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worldbankgroup-my.sharepoint.com/personal/ineagu_worldbank_org/Documents/WORK/CORONAVIRUS/Trade_watch/2023_q1/Aggregate/"/>
    </mc:Choice>
  </mc:AlternateContent>
  <xr:revisionPtr revIDLastSave="446" documentId="8_{0B210686-77E8-467F-9958-51715568AF5B}" xr6:coauthVersionLast="47" xr6:coauthVersionMax="47" xr10:uidLastSave="{6B27532C-BA5A-4DCF-8C35-A3D7A011C483}"/>
  <bookViews>
    <workbookView xWindow="-120" yWindow="-120" windowWidth="29040" windowHeight="15840" xr2:uid="{9C8C0EED-FAE1-4169-8CEF-28AAD0B30FD5}"/>
  </bookViews>
  <sheets>
    <sheet name="Readme" sheetId="2" r:id="rId1"/>
    <sheet name="Goods - trends" sheetId="35" r:id="rId2"/>
    <sheet name="Goods - region" sheetId="6" r:id="rId3"/>
    <sheet name="Goods - country" sheetId="5" r:id="rId4"/>
    <sheet name="Goods - product group" sheetId="82" r:id="rId5"/>
    <sheet name="Goods - trends - volumes" sheetId="85" r:id="rId6"/>
    <sheet name="Services - trends" sheetId="80" r:id="rId7"/>
    <sheet name="Services - by sector" sheetId="81" r:id="rId8"/>
    <sheet name="Services - by ctry sector" sheetId="83" r:id="rId9"/>
    <sheet name="Logistics - stress" sheetId="79" r:id="rId10"/>
    <sheet name="Logistics stress by region" sheetId="45" r:id="rId11"/>
    <sheet name="Logistics-capacity" sheetId="44"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I" localSheetId="4">#REF!</definedName>
    <definedName name="\I" localSheetId="5">#REF!</definedName>
    <definedName name="\I">#REF!</definedName>
    <definedName name="\P" localSheetId="4">#REF!</definedName>
    <definedName name="\P" localSheetId="5">#REF!</definedName>
    <definedName name="\P">#REF!</definedName>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AMO_UniqueIdentifier" hidden="1">"'d5b6c4fc-24d3-41d1-bdc0-dc513546100f'"</definedName>
    <definedName name="_DLX1.EMA" localSheetId="4">#REF!</definedName>
    <definedName name="_DLX1.EMA" localSheetId="5">#REF!</definedName>
    <definedName name="_DLX1.EMA" localSheetId="10">#REF!</definedName>
    <definedName name="_DLX1.EMA">#REF!</definedName>
    <definedName name="_DLX1.USE" localSheetId="1">#REF!</definedName>
    <definedName name="_DLX1.USE" localSheetId="5">#REF!</definedName>
    <definedName name="_DLX1.USE" localSheetId="6">#REF!</definedName>
    <definedName name="_DLX1.USE">#REF!</definedName>
    <definedName name="_DLX10.EMA" localSheetId="1">#REF!</definedName>
    <definedName name="_DLX10.EMA" localSheetId="5">#REF!</definedName>
    <definedName name="_DLX10.EMA" localSheetId="6">#REF!</definedName>
    <definedName name="_DLX10.EMA">#REF!</definedName>
    <definedName name="_DLX11.EMA" localSheetId="5">#REF!</definedName>
    <definedName name="_DLX11.EMA">#REF!</definedName>
    <definedName name="_DLX12.EMA" localSheetId="5">#REF!</definedName>
    <definedName name="_DLX12.EMA">#REF!</definedName>
    <definedName name="_DLX13.EMA" localSheetId="5">#REF!</definedName>
    <definedName name="_DLX13.EMA">#REF!</definedName>
    <definedName name="_DLX2.EMA" localSheetId="5">#REF!</definedName>
    <definedName name="_DLX2.EMA">#REF!</definedName>
    <definedName name="_DLX2.USE" localSheetId="1">#REF!</definedName>
    <definedName name="_DLX2.USE" localSheetId="5">#REF!</definedName>
    <definedName name="_DLX2.USE" localSheetId="6">#REF!</definedName>
    <definedName name="_DLX2.USE">#REF!</definedName>
    <definedName name="_DLX3.EMA" localSheetId="4">#REF!</definedName>
    <definedName name="_DLX3.EMA" localSheetId="5">#REF!</definedName>
    <definedName name="_DLX3.EMA">#REF!</definedName>
    <definedName name="_DLX3.USE" localSheetId="1">#REF!</definedName>
    <definedName name="_DLX3.USE" localSheetId="5">#REF!</definedName>
    <definedName name="_DLX3.USE">#REF!</definedName>
    <definedName name="_DLX4.EMA" localSheetId="5">#REF!</definedName>
    <definedName name="_DLX4.EMA">#REF!</definedName>
    <definedName name="_DLX4.USE" localSheetId="1">#REF!</definedName>
    <definedName name="_DLX4.USE" localSheetId="5">#REF!</definedName>
    <definedName name="_DLX4.USE">#REF!</definedName>
    <definedName name="_DLX5.EMA" localSheetId="5">#REF!</definedName>
    <definedName name="_DLX5.EMA">#REF!</definedName>
    <definedName name="_DLX5.USE" localSheetId="1">#REF!</definedName>
    <definedName name="_DLX5.USE" localSheetId="5">#REF!</definedName>
    <definedName name="_DLX5.USE">#REF!</definedName>
    <definedName name="_DLX6.EMA" localSheetId="4">#REF!</definedName>
    <definedName name="_DLX6.EMA" localSheetId="5">#REF!</definedName>
    <definedName name="_DLX6.EMA">#REF!</definedName>
    <definedName name="_DLX6.USE" localSheetId="1">#REF!</definedName>
    <definedName name="_DLX6.USE" localSheetId="5">#REF!</definedName>
    <definedName name="_DLX6.USE">#REF!</definedName>
    <definedName name="_DLX7.USE" localSheetId="1">#REF!</definedName>
    <definedName name="_DLX7.USE" localSheetId="5">#REF!</definedName>
    <definedName name="_DLX7.USE">#REF!</definedName>
    <definedName name="_DLX8.USE" localSheetId="1">#REF!</definedName>
    <definedName name="_DLX8.USE" localSheetId="5">#REF!</definedName>
    <definedName name="_DLX8.USE">#REF!</definedName>
    <definedName name="_DLX9.EMA" localSheetId="1">#REF!</definedName>
    <definedName name="_DLX9.EMA" localSheetId="5">#REF!</definedName>
    <definedName name="_DLX9.EMA">#REF!</definedName>
    <definedName name="_xlnm._FilterDatabase" localSheetId="3" hidden="1">'Goods - country'!$A$1:$CD$88</definedName>
    <definedName name="_Key1" localSheetId="4" hidden="1">#REF!</definedName>
    <definedName name="_Key1" localSheetId="5" hidden="1">#REF!</definedName>
    <definedName name="_Key1" hidden="1">#REF!</definedName>
    <definedName name="_Key2" localSheetId="4" hidden="1">#REF!</definedName>
    <definedName name="_Key2" localSheetId="5" hidden="1">#REF!</definedName>
    <definedName name="_Key2" hidden="1">#REF!</definedName>
    <definedName name="_Order1" hidden="1">255</definedName>
    <definedName name="_Sort" localSheetId="4" hidden="1">#REF!</definedName>
    <definedName name="_Sort" localSheetId="5" hidden="1">#REF!</definedName>
    <definedName name="_Sort" hidden="1">#REF!</definedName>
    <definedName name="a" localSheetId="4">#REF!</definedName>
    <definedName name="a" localSheetId="5">#REF!</definedName>
    <definedName name="a">#REF!</definedName>
    <definedName name="aa" localSheetId="4">'[2]BP_Oil Consumption – Barrels'!#REF!</definedName>
    <definedName name="aa" localSheetId="5">'[2]BP_Oil Consumption – Barrels'!#REF!</definedName>
    <definedName name="aa">'[2]BP_Oil Consumption – Barrels'!#REF!</definedName>
    <definedName name="adsadrr" localSheetId="4" hidden="1">#REF!</definedName>
    <definedName name="adsadrr" localSheetId="5" hidden="1">#REF!</definedName>
    <definedName name="adsadrr" hidden="1">#REF!</definedName>
    <definedName name="ADSDADADA" localSheetId="4" hidden="1">#REF!</definedName>
    <definedName name="ADSDADADA" localSheetId="5" hidden="1">#REF!</definedName>
    <definedName name="ADSDADADA" hidden="1">#REF!</definedName>
    <definedName name="asdrae" localSheetId="4" hidden="1">#REF!</definedName>
    <definedName name="asdrae" localSheetId="5" hidden="1">#REF!</definedName>
    <definedName name="asdrae" hidden="1">#REF!</definedName>
    <definedName name="b" localSheetId="5">#REF!</definedName>
    <definedName name="b">#REF!</definedName>
    <definedName name="category" localSheetId="5">#REF!</definedName>
    <definedName name="category">#REF!</definedName>
    <definedName name="change" localSheetId="5">#REF!</definedName>
    <definedName name="change">#REF!</definedName>
    <definedName name="Countries" localSheetId="5">#REF!</definedName>
    <definedName name="Countries">#REF!</definedName>
    <definedName name="CURRENTYEAR" localSheetId="5">#REF!</definedName>
    <definedName name="CURRENTYEAR">#REF!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teg" localSheetId="4">OFFSET(#REF!,0,0,COUNTA(#REF!))</definedName>
    <definedName name="dateg" localSheetId="5">OFFSET(#REF!,0,0,COUNTA(#REF!))</definedName>
    <definedName name="dateg">OFFSET(#REF!,0,0,COUNTA(#REF!))</definedName>
    <definedName name="datel" localSheetId="5">OFFSET(#REF!,0,0,COUNTA(#REF!))</definedName>
    <definedName name="datel">OFFSET(#REF!,0,0,COUNTA(#REF!))</definedName>
    <definedName name="DATES" localSheetId="4">#REF!</definedName>
    <definedName name="DATES" localSheetId="1">#REF!</definedName>
    <definedName name="DATES" localSheetId="5">#REF!</definedName>
    <definedName name="DATES" localSheetId="6">#REF!</definedName>
    <definedName name="DATES">#REF!</definedName>
    <definedName name="DATES_Q" localSheetId="1">#REF!</definedName>
    <definedName name="DATES_Q" localSheetId="5">#REF!</definedName>
    <definedName name="DATES_Q">#REF!</definedName>
    <definedName name="DATES2" localSheetId="1">#REF!</definedName>
    <definedName name="DATES2" localSheetId="5">#REF!</definedName>
    <definedName name="DATES2">#REF!</definedName>
    <definedName name="DES" localSheetId="1">#REF!</definedName>
    <definedName name="DES" localSheetId="5">#REF!</definedName>
    <definedName name="DES">#REF!</definedName>
    <definedName name="E" localSheetId="5">#REF!</definedName>
    <definedName name="E">#REF!</definedName>
    <definedName name="elasticities" localSheetId="5">#REF!</definedName>
    <definedName name="elasticities">#REF!</definedName>
    <definedName name="ERTRET" localSheetId="5" hidden="1">#REF!</definedName>
    <definedName name="ERTRET" hidden="1">#REF!</definedName>
    <definedName name="ERY" localSheetId="5" hidden="1">#REF!</definedName>
    <definedName name="ERY" hidden="1">#REF!</definedName>
    <definedName name="ETY" localSheetId="5">#REF!</definedName>
    <definedName name="ETY">#REF!</definedName>
    <definedName name="EWQEQ" localSheetId="5">#REF!</definedName>
    <definedName name="EWQEQ">#REF!</definedName>
    <definedName name="EY" localSheetId="5" hidden="1">#REF!</definedName>
    <definedName name="EY" hidden="1">#REF!</definedName>
    <definedName name="GRSDG" localSheetId="5" hidden="1">#REF!</definedName>
    <definedName name="GRSDG" hidden="1">#REF!</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IDS" localSheetId="4">#REF!</definedName>
    <definedName name="IDS" localSheetId="1">#REF!</definedName>
    <definedName name="IDS" localSheetId="5">#REF!</definedName>
    <definedName name="IDS" localSheetId="6">#REF!</definedName>
    <definedName name="IDS">#REF!</definedName>
    <definedName name="INIT" localSheetId="5">#REF!</definedName>
    <definedName name="INIT">#REF!</definedName>
    <definedName name="IYUIY" localSheetId="5">#REF!</definedName>
    <definedName name="IYUIY">#REF!</definedName>
    <definedName name="k" localSheetId="5" hidden="1">#REF!</definedName>
    <definedName name="k" hidden="1">#REF!</definedName>
    <definedName name="KJ" localSheetId="5">#REF!</definedName>
    <definedName name="KJ">#REF!</definedName>
    <definedName name="LEAP" localSheetId="5">#REF!</definedName>
    <definedName name="LEAP">#REF!</definedName>
    <definedName name="LOOKUPMTH" localSheetId="5">#REF!</definedName>
    <definedName name="LOOKUPMTH">#REF!</definedName>
    <definedName name="Month" localSheetId="5">#REF!</definedName>
    <definedName name="Month">#REF!</definedName>
    <definedName name="Monthly_trade_query_from_2000" localSheetId="5">#REF!</definedName>
    <definedName name="Monthly_trade_query_from_2000">#REF!</definedName>
    <definedName name="NAMES_Q" localSheetId="1">#REF!</definedName>
    <definedName name="NAMES_Q" localSheetId="5">#REF!</definedName>
    <definedName name="NAMES_Q">#REF!</definedName>
    <definedName name="NONLEAP" localSheetId="5">#REF!</definedName>
    <definedName name="NONLEAP">#REF!</definedName>
    <definedName name="OBS" localSheetId="1">#REF!</definedName>
    <definedName name="OBS" localSheetId="5">#REF!</definedName>
    <definedName name="OBS">#REF!</definedName>
    <definedName name="Print1" localSheetId="5">#REF!</definedName>
    <definedName name="Print1">#REF!</definedName>
    <definedName name="Q" localSheetId="5" hidden="1">#REF!</definedName>
    <definedName name="Q" hidden="1">#REF!</definedName>
    <definedName name="QWE" localSheetId="5" hidden="1">#REF!</definedName>
    <definedName name="QWE" hidden="1">#REF!</definedName>
    <definedName name="qwq" localSheetId="5" hidden="1">#REF!</definedName>
    <definedName name="qwq" hidden="1">#REF!</definedName>
    <definedName name="S" localSheetId="5" hidden="1">#REF!</definedName>
    <definedName name="S" hidden="1">#REF!</definedName>
    <definedName name="SDF" localSheetId="5" hidden="1">#REF!</definedName>
    <definedName name="SDF" hidden="1">#REF!</definedName>
    <definedName name="Sheet1_Chart_2_ChartType" hidden="1">64</definedName>
    <definedName name="SpreadsheetBuilder_1" hidden="1">[3]Data!$A$1:$G$7</definedName>
    <definedName name="SpreadsheetBuilder_2" localSheetId="4" hidden="1">'[4]XX ag prices'!#REF!</definedName>
    <definedName name="SpreadsheetBuilder_2" localSheetId="5" hidden="1">'[4]XX ag prices'!#REF!</definedName>
    <definedName name="SpreadsheetBuilder_2" hidden="1">'[4]XX ag prices'!#REF!</definedName>
    <definedName name="T" localSheetId="4">#REF!</definedName>
    <definedName name="T" localSheetId="5">#REF!</definedName>
    <definedName name="T">#REF!</definedName>
    <definedName name="test" localSheetId="1">#REF!</definedName>
    <definedName name="test" localSheetId="5">#REF!</definedName>
    <definedName name="test">#REF!</definedName>
    <definedName name="test2" localSheetId="1">#REF!</definedName>
    <definedName name="test2" localSheetId="5">#REF!</definedName>
    <definedName name="test2">#REF!</definedName>
    <definedName name="Testa2">[5]Sheet1!$Q$13</definedName>
    <definedName name="TRYRTYRT" localSheetId="4">#REF!</definedName>
    <definedName name="TRYRTYRT" localSheetId="5">#REF!</definedName>
    <definedName name="TRYRTYRT">#REF!</definedName>
    <definedName name="TSERIES_AVONLY" localSheetId="4">#REF!</definedName>
    <definedName name="TSERIES_AVONLY" localSheetId="5">#REF!</definedName>
    <definedName name="TSERIES_AVONLY">#REF!</definedName>
    <definedName name="TSERT" localSheetId="4" hidden="1">'[4]XX ag prices'!#REF!</definedName>
    <definedName name="TSERT" localSheetId="5" hidden="1">'[4]XX ag prices'!#REF!</definedName>
    <definedName name="TSERT" hidden="1">'[4]XX ag prices'!#REF!</definedName>
    <definedName name="TUTUIUYO" localSheetId="4">#REF!</definedName>
    <definedName name="TUTUIUYO" localSheetId="5">#REF!</definedName>
    <definedName name="TUTUIUYO">#REF!</definedName>
    <definedName name="Type" localSheetId="4">#REF!</definedName>
    <definedName name="Type" localSheetId="5">#REF!</definedName>
    <definedName name="Type">#REF!</definedName>
    <definedName name="U" localSheetId="4">#REF!</definedName>
    <definedName name="U" localSheetId="5">#REF!</definedName>
    <definedName name="U">#REF!</definedName>
    <definedName name="UNITS" localSheetId="1">#REF!</definedName>
    <definedName name="UNITS" localSheetId="5">#REF!</definedName>
    <definedName name="UNITS">#REF!</definedName>
    <definedName name="W" localSheetId="5" hidden="1">#REF!</definedName>
    <definedName name="W" hidden="1">#REF!</definedName>
    <definedName name="WE" localSheetId="5">'[2]BP_Oil Consumption – Barrels'!#REF!</definedName>
    <definedName name="WE">'[2]BP_Oil Consumption – Barrels'!#REF!</definedName>
    <definedName name="YO" localSheetId="4">#REF!</definedName>
    <definedName name="YO" localSheetId="5">#REF!</definedName>
    <definedName name="YO">#REF!</definedName>
    <definedName name="YRTYRTYRU" localSheetId="4" hidden="1">#REF!</definedName>
    <definedName name="YRTYRTYRU" localSheetId="5" hidden="1">#REF!</definedName>
    <definedName name="YRTYRTYRU" hidden="1">#REF!</definedName>
    <definedName name="YUIY" localSheetId="4">#REF!</definedName>
    <definedName name="YUIY" localSheetId="5">#REF!</definedName>
    <definedName name="YUI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2" l="1"/>
  <c r="A9" i="2" s="1"/>
  <c r="A10" i="2" s="1"/>
  <c r="A11" i="2" s="1"/>
  <c r="A12" i="2" s="1"/>
  <c r="A13" i="2" s="1"/>
  <c r="A14" i="2" s="1"/>
  <c r="G73" i="85"/>
  <c r="F73" i="85"/>
  <c r="E73" i="85"/>
  <c r="G72" i="85"/>
  <c r="F72" i="85"/>
  <c r="E72" i="85"/>
  <c r="G71" i="85"/>
  <c r="F71" i="85"/>
  <c r="E71" i="85"/>
  <c r="G70" i="85"/>
  <c r="F70" i="85"/>
  <c r="E70" i="85"/>
  <c r="G69" i="85"/>
  <c r="F69" i="85"/>
  <c r="E69" i="85"/>
  <c r="G68" i="85"/>
  <c r="F68" i="85"/>
  <c r="E68" i="85"/>
  <c r="G67" i="85"/>
  <c r="F67" i="85"/>
  <c r="E67" i="85"/>
  <c r="G66" i="85"/>
  <c r="F66" i="85"/>
  <c r="E66" i="85"/>
  <c r="G65" i="85"/>
  <c r="F65" i="85"/>
  <c r="E65" i="85"/>
  <c r="G64" i="85"/>
  <c r="F64" i="85"/>
  <c r="E64" i="85"/>
  <c r="G63" i="85"/>
  <c r="F63" i="85"/>
  <c r="E63" i="85"/>
  <c r="G62" i="85"/>
  <c r="F62" i="85"/>
  <c r="E62" i="85"/>
  <c r="G61" i="85"/>
  <c r="F61" i="85"/>
  <c r="E61" i="85"/>
  <c r="G60" i="85"/>
  <c r="F60" i="85"/>
  <c r="E60" i="85"/>
  <c r="G59" i="85"/>
  <c r="F59" i="85"/>
  <c r="E59" i="85"/>
  <c r="G58" i="85"/>
  <c r="F58" i="85"/>
  <c r="E58" i="85"/>
  <c r="G57" i="85"/>
  <c r="F57" i="85"/>
  <c r="E57" i="85"/>
  <c r="G56" i="85"/>
  <c r="F56" i="85"/>
  <c r="E56" i="85"/>
  <c r="G55" i="85"/>
  <c r="F55" i="85"/>
  <c r="E55" i="85"/>
  <c r="G54" i="85"/>
  <c r="F54" i="85"/>
  <c r="E54" i="85"/>
  <c r="G53" i="85"/>
  <c r="F53" i="85"/>
  <c r="E53" i="85"/>
  <c r="G52" i="85"/>
  <c r="F52" i="85"/>
  <c r="E52" i="85"/>
  <c r="G51" i="85"/>
  <c r="F51" i="85"/>
  <c r="E51" i="85"/>
  <c r="G50" i="85"/>
  <c r="F50" i="85"/>
  <c r="E50" i="85"/>
  <c r="G49" i="85"/>
  <c r="F49" i="85"/>
  <c r="E49" i="85"/>
  <c r="G48" i="85"/>
  <c r="F48" i="85"/>
  <c r="E48" i="85"/>
  <c r="G47" i="85"/>
  <c r="F47" i="85"/>
  <c r="E47" i="85"/>
  <c r="G46" i="85"/>
  <c r="F46" i="85"/>
  <c r="E46" i="85"/>
  <c r="G45" i="85"/>
  <c r="F45" i="85"/>
  <c r="E45" i="85"/>
  <c r="G44" i="85"/>
  <c r="F44" i="85"/>
  <c r="E44" i="85"/>
  <c r="G43" i="85"/>
  <c r="F43" i="85"/>
  <c r="E43" i="85"/>
  <c r="G42" i="85"/>
  <c r="F42" i="85"/>
  <c r="E42" i="85"/>
  <c r="G41" i="85"/>
  <c r="F41" i="85"/>
  <c r="E41" i="85"/>
  <c r="G40" i="85"/>
  <c r="F40" i="85"/>
  <c r="E40" i="85"/>
  <c r="G39" i="85"/>
  <c r="F39" i="85"/>
  <c r="E39" i="85"/>
  <c r="G38" i="85"/>
  <c r="F38" i="85"/>
  <c r="E38" i="85"/>
  <c r="G37" i="85"/>
  <c r="F37" i="85"/>
  <c r="E37" i="85"/>
  <c r="G36" i="85"/>
  <c r="F36" i="85"/>
  <c r="E36" i="85"/>
  <c r="G35" i="85"/>
  <c r="F35" i="85"/>
  <c r="E35" i="85"/>
  <c r="G34" i="85"/>
  <c r="F34" i="85"/>
  <c r="E34" i="85"/>
  <c r="G33" i="85"/>
  <c r="F33" i="85"/>
  <c r="E33" i="85"/>
  <c r="G32" i="85"/>
  <c r="F32" i="85"/>
  <c r="E32" i="85"/>
  <c r="G31" i="85"/>
  <c r="J31" i="85" s="1"/>
  <c r="F31" i="85"/>
  <c r="E31" i="85"/>
  <c r="D14" i="80"/>
  <c r="A5" i="2"/>
  <c r="A6" i="2" s="1"/>
  <c r="A7" i="2" s="1"/>
  <c r="I39" i="85" l="1"/>
  <c r="H42" i="85"/>
  <c r="I47" i="85"/>
  <c r="H50" i="85"/>
  <c r="I55" i="85"/>
  <c r="I63" i="85"/>
  <c r="I34" i="85"/>
  <c r="J34" i="85"/>
  <c r="J39" i="85"/>
  <c r="J47" i="85"/>
  <c r="J55" i="85"/>
  <c r="J63" i="85"/>
  <c r="H59" i="85"/>
  <c r="H66" i="85"/>
  <c r="I71" i="85"/>
  <c r="H33" i="85"/>
  <c r="I35" i="85"/>
  <c r="I43" i="85"/>
  <c r="I51" i="85"/>
  <c r="I59" i="85"/>
  <c r="I67" i="85"/>
  <c r="H70" i="85"/>
  <c r="J35" i="85"/>
  <c r="J43" i="85"/>
  <c r="J51" i="85"/>
  <c r="J59" i="85"/>
  <c r="J67" i="85"/>
  <c r="H72" i="85"/>
  <c r="J38" i="85"/>
  <c r="I66" i="85"/>
  <c r="H61" i="85"/>
  <c r="H63" i="85"/>
  <c r="H65" i="85"/>
  <c r="H67" i="85"/>
  <c r="H69" i="85"/>
  <c r="I33" i="85"/>
  <c r="I37" i="85"/>
  <c r="I41" i="85"/>
  <c r="I45" i="85"/>
  <c r="I49" i="85"/>
  <c r="I53" i="85"/>
  <c r="I57" i="85"/>
  <c r="I61" i="85"/>
  <c r="I65" i="85"/>
  <c r="I69" i="85"/>
  <c r="J71" i="85"/>
  <c r="H41" i="85"/>
  <c r="H51" i="85"/>
  <c r="H53" i="85"/>
  <c r="J41" i="85"/>
  <c r="J45" i="85"/>
  <c r="J49" i="85"/>
  <c r="J57" i="85"/>
  <c r="J61" i="85"/>
  <c r="J65" i="85"/>
  <c r="J69" i="85"/>
  <c r="H37" i="85"/>
  <c r="H47" i="85"/>
  <c r="H55" i="85"/>
  <c r="J33" i="85"/>
  <c r="I31" i="85"/>
  <c r="I72" i="85"/>
  <c r="H35" i="85"/>
  <c r="H39" i="85"/>
  <c r="H49" i="85"/>
  <c r="H57" i="85"/>
  <c r="J37" i="85"/>
  <c r="J53" i="85"/>
  <c r="I70" i="85"/>
  <c r="J72" i="85"/>
  <c r="H36" i="85"/>
  <c r="J42" i="85"/>
  <c r="J46" i="85"/>
  <c r="H56" i="85"/>
  <c r="J58" i="85"/>
  <c r="H60" i="85"/>
  <c r="J62" i="85"/>
  <c r="H64" i="85"/>
  <c r="J66" i="85"/>
  <c r="H68" i="85"/>
  <c r="J70" i="85"/>
  <c r="H73" i="85"/>
  <c r="H43" i="85"/>
  <c r="H40" i="85"/>
  <c r="H44" i="85"/>
  <c r="H48" i="85"/>
  <c r="H52" i="85"/>
  <c r="J54" i="85"/>
  <c r="I32" i="85"/>
  <c r="H34" i="85"/>
  <c r="I36" i="85"/>
  <c r="H38" i="85"/>
  <c r="I40" i="85"/>
  <c r="I44" i="85"/>
  <c r="H46" i="85"/>
  <c r="I48" i="85"/>
  <c r="I52" i="85"/>
  <c r="H54" i="85"/>
  <c r="I56" i="85"/>
  <c r="H58" i="85"/>
  <c r="I60" i="85"/>
  <c r="H62" i="85"/>
  <c r="I64" i="85"/>
  <c r="I68" i="85"/>
  <c r="I73" i="85"/>
  <c r="H45" i="85"/>
  <c r="H32" i="85"/>
  <c r="J50" i="85"/>
  <c r="J32" i="85"/>
  <c r="J36" i="85"/>
  <c r="I38" i="85"/>
  <c r="J40" i="85"/>
  <c r="I42" i="85"/>
  <c r="J44" i="85"/>
  <c r="I46" i="85"/>
  <c r="J48" i="85"/>
  <c r="I50" i="85"/>
  <c r="J52" i="85"/>
  <c r="I54" i="85"/>
  <c r="J56" i="85"/>
  <c r="I58" i="85"/>
  <c r="J60" i="85"/>
  <c r="I62" i="85"/>
  <c r="J64" i="85"/>
  <c r="J68" i="85"/>
  <c r="H71" i="85"/>
  <c r="J73" i="85"/>
  <c r="H31" i="85"/>
  <c r="E84" i="80" l="1"/>
  <c r="D84" i="80"/>
  <c r="E83" i="80"/>
  <c r="D83" i="80"/>
  <c r="E82" i="80"/>
  <c r="D82" i="80"/>
  <c r="E81" i="80"/>
  <c r="D81" i="80"/>
  <c r="E80" i="80"/>
  <c r="D80" i="80"/>
  <c r="E79" i="80"/>
  <c r="D79" i="80"/>
  <c r="E78" i="80"/>
  <c r="D78" i="80"/>
  <c r="E77" i="80"/>
  <c r="D77" i="80"/>
  <c r="E76" i="80"/>
  <c r="D76" i="80"/>
  <c r="E75" i="80"/>
  <c r="D75" i="80"/>
  <c r="E74" i="80"/>
  <c r="D74" i="80"/>
  <c r="E73" i="80"/>
  <c r="D73" i="80"/>
  <c r="E72" i="80"/>
  <c r="D72" i="80"/>
  <c r="E71" i="80"/>
  <c r="D71" i="80"/>
  <c r="E70" i="80"/>
  <c r="D70" i="80"/>
  <c r="E69" i="80"/>
  <c r="D69" i="80"/>
  <c r="E68" i="80"/>
  <c r="D68" i="80"/>
  <c r="E67" i="80"/>
  <c r="D67" i="80"/>
  <c r="E66" i="80"/>
  <c r="D66" i="80"/>
  <c r="E65" i="80"/>
  <c r="D65" i="80"/>
  <c r="E64" i="80"/>
  <c r="D64" i="80"/>
  <c r="E63" i="80"/>
  <c r="D63" i="80"/>
  <c r="E62" i="80"/>
  <c r="D62" i="80"/>
  <c r="E61" i="80"/>
  <c r="D61" i="80"/>
  <c r="E60" i="80"/>
  <c r="D60" i="80"/>
  <c r="E59" i="80"/>
  <c r="D59" i="80"/>
  <c r="E58" i="80"/>
  <c r="D58" i="80"/>
  <c r="E57" i="80"/>
  <c r="D57" i="80"/>
  <c r="E56" i="80"/>
  <c r="D56" i="80"/>
  <c r="E55" i="80"/>
  <c r="D55" i="80"/>
  <c r="E54" i="80"/>
  <c r="D54" i="80"/>
  <c r="E53" i="80"/>
  <c r="D53" i="80"/>
  <c r="E52" i="80"/>
  <c r="D52" i="80"/>
  <c r="E51" i="80"/>
  <c r="D51" i="80"/>
  <c r="E50" i="80"/>
  <c r="D50" i="80"/>
  <c r="E49" i="80"/>
  <c r="D49" i="80"/>
  <c r="E48" i="80"/>
  <c r="D48" i="80"/>
  <c r="E47" i="80"/>
  <c r="D47" i="80"/>
  <c r="E46" i="80"/>
  <c r="D46" i="80"/>
  <c r="E45" i="80"/>
  <c r="D45" i="80"/>
  <c r="E44" i="80"/>
  <c r="D44" i="80"/>
  <c r="E43" i="80"/>
  <c r="D43" i="80"/>
  <c r="E42" i="80"/>
  <c r="D42" i="80"/>
  <c r="E41" i="80"/>
  <c r="D41" i="80"/>
  <c r="E40" i="80"/>
  <c r="D40" i="80"/>
  <c r="E39" i="80"/>
  <c r="D39" i="80"/>
  <c r="E38" i="80"/>
  <c r="D38" i="80"/>
  <c r="E37" i="80"/>
  <c r="D37" i="80"/>
  <c r="E36" i="80"/>
  <c r="D36" i="80"/>
  <c r="E35" i="80"/>
  <c r="D35" i="80"/>
  <c r="E34" i="80"/>
  <c r="D34" i="80"/>
  <c r="E33" i="80"/>
  <c r="D33" i="80"/>
  <c r="E32" i="80"/>
  <c r="D32" i="80"/>
  <c r="E31" i="80"/>
  <c r="D31" i="80"/>
  <c r="E30" i="80"/>
  <c r="D30" i="80"/>
  <c r="E29" i="80"/>
  <c r="D29" i="80"/>
  <c r="E28" i="80"/>
  <c r="D28" i="80"/>
  <c r="E27" i="80"/>
  <c r="D27" i="80"/>
  <c r="E26" i="80"/>
  <c r="D26" i="80"/>
  <c r="E25" i="80"/>
  <c r="D25" i="80"/>
  <c r="E24" i="80"/>
  <c r="D24" i="80"/>
  <c r="E23" i="80"/>
  <c r="D23" i="80"/>
  <c r="E22" i="80"/>
  <c r="D22" i="80"/>
  <c r="E21" i="80"/>
  <c r="D21" i="80"/>
  <c r="E20" i="80"/>
  <c r="D20" i="80"/>
  <c r="E19" i="80"/>
  <c r="D19" i="80"/>
  <c r="E18" i="80"/>
  <c r="D18" i="80"/>
  <c r="E17" i="80"/>
  <c r="D17" i="80"/>
  <c r="E16" i="80"/>
  <c r="D16" i="80"/>
  <c r="E15" i="80"/>
  <c r="D15" i="80"/>
  <c r="E14" i="80"/>
  <c r="D14" i="35" l="1"/>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D88" i="35"/>
  <c r="D89" i="35"/>
  <c r="D90" i="35"/>
  <c r="D91" i="35"/>
  <c r="D92" i="35"/>
  <c r="D93" i="35"/>
  <c r="D94" i="35"/>
  <c r="D95" i="35"/>
  <c r="D96" i="35"/>
  <c r="D97" i="35"/>
  <c r="D98" i="35"/>
  <c r="D99" i="35"/>
  <c r="D100" i="35"/>
  <c r="D101" i="35"/>
  <c r="D102" i="35"/>
  <c r="D103" i="35"/>
  <c r="D104" i="35"/>
  <c r="D105" i="35"/>
  <c r="D106" i="35"/>
  <c r="D107" i="35"/>
  <c r="D108" i="35"/>
  <c r="D109" i="35"/>
  <c r="D110" i="35"/>
  <c r="D111" i="35"/>
  <c r="D112" i="35"/>
  <c r="D113" i="35"/>
  <c r="D114" i="35"/>
  <c r="D115" i="35"/>
  <c r="D116" i="35"/>
  <c r="D117" i="35"/>
  <c r="D118" i="35"/>
  <c r="D119" i="35"/>
  <c r="D120" i="35"/>
  <c r="D121" i="35"/>
  <c r="D122" i="35"/>
  <c r="D123" i="35"/>
  <c r="D124" i="35"/>
  <c r="D125" i="35"/>
  <c r="D126" i="35"/>
  <c r="D127" i="35"/>
  <c r="D128" i="35"/>
  <c r="D129" i="35"/>
  <c r="D130" i="35"/>
  <c r="D131" i="35"/>
  <c r="D132" i="35"/>
  <c r="D133" i="35"/>
  <c r="D134" i="35"/>
  <c r="D135" i="35"/>
  <c r="D136" i="35"/>
  <c r="D137" i="35"/>
  <c r="D138" i="35"/>
  <c r="D139" i="35"/>
  <c r="D140" i="35"/>
  <c r="D141" i="35"/>
  <c r="D142" i="35"/>
  <c r="D143" i="35"/>
  <c r="D144" i="35"/>
  <c r="D145" i="35"/>
  <c r="D146" i="35"/>
  <c r="D147" i="35"/>
  <c r="D148" i="35"/>
  <c r="D149" i="35"/>
  <c r="D150" i="35"/>
  <c r="D151" i="35"/>
  <c r="D152" i="35"/>
  <c r="D153" i="35"/>
  <c r="D154" i="35"/>
  <c r="D155" i="35"/>
  <c r="D156" i="35"/>
  <c r="D157" i="35"/>
  <c r="D158" i="35"/>
  <c r="D159" i="35"/>
  <c r="D160" i="35"/>
  <c r="D161" i="35"/>
  <c r="D162" i="35"/>
  <c r="D163" i="35"/>
  <c r="D164" i="35"/>
  <c r="D165" i="35"/>
  <c r="D166" i="35"/>
  <c r="D167" i="35"/>
  <c r="D168" i="35"/>
  <c r="D169" i="35"/>
  <c r="D170" i="35"/>
  <c r="D171" i="35"/>
  <c r="D172" i="35"/>
  <c r="D173" i="35"/>
  <c r="D174" i="35"/>
  <c r="D175" i="35"/>
  <c r="D176" i="35"/>
  <c r="D177" i="35"/>
  <c r="D178" i="35"/>
  <c r="D179" i="35"/>
  <c r="D180" i="35"/>
  <c r="D181" i="35"/>
  <c r="D182" i="35"/>
  <c r="D183" i="35"/>
  <c r="D184" i="35"/>
  <c r="D185" i="35"/>
  <c r="D186" i="35"/>
  <c r="D187" i="35"/>
  <c r="D188" i="35"/>
  <c r="D189" i="35"/>
  <c r="D190" i="35"/>
  <c r="D191" i="35"/>
  <c r="D192" i="35"/>
  <c r="D193" i="35"/>
  <c r="D194" i="35"/>
  <c r="D195" i="35"/>
  <c r="D196" i="35"/>
  <c r="D197" i="35"/>
  <c r="D198" i="35"/>
  <c r="D199" i="35"/>
  <c r="D200" i="35"/>
  <c r="D201" i="35"/>
  <c r="D202" i="35"/>
  <c r="D203" i="35"/>
  <c r="D204" i="35"/>
  <c r="D205" i="35"/>
  <c r="B90" i="6" l="1"/>
  <c r="B87" i="6"/>
  <c r="C87" i="6"/>
  <c r="D87" i="6"/>
  <c r="E87" i="6"/>
  <c r="F87" i="6"/>
  <c r="G87" i="6"/>
  <c r="H87" i="6"/>
  <c r="I87" i="6"/>
  <c r="J87" i="6"/>
  <c r="K87" i="6"/>
  <c r="L87" i="6"/>
  <c r="M87" i="6"/>
  <c r="N87" i="6"/>
  <c r="O87" i="6"/>
  <c r="P87" i="6"/>
  <c r="Q87" i="6"/>
  <c r="S87" i="6"/>
  <c r="T87" i="6"/>
  <c r="U87" i="6"/>
  <c r="V87" i="6"/>
  <c r="W87" i="6"/>
  <c r="X87" i="6"/>
  <c r="Y87" i="6"/>
  <c r="Z87" i="6"/>
  <c r="AA87" i="6"/>
  <c r="AB87" i="6"/>
  <c r="AC87" i="6"/>
  <c r="AD87" i="6"/>
  <c r="AE87" i="6"/>
  <c r="AF87" i="6"/>
  <c r="AG87" i="6"/>
  <c r="AH87" i="6"/>
  <c r="B88" i="6"/>
  <c r="C88" i="6"/>
  <c r="D88" i="6"/>
  <c r="E88" i="6"/>
  <c r="F88" i="6"/>
  <c r="G88" i="6"/>
  <c r="H88" i="6"/>
  <c r="I88" i="6"/>
  <c r="J88" i="6"/>
  <c r="K88" i="6"/>
  <c r="L88" i="6"/>
  <c r="M88" i="6"/>
  <c r="N88" i="6"/>
  <c r="O88" i="6"/>
  <c r="P88" i="6"/>
  <c r="Q88" i="6"/>
  <c r="S88" i="6"/>
  <c r="T88" i="6"/>
  <c r="U88" i="6"/>
  <c r="V88" i="6"/>
  <c r="W88" i="6"/>
  <c r="X88" i="6"/>
  <c r="Y88" i="6"/>
  <c r="Z88" i="6"/>
  <c r="AA88" i="6"/>
  <c r="AB88" i="6"/>
  <c r="AC88" i="6"/>
  <c r="AD88" i="6"/>
  <c r="AE88" i="6"/>
  <c r="AF88" i="6"/>
  <c r="AG88" i="6"/>
  <c r="AH88" i="6"/>
  <c r="B89" i="6"/>
  <c r="C89" i="6"/>
  <c r="D89" i="6"/>
  <c r="E89" i="6"/>
  <c r="F89" i="6"/>
  <c r="G89" i="6"/>
  <c r="H89" i="6"/>
  <c r="I89" i="6"/>
  <c r="J89" i="6"/>
  <c r="K89" i="6"/>
  <c r="L89" i="6"/>
  <c r="M89" i="6"/>
  <c r="N89" i="6"/>
  <c r="O89" i="6"/>
  <c r="P89" i="6"/>
  <c r="Q89" i="6"/>
  <c r="S89" i="6"/>
  <c r="T89" i="6"/>
  <c r="U89" i="6"/>
  <c r="V89" i="6"/>
  <c r="W89" i="6"/>
  <c r="X89" i="6"/>
  <c r="Y89" i="6"/>
  <c r="Z89" i="6"/>
  <c r="AA89" i="6"/>
  <c r="AB89" i="6"/>
  <c r="AC89" i="6"/>
  <c r="AD89" i="6"/>
  <c r="AE89" i="6"/>
  <c r="AF89" i="6"/>
  <c r="AG89" i="6"/>
  <c r="AH89" i="6"/>
  <c r="C90" i="6"/>
  <c r="D90" i="6"/>
  <c r="E90" i="6"/>
  <c r="F90" i="6"/>
  <c r="G90" i="6"/>
  <c r="H90" i="6"/>
  <c r="I90" i="6"/>
  <c r="J90" i="6"/>
  <c r="K90" i="6"/>
  <c r="L90" i="6"/>
  <c r="M90" i="6"/>
  <c r="N90" i="6"/>
  <c r="O90" i="6"/>
  <c r="P90" i="6"/>
  <c r="Q90" i="6"/>
  <c r="S90" i="6"/>
  <c r="T90" i="6"/>
  <c r="U90" i="6"/>
  <c r="V90" i="6"/>
  <c r="W90" i="6"/>
  <c r="X90" i="6"/>
  <c r="Y90" i="6"/>
  <c r="Z90" i="6"/>
  <c r="AA90" i="6"/>
  <c r="AB90" i="6"/>
  <c r="AC90" i="6"/>
  <c r="AD90" i="6"/>
  <c r="AE90" i="6"/>
  <c r="AF90" i="6"/>
  <c r="AG90" i="6"/>
  <c r="AH90" i="6"/>
  <c r="B86" i="6"/>
  <c r="C86" i="6"/>
  <c r="D86" i="6"/>
  <c r="E86" i="6"/>
  <c r="F86" i="6"/>
  <c r="G86" i="6"/>
  <c r="H86" i="6"/>
  <c r="I86" i="6"/>
  <c r="J86" i="6"/>
  <c r="K86" i="6"/>
  <c r="L86" i="6"/>
  <c r="M86" i="6"/>
  <c r="N86" i="6"/>
  <c r="O86" i="6"/>
  <c r="P86" i="6"/>
  <c r="Q86" i="6"/>
  <c r="S86" i="6"/>
  <c r="T86" i="6"/>
  <c r="U86" i="6"/>
  <c r="V86" i="6"/>
  <c r="W86" i="6"/>
  <c r="X86" i="6"/>
  <c r="Y86" i="6"/>
  <c r="Z86" i="6"/>
  <c r="AA86" i="6"/>
  <c r="AB86" i="6"/>
  <c r="AC86" i="6"/>
  <c r="AD86" i="6"/>
  <c r="AE86" i="6"/>
  <c r="AF86" i="6"/>
  <c r="AG86" i="6"/>
  <c r="AH86" i="6"/>
  <c r="B55" i="6"/>
  <c r="C55" i="6"/>
  <c r="D55" i="6"/>
  <c r="E55" i="6"/>
  <c r="F55" i="6"/>
  <c r="G55" i="6"/>
  <c r="H55" i="6"/>
  <c r="I55" i="6"/>
  <c r="J55" i="6"/>
  <c r="K55" i="6"/>
  <c r="L55" i="6"/>
  <c r="M55" i="6"/>
  <c r="N55" i="6"/>
  <c r="O55" i="6"/>
  <c r="P55" i="6"/>
  <c r="Q55" i="6"/>
  <c r="S55" i="6"/>
  <c r="T55" i="6"/>
  <c r="U55" i="6"/>
  <c r="V55" i="6"/>
  <c r="W55" i="6"/>
  <c r="X55" i="6"/>
  <c r="Y55" i="6"/>
  <c r="Z55" i="6"/>
  <c r="AA55" i="6"/>
  <c r="AB55" i="6"/>
  <c r="AC55" i="6"/>
  <c r="AD55" i="6"/>
  <c r="AE55" i="6"/>
  <c r="AF55" i="6"/>
  <c r="AG55" i="6"/>
  <c r="AH55" i="6"/>
  <c r="B56" i="6"/>
  <c r="C56" i="6"/>
  <c r="D56" i="6"/>
  <c r="E56" i="6"/>
  <c r="F56" i="6"/>
  <c r="G56" i="6"/>
  <c r="H56" i="6"/>
  <c r="I56" i="6"/>
  <c r="J56" i="6"/>
  <c r="K56" i="6"/>
  <c r="L56" i="6"/>
  <c r="M56" i="6"/>
  <c r="N56" i="6"/>
  <c r="O56" i="6"/>
  <c r="P56" i="6"/>
  <c r="Q56" i="6"/>
  <c r="S56" i="6"/>
  <c r="T56" i="6"/>
  <c r="U56" i="6"/>
  <c r="V56" i="6"/>
  <c r="W56" i="6"/>
  <c r="X56" i="6"/>
  <c r="Y56" i="6"/>
  <c r="Z56" i="6"/>
  <c r="AA56" i="6"/>
  <c r="AB56" i="6"/>
  <c r="AC56" i="6"/>
  <c r="AD56" i="6"/>
  <c r="AE56" i="6"/>
  <c r="AF56" i="6"/>
  <c r="AG56" i="6"/>
  <c r="AH56" i="6"/>
  <c r="E203" i="35" l="1"/>
  <c r="E204" i="35"/>
  <c r="E205" i="35"/>
  <c r="C3" i="45" l="1"/>
  <c r="C5" i="45"/>
  <c r="C6" i="45"/>
  <c r="C8" i="45"/>
  <c r="C9" i="45"/>
  <c r="C10" i="45"/>
  <c r="C11" i="45"/>
  <c r="B15" i="45"/>
  <c r="C7" i="45" s="1"/>
  <c r="D220" i="44"/>
  <c r="D221" i="44"/>
  <c r="D222" i="44"/>
  <c r="E222" i="44"/>
  <c r="C223" i="44"/>
  <c r="D223" i="44"/>
  <c r="E223" i="44"/>
  <c r="C224" i="44"/>
  <c r="C225" i="44"/>
  <c r="C4" i="45" l="1"/>
  <c r="E201" i="35"/>
  <c r="E202" i="35"/>
  <c r="AH85" i="6" l="1"/>
  <c r="AG85" i="6"/>
  <c r="AF85" i="6"/>
  <c r="AE85" i="6"/>
  <c r="AD85" i="6"/>
  <c r="AC85" i="6"/>
  <c r="AB85" i="6"/>
  <c r="AA85" i="6"/>
  <c r="Z85" i="6"/>
  <c r="Y85" i="6"/>
  <c r="X85" i="6"/>
  <c r="W85" i="6"/>
  <c r="V85" i="6"/>
  <c r="U85" i="6"/>
  <c r="T85" i="6"/>
  <c r="S85" i="6"/>
  <c r="Q85" i="6"/>
  <c r="P85" i="6"/>
  <c r="O85" i="6"/>
  <c r="N85" i="6"/>
  <c r="M85" i="6"/>
  <c r="L85" i="6"/>
  <c r="K85" i="6"/>
  <c r="J85" i="6"/>
  <c r="I85" i="6"/>
  <c r="H85" i="6"/>
  <c r="G85" i="6"/>
  <c r="F85" i="6"/>
  <c r="E85" i="6"/>
  <c r="D85" i="6"/>
  <c r="C85" i="6"/>
  <c r="B85" i="6"/>
  <c r="AH84" i="6"/>
  <c r="AG84" i="6"/>
  <c r="AF84" i="6"/>
  <c r="AE84" i="6"/>
  <c r="AD84" i="6"/>
  <c r="AC84" i="6"/>
  <c r="AB84" i="6"/>
  <c r="AA84" i="6"/>
  <c r="Z84" i="6"/>
  <c r="Y84" i="6"/>
  <c r="X84" i="6"/>
  <c r="W84" i="6"/>
  <c r="V84" i="6"/>
  <c r="U84" i="6"/>
  <c r="T84" i="6"/>
  <c r="S84" i="6"/>
  <c r="Q84" i="6"/>
  <c r="P84" i="6"/>
  <c r="O84" i="6"/>
  <c r="N84" i="6"/>
  <c r="M84" i="6"/>
  <c r="L84" i="6"/>
  <c r="K84" i="6"/>
  <c r="J84" i="6"/>
  <c r="I84" i="6"/>
  <c r="H84" i="6"/>
  <c r="G84" i="6"/>
  <c r="F84" i="6"/>
  <c r="E84" i="6"/>
  <c r="D84" i="6"/>
  <c r="C84" i="6"/>
  <c r="B84" i="6"/>
  <c r="AH83" i="6"/>
  <c r="AG83" i="6"/>
  <c r="AF83" i="6"/>
  <c r="AE83" i="6"/>
  <c r="AD83" i="6"/>
  <c r="AC83" i="6"/>
  <c r="AB83" i="6"/>
  <c r="AA83" i="6"/>
  <c r="Z83" i="6"/>
  <c r="Y83" i="6"/>
  <c r="X83" i="6"/>
  <c r="W83" i="6"/>
  <c r="V83" i="6"/>
  <c r="U83" i="6"/>
  <c r="T83" i="6"/>
  <c r="S83" i="6"/>
  <c r="Q83" i="6"/>
  <c r="P83" i="6"/>
  <c r="O83" i="6"/>
  <c r="N83" i="6"/>
  <c r="M83" i="6"/>
  <c r="L83" i="6"/>
  <c r="K83" i="6"/>
  <c r="J83" i="6"/>
  <c r="I83" i="6"/>
  <c r="H83" i="6"/>
  <c r="G83" i="6"/>
  <c r="F83" i="6"/>
  <c r="E83" i="6"/>
  <c r="D83" i="6"/>
  <c r="C83" i="6"/>
  <c r="B83" i="6"/>
  <c r="AH82" i="6"/>
  <c r="AG82" i="6"/>
  <c r="AF82" i="6"/>
  <c r="AE82" i="6"/>
  <c r="AD82" i="6"/>
  <c r="AC82" i="6"/>
  <c r="AB82" i="6"/>
  <c r="AA82" i="6"/>
  <c r="Z82" i="6"/>
  <c r="Y82" i="6"/>
  <c r="X82" i="6"/>
  <c r="W82" i="6"/>
  <c r="V82" i="6"/>
  <c r="U82" i="6"/>
  <c r="T82" i="6"/>
  <c r="S82" i="6"/>
  <c r="Q82" i="6"/>
  <c r="P82" i="6"/>
  <c r="O82" i="6"/>
  <c r="N82" i="6"/>
  <c r="M82" i="6"/>
  <c r="L82" i="6"/>
  <c r="K82" i="6"/>
  <c r="J82" i="6"/>
  <c r="I82" i="6"/>
  <c r="H82" i="6"/>
  <c r="G82" i="6"/>
  <c r="F82" i="6"/>
  <c r="E82" i="6"/>
  <c r="D82" i="6"/>
  <c r="C82" i="6"/>
  <c r="B82" i="6"/>
  <c r="B57" i="6"/>
  <c r="C57" i="6"/>
  <c r="D57" i="6"/>
  <c r="E57" i="6"/>
  <c r="F57" i="6"/>
  <c r="G57" i="6"/>
  <c r="H57" i="6"/>
  <c r="I57" i="6"/>
  <c r="J57" i="6"/>
  <c r="K57" i="6"/>
  <c r="L57" i="6"/>
  <c r="M57" i="6"/>
  <c r="N57" i="6"/>
  <c r="O57" i="6"/>
  <c r="P57" i="6"/>
  <c r="Q57" i="6"/>
  <c r="S57" i="6"/>
  <c r="T57" i="6"/>
  <c r="U57" i="6"/>
  <c r="V57" i="6"/>
  <c r="W57" i="6"/>
  <c r="X57" i="6"/>
  <c r="Y57" i="6"/>
  <c r="Z57" i="6"/>
  <c r="AA57" i="6"/>
  <c r="AB57" i="6"/>
  <c r="AC57" i="6"/>
  <c r="AD57" i="6"/>
  <c r="AE57" i="6"/>
  <c r="AF57" i="6"/>
  <c r="AG57" i="6"/>
  <c r="AH57" i="6"/>
  <c r="E200" i="35"/>
  <c r="E199" i="35"/>
  <c r="E198" i="35"/>
  <c r="E197" i="35"/>
  <c r="E196" i="35"/>
  <c r="E195" i="35"/>
  <c r="E194" i="35"/>
  <c r="E193" i="35"/>
  <c r="E192" i="35"/>
  <c r="E191" i="35"/>
  <c r="E190" i="35"/>
  <c r="E189" i="35"/>
  <c r="E188" i="35"/>
  <c r="E187" i="35"/>
  <c r="E186" i="35"/>
  <c r="E185" i="35"/>
  <c r="E184" i="35"/>
  <c r="E183" i="35"/>
  <c r="E182" i="35"/>
  <c r="E181" i="35"/>
  <c r="E180" i="35"/>
  <c r="E179" i="35"/>
  <c r="E178" i="35"/>
  <c r="E177" i="35"/>
  <c r="E176" i="35"/>
  <c r="E175" i="35"/>
  <c r="E174" i="35"/>
  <c r="E173" i="35"/>
  <c r="E172" i="35"/>
  <c r="E171" i="35"/>
  <c r="E170" i="35"/>
  <c r="E169" i="35"/>
  <c r="E168" i="35"/>
  <c r="E167" i="35"/>
  <c r="E166" i="35"/>
  <c r="E165" i="35"/>
  <c r="E164" i="35"/>
  <c r="E163" i="35"/>
  <c r="E162" i="35"/>
  <c r="E161" i="35"/>
  <c r="E160" i="35"/>
  <c r="E159" i="35"/>
  <c r="E158" i="35"/>
  <c r="E157" i="35"/>
  <c r="E156" i="35"/>
  <c r="E155" i="35"/>
  <c r="E154" i="35"/>
  <c r="E153" i="35"/>
  <c r="E152" i="35"/>
  <c r="E151" i="35"/>
  <c r="E150" i="35"/>
  <c r="E149" i="35"/>
  <c r="E148" i="35"/>
  <c r="E147" i="35"/>
  <c r="E146" i="35"/>
  <c r="E145" i="35"/>
  <c r="E144" i="35"/>
  <c r="E143" i="35"/>
  <c r="E142" i="35"/>
  <c r="E141" i="35"/>
  <c r="E140" i="35"/>
  <c r="E139" i="35"/>
  <c r="E138" i="35"/>
  <c r="E137" i="35"/>
  <c r="E136" i="35"/>
  <c r="E135" i="35"/>
  <c r="E134" i="35"/>
  <c r="E133" i="35"/>
  <c r="E132" i="35"/>
  <c r="E131" i="35"/>
  <c r="E130" i="35"/>
  <c r="E129" i="35"/>
  <c r="E128" i="35"/>
  <c r="E127" i="35"/>
  <c r="E126" i="35"/>
  <c r="E125" i="35"/>
  <c r="E124" i="35"/>
  <c r="E123" i="35"/>
  <c r="E122" i="35"/>
  <c r="E121" i="35"/>
  <c r="E120" i="35"/>
  <c r="E119" i="35"/>
  <c r="E118" i="35"/>
  <c r="E117" i="35"/>
  <c r="E116" i="35"/>
  <c r="E115" i="35"/>
  <c r="E114" i="35"/>
  <c r="E113" i="35"/>
  <c r="E112" i="35"/>
  <c r="E111" i="35"/>
  <c r="E110" i="35"/>
  <c r="E109" i="35"/>
  <c r="E108" i="35"/>
  <c r="E107" i="35"/>
  <c r="E106" i="35"/>
  <c r="E105" i="35"/>
  <c r="E104" i="35"/>
  <c r="E103" i="35"/>
  <c r="E102" i="35"/>
  <c r="E101" i="35"/>
  <c r="E100" i="35"/>
  <c r="E99" i="35"/>
  <c r="E98" i="35"/>
  <c r="E97" i="35"/>
  <c r="E96" i="35"/>
  <c r="E95" i="35"/>
  <c r="E94" i="35"/>
  <c r="E93" i="35"/>
  <c r="E92" i="35"/>
  <c r="E91" i="35"/>
  <c r="E90" i="35"/>
  <c r="E89" i="35"/>
  <c r="E88" i="35"/>
  <c r="E87" i="35"/>
  <c r="E86" i="35"/>
  <c r="E85" i="35"/>
  <c r="E84" i="35"/>
  <c r="E83" i="35"/>
  <c r="E82" i="35"/>
  <c r="E81" i="35"/>
  <c r="E80" i="35"/>
  <c r="E79" i="35"/>
  <c r="E78" i="35"/>
  <c r="E77" i="35"/>
  <c r="E76" i="35"/>
  <c r="E75" i="35"/>
  <c r="E74" i="35"/>
  <c r="E73" i="35"/>
  <c r="E72" i="35"/>
  <c r="E71" i="35"/>
  <c r="E70" i="35"/>
  <c r="E69" i="35"/>
  <c r="E68" i="35"/>
  <c r="E67" i="35"/>
  <c r="E66" i="35"/>
  <c r="E65" i="35"/>
  <c r="E64" i="35"/>
  <c r="E63" i="35"/>
  <c r="E62" i="35"/>
  <c r="E61" i="35"/>
  <c r="E60" i="35"/>
  <c r="E59" i="35"/>
  <c r="E58" i="35"/>
  <c r="E57" i="35"/>
  <c r="E56" i="35"/>
  <c r="E55" i="35"/>
  <c r="E54" i="35"/>
  <c r="E53" i="35"/>
  <c r="E52" i="35"/>
  <c r="E51" i="35"/>
  <c r="E50" i="35"/>
  <c r="E49" i="35"/>
  <c r="E48" i="35"/>
  <c r="E47" i="35"/>
  <c r="E46" i="35"/>
  <c r="E45" i="35"/>
  <c r="E44" i="35"/>
  <c r="E43" i="35"/>
  <c r="E42" i="35"/>
  <c r="E41" i="35"/>
  <c r="E40" i="35"/>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B81" i="6" l="1"/>
  <c r="C81" i="6"/>
  <c r="D81" i="6"/>
  <c r="E81" i="6"/>
  <c r="F81" i="6"/>
  <c r="G81" i="6"/>
  <c r="H81" i="6"/>
  <c r="I81" i="6"/>
  <c r="J81" i="6"/>
  <c r="K81" i="6"/>
  <c r="L81" i="6"/>
  <c r="M81" i="6"/>
  <c r="N81" i="6"/>
  <c r="O81" i="6"/>
  <c r="P81" i="6"/>
  <c r="Q81" i="6"/>
  <c r="S81" i="6"/>
  <c r="T81" i="6"/>
  <c r="U81" i="6"/>
  <c r="V81" i="6"/>
  <c r="W81" i="6"/>
  <c r="X81" i="6"/>
  <c r="Y81" i="6"/>
  <c r="Z81" i="6"/>
  <c r="AA81" i="6"/>
  <c r="AB81" i="6"/>
  <c r="AC81" i="6"/>
  <c r="AD81" i="6"/>
  <c r="AE81" i="6"/>
  <c r="AF81" i="6"/>
  <c r="AG81" i="6"/>
  <c r="AH81" i="6"/>
  <c r="AH80" i="6" l="1"/>
  <c r="AG80" i="6"/>
  <c r="AF80" i="6"/>
  <c r="AE80" i="6"/>
  <c r="AD80" i="6"/>
  <c r="AC80" i="6"/>
  <c r="AB80" i="6"/>
  <c r="AA80" i="6"/>
  <c r="Z80" i="6"/>
  <c r="Y80" i="6"/>
  <c r="X80" i="6"/>
  <c r="W80" i="6"/>
  <c r="V80" i="6"/>
  <c r="U80" i="6"/>
  <c r="T80" i="6"/>
  <c r="S80" i="6"/>
  <c r="Q80" i="6"/>
  <c r="P80" i="6"/>
  <c r="O80" i="6"/>
  <c r="N80" i="6"/>
  <c r="M80" i="6"/>
  <c r="L80" i="6"/>
  <c r="K80" i="6"/>
  <c r="J80" i="6"/>
  <c r="I80" i="6"/>
  <c r="H80" i="6"/>
  <c r="G80" i="6"/>
  <c r="F80" i="6"/>
  <c r="E80" i="6"/>
  <c r="D80" i="6"/>
  <c r="C80" i="6"/>
  <c r="B80" i="6"/>
  <c r="AH79" i="6" l="1"/>
  <c r="AG79" i="6"/>
  <c r="AF79" i="6"/>
  <c r="AE79" i="6"/>
  <c r="AD79" i="6"/>
  <c r="AC79" i="6"/>
  <c r="AB79" i="6"/>
  <c r="AA79" i="6"/>
  <c r="Z79" i="6"/>
  <c r="Y79" i="6"/>
  <c r="X79" i="6"/>
  <c r="W79" i="6"/>
  <c r="V79" i="6"/>
  <c r="U79" i="6"/>
  <c r="T79" i="6"/>
  <c r="S79" i="6"/>
  <c r="Q79" i="6"/>
  <c r="P79" i="6"/>
  <c r="O79" i="6"/>
  <c r="N79" i="6"/>
  <c r="M79" i="6"/>
  <c r="L79" i="6"/>
  <c r="K79" i="6"/>
  <c r="J79" i="6"/>
  <c r="I79" i="6"/>
  <c r="H79" i="6"/>
  <c r="G79" i="6"/>
  <c r="F79" i="6"/>
  <c r="E79" i="6"/>
  <c r="D79" i="6"/>
  <c r="C79" i="6"/>
  <c r="B79" i="6"/>
  <c r="B78" i="6"/>
  <c r="B77" i="6"/>
  <c r="AH78" i="6"/>
  <c r="AG78" i="6"/>
  <c r="AF78" i="6"/>
  <c r="AE78" i="6"/>
  <c r="AD78" i="6"/>
  <c r="AC78" i="6"/>
  <c r="AB78" i="6"/>
  <c r="AA78" i="6"/>
  <c r="Z78" i="6"/>
  <c r="Y78" i="6"/>
  <c r="X78" i="6"/>
  <c r="W78" i="6"/>
  <c r="V78" i="6"/>
  <c r="U78" i="6"/>
  <c r="T78" i="6"/>
  <c r="S78" i="6"/>
  <c r="Q78" i="6"/>
  <c r="P78" i="6"/>
  <c r="O78" i="6"/>
  <c r="N78" i="6"/>
  <c r="M78" i="6"/>
  <c r="L78" i="6"/>
  <c r="K78" i="6"/>
  <c r="J78" i="6"/>
  <c r="I78" i="6"/>
  <c r="H78" i="6"/>
  <c r="G78" i="6"/>
  <c r="F78" i="6"/>
  <c r="E78" i="6"/>
  <c r="D78" i="6"/>
  <c r="C78" i="6"/>
  <c r="AH77" i="6" l="1"/>
  <c r="AG77" i="6"/>
  <c r="AF77" i="6"/>
  <c r="AE77" i="6"/>
  <c r="AD77" i="6"/>
  <c r="AC77" i="6"/>
  <c r="AB77" i="6"/>
  <c r="AA77" i="6"/>
  <c r="Z77" i="6"/>
  <c r="Y77" i="6"/>
  <c r="X77" i="6"/>
  <c r="W77" i="6"/>
  <c r="V77" i="6"/>
  <c r="U77" i="6"/>
  <c r="T77" i="6"/>
  <c r="S77" i="6"/>
  <c r="Q77" i="6"/>
  <c r="P77" i="6"/>
  <c r="O77" i="6"/>
  <c r="N77" i="6"/>
  <c r="M77" i="6"/>
  <c r="L77" i="6"/>
  <c r="K77" i="6"/>
  <c r="J77" i="6"/>
  <c r="I77" i="6"/>
  <c r="H77" i="6"/>
  <c r="G77" i="6"/>
  <c r="F77" i="6"/>
  <c r="E77" i="6"/>
  <c r="D77" i="6"/>
  <c r="C77" i="6"/>
  <c r="AH76" i="6"/>
  <c r="AG76" i="6"/>
  <c r="AF76" i="6"/>
  <c r="AE76" i="6"/>
  <c r="AD76" i="6"/>
  <c r="AC76" i="6"/>
  <c r="AB76" i="6"/>
  <c r="AA76" i="6"/>
  <c r="Z76" i="6"/>
  <c r="Y76" i="6"/>
  <c r="X76" i="6"/>
  <c r="W76" i="6"/>
  <c r="V76" i="6"/>
  <c r="U76" i="6"/>
  <c r="T76" i="6"/>
  <c r="S76" i="6"/>
  <c r="Q76" i="6"/>
  <c r="P76" i="6"/>
  <c r="O76" i="6"/>
  <c r="N76" i="6"/>
  <c r="M76" i="6"/>
  <c r="L76" i="6"/>
  <c r="K76" i="6"/>
  <c r="J76" i="6"/>
  <c r="I76" i="6"/>
  <c r="H76" i="6"/>
  <c r="G76" i="6"/>
  <c r="F76" i="6"/>
  <c r="E76" i="6"/>
  <c r="D76" i="6"/>
  <c r="C76" i="6"/>
  <c r="B76" i="6"/>
  <c r="C58" i="6" l="1"/>
  <c r="D58" i="6"/>
  <c r="E58" i="6"/>
  <c r="F58" i="6"/>
  <c r="G58" i="6"/>
  <c r="H58" i="6"/>
  <c r="I58" i="6"/>
  <c r="J58" i="6"/>
  <c r="K58" i="6"/>
  <c r="L58" i="6"/>
  <c r="M58" i="6"/>
  <c r="N58" i="6"/>
  <c r="O58" i="6"/>
  <c r="P58" i="6"/>
  <c r="Q58" i="6"/>
  <c r="S58" i="6"/>
  <c r="T58" i="6"/>
  <c r="U58" i="6"/>
  <c r="V58" i="6"/>
  <c r="W58" i="6"/>
  <c r="X58" i="6"/>
  <c r="Y58" i="6"/>
  <c r="Z58" i="6"/>
  <c r="AA58" i="6"/>
  <c r="AB58" i="6"/>
  <c r="AC58" i="6"/>
  <c r="AD58" i="6"/>
  <c r="AE58" i="6"/>
  <c r="AF58" i="6"/>
  <c r="AG58" i="6"/>
  <c r="AH58" i="6"/>
  <c r="C59" i="6"/>
  <c r="D59" i="6"/>
  <c r="E59" i="6"/>
  <c r="F59" i="6"/>
  <c r="G59" i="6"/>
  <c r="H59" i="6"/>
  <c r="I59" i="6"/>
  <c r="J59" i="6"/>
  <c r="K59" i="6"/>
  <c r="L59" i="6"/>
  <c r="M59" i="6"/>
  <c r="N59" i="6"/>
  <c r="O59" i="6"/>
  <c r="P59" i="6"/>
  <c r="Q59" i="6"/>
  <c r="S59" i="6"/>
  <c r="T59" i="6"/>
  <c r="U59" i="6"/>
  <c r="V59" i="6"/>
  <c r="W59" i="6"/>
  <c r="X59" i="6"/>
  <c r="Y59" i="6"/>
  <c r="Z59" i="6"/>
  <c r="AA59" i="6"/>
  <c r="AB59" i="6"/>
  <c r="AC59" i="6"/>
  <c r="AD59" i="6"/>
  <c r="AE59" i="6"/>
  <c r="AF59" i="6"/>
  <c r="AG59" i="6"/>
  <c r="AH59" i="6"/>
  <c r="C60" i="6"/>
  <c r="D60" i="6"/>
  <c r="E60" i="6"/>
  <c r="F60" i="6"/>
  <c r="G60" i="6"/>
  <c r="H60" i="6"/>
  <c r="I60" i="6"/>
  <c r="J60" i="6"/>
  <c r="K60" i="6"/>
  <c r="L60" i="6"/>
  <c r="M60" i="6"/>
  <c r="N60" i="6"/>
  <c r="O60" i="6"/>
  <c r="P60" i="6"/>
  <c r="Q60" i="6"/>
  <c r="S60" i="6"/>
  <c r="T60" i="6"/>
  <c r="U60" i="6"/>
  <c r="V60" i="6"/>
  <c r="W60" i="6"/>
  <c r="X60" i="6"/>
  <c r="Y60" i="6"/>
  <c r="Z60" i="6"/>
  <c r="AA60" i="6"/>
  <c r="AB60" i="6"/>
  <c r="AC60" i="6"/>
  <c r="AD60" i="6"/>
  <c r="AE60" i="6"/>
  <c r="AF60" i="6"/>
  <c r="AG60" i="6"/>
  <c r="AH60" i="6"/>
  <c r="C61" i="6"/>
  <c r="D61" i="6"/>
  <c r="E61" i="6"/>
  <c r="F61" i="6"/>
  <c r="G61" i="6"/>
  <c r="H61" i="6"/>
  <c r="I61" i="6"/>
  <c r="J61" i="6"/>
  <c r="K61" i="6"/>
  <c r="L61" i="6"/>
  <c r="M61" i="6"/>
  <c r="N61" i="6"/>
  <c r="O61" i="6"/>
  <c r="P61" i="6"/>
  <c r="Q61" i="6"/>
  <c r="S61" i="6"/>
  <c r="T61" i="6"/>
  <c r="U61" i="6"/>
  <c r="V61" i="6"/>
  <c r="W61" i="6"/>
  <c r="X61" i="6"/>
  <c r="Y61" i="6"/>
  <c r="Z61" i="6"/>
  <c r="AA61" i="6"/>
  <c r="AB61" i="6"/>
  <c r="AC61" i="6"/>
  <c r="AD61" i="6"/>
  <c r="AE61" i="6"/>
  <c r="AF61" i="6"/>
  <c r="AG61" i="6"/>
  <c r="AH61" i="6"/>
  <c r="C62" i="6"/>
  <c r="D62" i="6"/>
  <c r="E62" i="6"/>
  <c r="F62" i="6"/>
  <c r="G62" i="6"/>
  <c r="H62" i="6"/>
  <c r="I62" i="6"/>
  <c r="J62" i="6"/>
  <c r="K62" i="6"/>
  <c r="L62" i="6"/>
  <c r="M62" i="6"/>
  <c r="N62" i="6"/>
  <c r="O62" i="6"/>
  <c r="P62" i="6"/>
  <c r="Q62" i="6"/>
  <c r="S62" i="6"/>
  <c r="T62" i="6"/>
  <c r="U62" i="6"/>
  <c r="V62" i="6"/>
  <c r="W62" i="6"/>
  <c r="X62" i="6"/>
  <c r="Y62" i="6"/>
  <c r="Z62" i="6"/>
  <c r="AA62" i="6"/>
  <c r="AB62" i="6"/>
  <c r="AC62" i="6"/>
  <c r="AD62" i="6"/>
  <c r="AE62" i="6"/>
  <c r="AF62" i="6"/>
  <c r="AG62" i="6"/>
  <c r="AH62" i="6"/>
  <c r="C63" i="6"/>
  <c r="D63" i="6"/>
  <c r="E63" i="6"/>
  <c r="F63" i="6"/>
  <c r="G63" i="6"/>
  <c r="H63" i="6"/>
  <c r="I63" i="6"/>
  <c r="J63" i="6"/>
  <c r="K63" i="6"/>
  <c r="L63" i="6"/>
  <c r="M63" i="6"/>
  <c r="N63" i="6"/>
  <c r="O63" i="6"/>
  <c r="P63" i="6"/>
  <c r="Q63" i="6"/>
  <c r="S63" i="6"/>
  <c r="T63" i="6"/>
  <c r="U63" i="6"/>
  <c r="V63" i="6"/>
  <c r="W63" i="6"/>
  <c r="X63" i="6"/>
  <c r="Y63" i="6"/>
  <c r="Z63" i="6"/>
  <c r="AA63" i="6"/>
  <c r="AB63" i="6"/>
  <c r="AC63" i="6"/>
  <c r="AD63" i="6"/>
  <c r="AE63" i="6"/>
  <c r="AF63" i="6"/>
  <c r="AG63" i="6"/>
  <c r="AH63" i="6"/>
  <c r="C64" i="6"/>
  <c r="D64" i="6"/>
  <c r="E64" i="6"/>
  <c r="F64" i="6"/>
  <c r="G64" i="6"/>
  <c r="H64" i="6"/>
  <c r="I64" i="6"/>
  <c r="J64" i="6"/>
  <c r="K64" i="6"/>
  <c r="L64" i="6"/>
  <c r="M64" i="6"/>
  <c r="N64" i="6"/>
  <c r="O64" i="6"/>
  <c r="P64" i="6"/>
  <c r="Q64" i="6"/>
  <c r="S64" i="6"/>
  <c r="T64" i="6"/>
  <c r="U64" i="6"/>
  <c r="V64" i="6"/>
  <c r="W64" i="6"/>
  <c r="X64" i="6"/>
  <c r="Y64" i="6"/>
  <c r="Z64" i="6"/>
  <c r="AA64" i="6"/>
  <c r="AB64" i="6"/>
  <c r="AC64" i="6"/>
  <c r="AD64" i="6"/>
  <c r="AE64" i="6"/>
  <c r="AF64" i="6"/>
  <c r="AG64" i="6"/>
  <c r="AH64" i="6"/>
  <c r="C65" i="6"/>
  <c r="D65" i="6"/>
  <c r="E65" i="6"/>
  <c r="F65" i="6"/>
  <c r="G65" i="6"/>
  <c r="H65" i="6"/>
  <c r="I65" i="6"/>
  <c r="J65" i="6"/>
  <c r="K65" i="6"/>
  <c r="L65" i="6"/>
  <c r="M65" i="6"/>
  <c r="N65" i="6"/>
  <c r="O65" i="6"/>
  <c r="P65" i="6"/>
  <c r="Q65" i="6"/>
  <c r="S65" i="6"/>
  <c r="T65" i="6"/>
  <c r="U65" i="6"/>
  <c r="V65" i="6"/>
  <c r="W65" i="6"/>
  <c r="X65" i="6"/>
  <c r="Y65" i="6"/>
  <c r="Z65" i="6"/>
  <c r="AA65" i="6"/>
  <c r="AB65" i="6"/>
  <c r="AC65" i="6"/>
  <c r="AD65" i="6"/>
  <c r="AE65" i="6"/>
  <c r="AF65" i="6"/>
  <c r="AG65" i="6"/>
  <c r="AH65" i="6"/>
  <c r="C66" i="6"/>
  <c r="D66" i="6"/>
  <c r="E66" i="6"/>
  <c r="F66" i="6"/>
  <c r="G66" i="6"/>
  <c r="H66" i="6"/>
  <c r="I66" i="6"/>
  <c r="J66" i="6"/>
  <c r="K66" i="6"/>
  <c r="L66" i="6"/>
  <c r="M66" i="6"/>
  <c r="N66" i="6"/>
  <c r="O66" i="6"/>
  <c r="P66" i="6"/>
  <c r="Q66" i="6"/>
  <c r="S66" i="6"/>
  <c r="T66" i="6"/>
  <c r="U66" i="6"/>
  <c r="V66" i="6"/>
  <c r="W66" i="6"/>
  <c r="X66" i="6"/>
  <c r="Y66" i="6"/>
  <c r="Z66" i="6"/>
  <c r="AA66" i="6"/>
  <c r="AB66" i="6"/>
  <c r="AC66" i="6"/>
  <c r="AD66" i="6"/>
  <c r="AE66" i="6"/>
  <c r="AF66" i="6"/>
  <c r="AG66" i="6"/>
  <c r="AH66" i="6"/>
  <c r="C67" i="6"/>
  <c r="D67" i="6"/>
  <c r="E67" i="6"/>
  <c r="F67" i="6"/>
  <c r="G67" i="6"/>
  <c r="H67" i="6"/>
  <c r="I67" i="6"/>
  <c r="J67" i="6"/>
  <c r="K67" i="6"/>
  <c r="L67" i="6"/>
  <c r="M67" i="6"/>
  <c r="N67" i="6"/>
  <c r="O67" i="6"/>
  <c r="P67" i="6"/>
  <c r="Q67" i="6"/>
  <c r="S67" i="6"/>
  <c r="T67" i="6"/>
  <c r="U67" i="6"/>
  <c r="V67" i="6"/>
  <c r="W67" i="6"/>
  <c r="X67" i="6"/>
  <c r="Y67" i="6"/>
  <c r="Z67" i="6"/>
  <c r="AA67" i="6"/>
  <c r="AB67" i="6"/>
  <c r="AC67" i="6"/>
  <c r="AD67" i="6"/>
  <c r="AE67" i="6"/>
  <c r="AF67" i="6"/>
  <c r="AG67" i="6"/>
  <c r="AH67" i="6"/>
  <c r="C68" i="6"/>
  <c r="D68" i="6"/>
  <c r="E68" i="6"/>
  <c r="F68" i="6"/>
  <c r="G68" i="6"/>
  <c r="H68" i="6"/>
  <c r="I68" i="6"/>
  <c r="J68" i="6"/>
  <c r="K68" i="6"/>
  <c r="L68" i="6"/>
  <c r="M68" i="6"/>
  <c r="N68" i="6"/>
  <c r="O68" i="6"/>
  <c r="P68" i="6"/>
  <c r="Q68" i="6"/>
  <c r="S68" i="6"/>
  <c r="T68" i="6"/>
  <c r="U68" i="6"/>
  <c r="V68" i="6"/>
  <c r="W68" i="6"/>
  <c r="X68" i="6"/>
  <c r="Y68" i="6"/>
  <c r="Z68" i="6"/>
  <c r="AA68" i="6"/>
  <c r="AB68" i="6"/>
  <c r="AC68" i="6"/>
  <c r="AD68" i="6"/>
  <c r="AE68" i="6"/>
  <c r="AF68" i="6"/>
  <c r="AG68" i="6"/>
  <c r="AH68" i="6"/>
  <c r="C69" i="6"/>
  <c r="D69" i="6"/>
  <c r="E69" i="6"/>
  <c r="F69" i="6"/>
  <c r="G69" i="6"/>
  <c r="H69" i="6"/>
  <c r="I69" i="6"/>
  <c r="J69" i="6"/>
  <c r="K69" i="6"/>
  <c r="L69" i="6"/>
  <c r="M69" i="6"/>
  <c r="N69" i="6"/>
  <c r="O69" i="6"/>
  <c r="P69" i="6"/>
  <c r="Q69" i="6"/>
  <c r="S69" i="6"/>
  <c r="T69" i="6"/>
  <c r="U69" i="6"/>
  <c r="V69" i="6"/>
  <c r="W69" i="6"/>
  <c r="X69" i="6"/>
  <c r="Y69" i="6"/>
  <c r="Z69" i="6"/>
  <c r="AA69" i="6"/>
  <c r="AB69" i="6"/>
  <c r="AC69" i="6"/>
  <c r="AD69" i="6"/>
  <c r="AE69" i="6"/>
  <c r="AF69" i="6"/>
  <c r="AG69" i="6"/>
  <c r="AH69" i="6"/>
  <c r="C70" i="6"/>
  <c r="D70" i="6"/>
  <c r="E70" i="6"/>
  <c r="F70" i="6"/>
  <c r="G70" i="6"/>
  <c r="H70" i="6"/>
  <c r="I70" i="6"/>
  <c r="J70" i="6"/>
  <c r="K70" i="6"/>
  <c r="L70" i="6"/>
  <c r="M70" i="6"/>
  <c r="N70" i="6"/>
  <c r="O70" i="6"/>
  <c r="P70" i="6"/>
  <c r="Q70" i="6"/>
  <c r="S70" i="6"/>
  <c r="T70" i="6"/>
  <c r="U70" i="6"/>
  <c r="V70" i="6"/>
  <c r="W70" i="6"/>
  <c r="X70" i="6"/>
  <c r="Y70" i="6"/>
  <c r="Z70" i="6"/>
  <c r="AA70" i="6"/>
  <c r="AB70" i="6"/>
  <c r="AC70" i="6"/>
  <c r="AD70" i="6"/>
  <c r="AE70" i="6"/>
  <c r="AF70" i="6"/>
  <c r="AG70" i="6"/>
  <c r="AH70" i="6"/>
  <c r="C71" i="6"/>
  <c r="D71" i="6"/>
  <c r="E71" i="6"/>
  <c r="F71" i="6"/>
  <c r="G71" i="6"/>
  <c r="H71" i="6"/>
  <c r="I71" i="6"/>
  <c r="J71" i="6"/>
  <c r="K71" i="6"/>
  <c r="L71" i="6"/>
  <c r="M71" i="6"/>
  <c r="N71" i="6"/>
  <c r="O71" i="6"/>
  <c r="P71" i="6"/>
  <c r="Q71" i="6"/>
  <c r="S71" i="6"/>
  <c r="T71" i="6"/>
  <c r="U71" i="6"/>
  <c r="V71" i="6"/>
  <c r="W71" i="6"/>
  <c r="X71" i="6"/>
  <c r="Y71" i="6"/>
  <c r="Z71" i="6"/>
  <c r="AA71" i="6"/>
  <c r="AB71" i="6"/>
  <c r="AC71" i="6"/>
  <c r="AD71" i="6"/>
  <c r="AE71" i="6"/>
  <c r="AF71" i="6"/>
  <c r="AG71" i="6"/>
  <c r="AH71" i="6"/>
  <c r="C72" i="6"/>
  <c r="D72" i="6"/>
  <c r="E72" i="6"/>
  <c r="F72" i="6"/>
  <c r="G72" i="6"/>
  <c r="H72" i="6"/>
  <c r="I72" i="6"/>
  <c r="J72" i="6"/>
  <c r="K72" i="6"/>
  <c r="L72" i="6"/>
  <c r="M72" i="6"/>
  <c r="N72" i="6"/>
  <c r="O72" i="6"/>
  <c r="P72" i="6"/>
  <c r="Q72" i="6"/>
  <c r="S72" i="6"/>
  <c r="T72" i="6"/>
  <c r="U72" i="6"/>
  <c r="V72" i="6"/>
  <c r="W72" i="6"/>
  <c r="X72" i="6"/>
  <c r="Y72" i="6"/>
  <c r="Z72" i="6"/>
  <c r="AA72" i="6"/>
  <c r="AB72" i="6"/>
  <c r="AC72" i="6"/>
  <c r="AD72" i="6"/>
  <c r="AE72" i="6"/>
  <c r="AF72" i="6"/>
  <c r="AG72" i="6"/>
  <c r="AH72" i="6"/>
  <c r="C73" i="6"/>
  <c r="D73" i="6"/>
  <c r="E73" i="6"/>
  <c r="F73" i="6"/>
  <c r="G73" i="6"/>
  <c r="H73" i="6"/>
  <c r="I73" i="6"/>
  <c r="J73" i="6"/>
  <c r="K73" i="6"/>
  <c r="L73" i="6"/>
  <c r="M73" i="6"/>
  <c r="N73" i="6"/>
  <c r="O73" i="6"/>
  <c r="P73" i="6"/>
  <c r="Q73" i="6"/>
  <c r="S73" i="6"/>
  <c r="T73" i="6"/>
  <c r="U73" i="6"/>
  <c r="V73" i="6"/>
  <c r="W73" i="6"/>
  <c r="X73" i="6"/>
  <c r="Y73" i="6"/>
  <c r="Z73" i="6"/>
  <c r="AA73" i="6"/>
  <c r="AB73" i="6"/>
  <c r="AC73" i="6"/>
  <c r="AD73" i="6"/>
  <c r="AE73" i="6"/>
  <c r="AF73" i="6"/>
  <c r="AG73" i="6"/>
  <c r="AH73" i="6"/>
  <c r="C74" i="6"/>
  <c r="D74" i="6"/>
  <c r="E74" i="6"/>
  <c r="F74" i="6"/>
  <c r="G74" i="6"/>
  <c r="H74" i="6"/>
  <c r="I74" i="6"/>
  <c r="J74" i="6"/>
  <c r="K74" i="6"/>
  <c r="L74" i="6"/>
  <c r="M74" i="6"/>
  <c r="N74" i="6"/>
  <c r="O74" i="6"/>
  <c r="P74" i="6"/>
  <c r="Q74" i="6"/>
  <c r="S74" i="6"/>
  <c r="T74" i="6"/>
  <c r="U74" i="6"/>
  <c r="V74" i="6"/>
  <c r="W74" i="6"/>
  <c r="X74" i="6"/>
  <c r="Y74" i="6"/>
  <c r="Z74" i="6"/>
  <c r="AA74" i="6"/>
  <c r="AB74" i="6"/>
  <c r="AC74" i="6"/>
  <c r="AD74" i="6"/>
  <c r="AE74" i="6"/>
  <c r="AF74" i="6"/>
  <c r="AG74" i="6"/>
  <c r="AH74" i="6"/>
  <c r="C75" i="6"/>
  <c r="D75" i="6"/>
  <c r="E75" i="6"/>
  <c r="F75" i="6"/>
  <c r="G75" i="6"/>
  <c r="H75" i="6"/>
  <c r="I75" i="6"/>
  <c r="J75" i="6"/>
  <c r="K75" i="6"/>
  <c r="L75" i="6"/>
  <c r="M75" i="6"/>
  <c r="N75" i="6"/>
  <c r="O75" i="6"/>
  <c r="P75" i="6"/>
  <c r="Q75" i="6"/>
  <c r="S75" i="6"/>
  <c r="T75" i="6"/>
  <c r="U75" i="6"/>
  <c r="V75" i="6"/>
  <c r="W75" i="6"/>
  <c r="X75" i="6"/>
  <c r="Y75" i="6"/>
  <c r="Z75" i="6"/>
  <c r="AA75" i="6"/>
  <c r="AB75" i="6"/>
  <c r="AC75" i="6"/>
  <c r="AD75" i="6"/>
  <c r="AE75" i="6"/>
  <c r="AF75" i="6"/>
  <c r="AG75" i="6"/>
  <c r="AH75" i="6"/>
  <c r="B75" i="6"/>
  <c r="B58" i="6"/>
  <c r="B59" i="6"/>
  <c r="B60" i="6"/>
  <c r="B61" i="6"/>
  <c r="B62" i="6"/>
  <c r="B63" i="6"/>
  <c r="B64" i="6"/>
  <c r="B65" i="6"/>
  <c r="B66" i="6"/>
  <c r="B67" i="6"/>
  <c r="B68" i="6"/>
  <c r="B69" i="6"/>
  <c r="B70" i="6"/>
  <c r="B71" i="6"/>
  <c r="B72" i="6"/>
  <c r="B73" i="6"/>
  <c r="B74" i="6"/>
</calcChain>
</file>

<file path=xl/sharedStrings.xml><?xml version="1.0" encoding="utf-8"?>
<sst xmlns="http://schemas.openxmlformats.org/spreadsheetml/2006/main" count="732" uniqueCount="451">
  <si>
    <t>Contents</t>
  </si>
  <si>
    <t>Worksheet</t>
  </si>
  <si>
    <t>Period</t>
  </si>
  <si>
    <t>Coverage</t>
  </si>
  <si>
    <t>Sources</t>
  </si>
  <si>
    <t>Monthly global merchandise trade</t>
  </si>
  <si>
    <t>86 countries (94% of world merchandise trade)</t>
  </si>
  <si>
    <t>Monthly global services trade</t>
  </si>
  <si>
    <t>Month</t>
  </si>
  <si>
    <t>Exports YoY</t>
  </si>
  <si>
    <t>Imports YoY</t>
  </si>
  <si>
    <t>Pandemic Line</t>
  </si>
  <si>
    <t>Pandemic line</t>
  </si>
  <si>
    <t>ALB</t>
  </si>
  <si>
    <t/>
  </si>
  <si>
    <t>ARG</t>
  </si>
  <si>
    <t>AUS</t>
  </si>
  <si>
    <t>AUT</t>
  </si>
  <si>
    <t>AZE</t>
  </si>
  <si>
    <t>BGD</t>
  </si>
  <si>
    <t>BLR</t>
  </si>
  <si>
    <t>BEL</t>
  </si>
  <si>
    <t>BOL</t>
  </si>
  <si>
    <t>BIH</t>
  </si>
  <si>
    <t>BRA</t>
  </si>
  <si>
    <t>BGR</t>
  </si>
  <si>
    <t>CAN</t>
  </si>
  <si>
    <t>CHL</t>
  </si>
  <si>
    <t>CHN</t>
  </si>
  <si>
    <t>China</t>
  </si>
  <si>
    <t>COL</t>
  </si>
  <si>
    <t>CRI</t>
  </si>
  <si>
    <t>HRV</t>
  </si>
  <si>
    <t>CYP</t>
  </si>
  <si>
    <t>CZE</t>
  </si>
  <si>
    <t>DNK</t>
  </si>
  <si>
    <t>DOM</t>
  </si>
  <si>
    <t>ECU</t>
  </si>
  <si>
    <t>EGY</t>
  </si>
  <si>
    <t>SLV</t>
  </si>
  <si>
    <t>EST</t>
  </si>
  <si>
    <t>FIN</t>
  </si>
  <si>
    <t>FRA</t>
  </si>
  <si>
    <t>DEU</t>
  </si>
  <si>
    <t>GRC</t>
  </si>
  <si>
    <t>GTM</t>
  </si>
  <si>
    <t>HND</t>
  </si>
  <si>
    <t>HKG</t>
  </si>
  <si>
    <t>HUN</t>
  </si>
  <si>
    <t>ISL</t>
  </si>
  <si>
    <t>IND</t>
  </si>
  <si>
    <t>IDN</t>
  </si>
  <si>
    <t>IRL</t>
  </si>
  <si>
    <t>ISR</t>
  </si>
  <si>
    <t>ITA</t>
  </si>
  <si>
    <t>JAM</t>
  </si>
  <si>
    <t>JPN</t>
  </si>
  <si>
    <t>Japan</t>
  </si>
  <si>
    <t>JOR</t>
  </si>
  <si>
    <t>KAZ</t>
  </si>
  <si>
    <t>KEN</t>
  </si>
  <si>
    <t>KOR</t>
  </si>
  <si>
    <t>LVA</t>
  </si>
  <si>
    <t>LBN</t>
  </si>
  <si>
    <t>LTU</t>
  </si>
  <si>
    <t>LUX</t>
  </si>
  <si>
    <t>MYS</t>
  </si>
  <si>
    <t>MLT</t>
  </si>
  <si>
    <t>MUS</t>
  </si>
  <si>
    <t>MEX</t>
  </si>
  <si>
    <t>MDA</t>
  </si>
  <si>
    <t>MNG</t>
  </si>
  <si>
    <t>MAR</t>
  </si>
  <si>
    <t>NLD</t>
  </si>
  <si>
    <t>NZL</t>
  </si>
  <si>
    <t>NOR</t>
  </si>
  <si>
    <t>OMN</t>
  </si>
  <si>
    <t>PAK</t>
  </si>
  <si>
    <t>PRY</t>
  </si>
  <si>
    <t>PER</t>
  </si>
  <si>
    <t>PHL</t>
  </si>
  <si>
    <t>POL</t>
  </si>
  <si>
    <t>PRT</t>
  </si>
  <si>
    <t>ROU</t>
  </si>
  <si>
    <t>SAU</t>
  </si>
  <si>
    <t>SGP</t>
  </si>
  <si>
    <t>SVK</t>
  </si>
  <si>
    <t>SVN</t>
  </si>
  <si>
    <t>ZAF</t>
  </si>
  <si>
    <t>ESP</t>
  </si>
  <si>
    <t>LKA</t>
  </si>
  <si>
    <t>SWE</t>
  </si>
  <si>
    <t>CHE</t>
  </si>
  <si>
    <t>TWN</t>
  </si>
  <si>
    <t>THA</t>
  </si>
  <si>
    <t>TUN</t>
  </si>
  <si>
    <t>TUR</t>
  </si>
  <si>
    <t>UKR</t>
  </si>
  <si>
    <t>GBR</t>
  </si>
  <si>
    <t>USA</t>
  </si>
  <si>
    <t>URY</t>
  </si>
  <si>
    <t>VNM</t>
  </si>
  <si>
    <t>United States</t>
  </si>
  <si>
    <t>country name</t>
  </si>
  <si>
    <t>country code</t>
  </si>
  <si>
    <t>Exports (YoY percent change of values in current U.S. dollars)</t>
  </si>
  <si>
    <t>Imports (YoY percent change of values in current U.S. dollars)</t>
  </si>
  <si>
    <t>Mirror trade data used in recent months</t>
  </si>
  <si>
    <t>Monthly merchandise trade by country</t>
  </si>
  <si>
    <t>87 countries</t>
  </si>
  <si>
    <t>Data</t>
  </si>
  <si>
    <t>vexincome_hic</t>
  </si>
  <si>
    <t>vexincome_lmc</t>
  </si>
  <si>
    <t>vexincome_umc</t>
  </si>
  <si>
    <t>vexregion_1eas</t>
  </si>
  <si>
    <t>vexregion_1eas_chn</t>
  </si>
  <si>
    <t>vexregion_1eas_jpn</t>
  </si>
  <si>
    <t>vexregion_2ecs</t>
  </si>
  <si>
    <t>vexregion_2ecs_eu27</t>
  </si>
  <si>
    <t>vexregion_3lcn</t>
  </si>
  <si>
    <t>vexregion_4mea</t>
  </si>
  <si>
    <t>vexregion_5nac</t>
  </si>
  <si>
    <t>vexregion_5nac_usa</t>
  </si>
  <si>
    <t>vexregion_6sas</t>
  </si>
  <si>
    <t>vexregion_7ssf</t>
  </si>
  <si>
    <t>vexregion_EUextra</t>
  </si>
  <si>
    <t>vexregion_EUintra</t>
  </si>
  <si>
    <t>vimincome_hic</t>
  </si>
  <si>
    <t>vimincome_lmc</t>
  </si>
  <si>
    <t>vimincome_umc</t>
  </si>
  <si>
    <t>vimregion_1eas</t>
  </si>
  <si>
    <t>vimregion_1eas_chn</t>
  </si>
  <si>
    <t>vimregion_1eas_jpn</t>
  </si>
  <si>
    <t>vimregion_2ecs</t>
  </si>
  <si>
    <t>vimregion_2ecs_eu27</t>
  </si>
  <si>
    <t>vimregion_3lcn</t>
  </si>
  <si>
    <t>vimregion_4mea</t>
  </si>
  <si>
    <t>vimregion_5nac</t>
  </si>
  <si>
    <t>vimregion_5nac_usa</t>
  </si>
  <si>
    <t>vimregion_6sas</t>
  </si>
  <si>
    <t>vimregion_7ssf</t>
  </si>
  <si>
    <t>vimregion_EUextra</t>
  </si>
  <si>
    <t>vimregion_EUintra</t>
  </si>
  <si>
    <t>Global exports and imports in current U.S. dollars (not seasonally adjusted)</t>
  </si>
  <si>
    <t>Selected countries: Year-on-Year percent change of exports and imports in current U.S. dollars (not seasonally adjusted)</t>
  </si>
  <si>
    <t>Exports (million current U.S. dollars,  n.s.a.)</t>
  </si>
  <si>
    <t>Exports (million current U.S. dollars, n.s.a. )</t>
  </si>
  <si>
    <t>Imports (million current U.S. dollars,  n.s.a.)</t>
  </si>
  <si>
    <t>Imports (million current U.S. dollars, n.s.a.)</t>
  </si>
  <si>
    <t>Income groups</t>
  </si>
  <si>
    <t>High</t>
  </si>
  <si>
    <t>Upper middle</t>
  </si>
  <si>
    <t>Lower middle</t>
  </si>
  <si>
    <t>Regions</t>
  </si>
  <si>
    <t>European Union</t>
  </si>
  <si>
    <t>Latin America &amp; Caribbean</t>
  </si>
  <si>
    <t>Middle East and North Africa</t>
  </si>
  <si>
    <t>South Asia</t>
  </si>
  <si>
    <t>Sub-saharan Africa</t>
  </si>
  <si>
    <t>Intra-EU trade</t>
  </si>
  <si>
    <t>Extra-EU trade</t>
  </si>
  <si>
    <t>a</t>
  </si>
  <si>
    <t>Monthly merchandise trade by region and income group</t>
  </si>
  <si>
    <t>Staff estimates using data from WTO</t>
  </si>
  <si>
    <t>Description</t>
  </si>
  <si>
    <t>Year-on-Year percent change</t>
  </si>
  <si>
    <t>East Asia &amp; Pacific (excl. China and Japan)</t>
  </si>
  <si>
    <t>North America (excl. USA)</t>
  </si>
  <si>
    <t>Exports</t>
  </si>
  <si>
    <t>Imports</t>
  </si>
  <si>
    <t>Total</t>
  </si>
  <si>
    <t>Row Labels</t>
  </si>
  <si>
    <t>Sum of  Trade Capacity, 4 weeks rolling mean</t>
  </si>
  <si>
    <t>Sum of Trade Capacity</t>
  </si>
  <si>
    <t>Pandemic start</t>
  </si>
  <si>
    <t>Logistics_capacity</t>
  </si>
  <si>
    <t>Global trade carrying capacity</t>
  </si>
  <si>
    <t xml:space="preserve">Instant (weekly) capacity calling countries or regions, measured in capacity units of Twenty-Foot Equivalent (TEU) boxes (Atlantic ports of France, Spain, Portugal). </t>
  </si>
  <si>
    <t>Services - global trends</t>
  </si>
  <si>
    <t>Goods - global trends</t>
  </si>
  <si>
    <t>Goods - region/income</t>
  </si>
  <si>
    <t>Goods - country</t>
  </si>
  <si>
    <t>global; North America</t>
  </si>
  <si>
    <t>Europe &amp; Central Asia (excl. EU and Russian Federation)</t>
  </si>
  <si>
    <t xml:space="preserve">Transport </t>
  </si>
  <si>
    <t>Travel</t>
  </si>
  <si>
    <t>Other services</t>
  </si>
  <si>
    <t>Monthly global services trade, by sector</t>
  </si>
  <si>
    <t>Services - by sector</t>
  </si>
  <si>
    <t>Albania</t>
  </si>
  <si>
    <t>Argentina</t>
  </si>
  <si>
    <t>Australia</t>
  </si>
  <si>
    <t>Austria</t>
  </si>
  <si>
    <t>Azerbaijan</t>
  </si>
  <si>
    <t>Bangladesh</t>
  </si>
  <si>
    <t>Belarus</t>
  </si>
  <si>
    <t>Belgium</t>
  </si>
  <si>
    <t>Bolivia</t>
  </si>
  <si>
    <t>Bosnia and Herzegovina</t>
  </si>
  <si>
    <t>Brazil</t>
  </si>
  <si>
    <t>Bulgaria</t>
  </si>
  <si>
    <t>Canada</t>
  </si>
  <si>
    <t>Chile</t>
  </si>
  <si>
    <t>Colombia</t>
  </si>
  <si>
    <t>Costa Rica</t>
  </si>
  <si>
    <t>Croatia</t>
  </si>
  <si>
    <t>Cyprus</t>
  </si>
  <si>
    <t>Czech Republic</t>
  </si>
  <si>
    <t>Denmark</t>
  </si>
  <si>
    <t>Dominican Republic</t>
  </si>
  <si>
    <t>Ecuador</t>
  </si>
  <si>
    <t>Egypt Arab Rep.</t>
  </si>
  <si>
    <t>El Salvador</t>
  </si>
  <si>
    <t>Estonia</t>
  </si>
  <si>
    <t>Finland</t>
  </si>
  <si>
    <t>France</t>
  </si>
  <si>
    <t>Germany</t>
  </si>
  <si>
    <t>Greece</t>
  </si>
  <si>
    <t>Guatemala</t>
  </si>
  <si>
    <t>Honduras</t>
  </si>
  <si>
    <t>Hong Kong SAR, China</t>
  </si>
  <si>
    <t>Hungary</t>
  </si>
  <si>
    <t>Iceland</t>
  </si>
  <si>
    <t>India</t>
  </si>
  <si>
    <t>Indonesia</t>
  </si>
  <si>
    <t>Ireland</t>
  </si>
  <si>
    <t>Israel</t>
  </si>
  <si>
    <t>Italy</t>
  </si>
  <si>
    <t>Jamaica</t>
  </si>
  <si>
    <t>Jordan</t>
  </si>
  <si>
    <t>Kazakhstan</t>
  </si>
  <si>
    <t>Kenya</t>
  </si>
  <si>
    <t>Korea Rep.</t>
  </si>
  <si>
    <t>Latvia</t>
  </si>
  <si>
    <t>Lebanon</t>
  </si>
  <si>
    <t>Lithuania</t>
  </si>
  <si>
    <t>Luxembourg</t>
  </si>
  <si>
    <t>Malaysia</t>
  </si>
  <si>
    <t>Malta</t>
  </si>
  <si>
    <t>Mauritius</t>
  </si>
  <si>
    <t>Mexico</t>
  </si>
  <si>
    <t>Moldova Rep.</t>
  </si>
  <si>
    <t>Mongolia</t>
  </si>
  <si>
    <t>Morocco</t>
  </si>
  <si>
    <t>Netherlands</t>
  </si>
  <si>
    <t>NewZealand</t>
  </si>
  <si>
    <t>Norway</t>
  </si>
  <si>
    <t>Oman</t>
  </si>
  <si>
    <t>Pakistan</t>
  </si>
  <si>
    <t>Paraguay</t>
  </si>
  <si>
    <t>Peru</t>
  </si>
  <si>
    <t>Philippines</t>
  </si>
  <si>
    <t>Poland</t>
  </si>
  <si>
    <t>Portugal</t>
  </si>
  <si>
    <t>Romania</t>
  </si>
  <si>
    <t>SaudiArabia</t>
  </si>
  <si>
    <t>Singapore</t>
  </si>
  <si>
    <t>Slovakia</t>
  </si>
  <si>
    <t>Slovenia</t>
  </si>
  <si>
    <t>South Africa</t>
  </si>
  <si>
    <t>Spain</t>
  </si>
  <si>
    <t>SriLanka</t>
  </si>
  <si>
    <t>Sweden</t>
  </si>
  <si>
    <t>Switzerland</t>
  </si>
  <si>
    <t>Taiwan, China</t>
  </si>
  <si>
    <t>Thailand</t>
  </si>
  <si>
    <t>Tunisia</t>
  </si>
  <si>
    <t>Turkey</t>
  </si>
  <si>
    <t>Ukraine</t>
  </si>
  <si>
    <t>UnitedKingdom</t>
  </si>
  <si>
    <t>Uruguay</t>
  </si>
  <si>
    <t>Vietnam</t>
  </si>
  <si>
    <t>Middle East</t>
  </si>
  <si>
    <t>per</t>
  </si>
  <si>
    <t>2021m01</t>
  </si>
  <si>
    <t>2021m02</t>
  </si>
  <si>
    <t>2021m03</t>
  </si>
  <si>
    <t>2021m04</t>
  </si>
  <si>
    <t>2021m05</t>
  </si>
  <si>
    <t>2021m06</t>
  </si>
  <si>
    <t>2021m07</t>
  </si>
  <si>
    <t>2021m08</t>
  </si>
  <si>
    <t>2021m09</t>
  </si>
  <si>
    <t>2021m10</t>
  </si>
  <si>
    <t>2021m11</t>
  </si>
  <si>
    <t>2021m12</t>
  </si>
  <si>
    <t>2022m01</t>
  </si>
  <si>
    <t>2022m02</t>
  </si>
  <si>
    <t>2022m03</t>
  </si>
  <si>
    <t>2022m04</t>
  </si>
  <si>
    <t>2022m05</t>
  </si>
  <si>
    <t>2022m06</t>
  </si>
  <si>
    <t>2022m07</t>
  </si>
  <si>
    <t>2022m08</t>
  </si>
  <si>
    <t>2022m09</t>
  </si>
  <si>
    <t>2022m10</t>
  </si>
  <si>
    <t>Others</t>
  </si>
  <si>
    <t>North America West Coast</t>
  </si>
  <si>
    <t>North America East Coast</t>
  </si>
  <si>
    <t>Japan Korea</t>
  </si>
  <si>
    <t>South-East Asia</t>
  </si>
  <si>
    <t>Med</t>
  </si>
  <si>
    <t>Europe</t>
  </si>
  <si>
    <t>last 12 months</t>
  </si>
  <si>
    <t>2022m11</t>
  </si>
  <si>
    <t>2019m01</t>
  </si>
  <si>
    <t>2019m02</t>
  </si>
  <si>
    <t>2019m03</t>
  </si>
  <si>
    <t>2019m04</t>
  </si>
  <si>
    <t>2019m05</t>
  </si>
  <si>
    <t>2019m06</t>
  </si>
  <si>
    <t>2019m07</t>
  </si>
  <si>
    <t>2019m08</t>
  </si>
  <si>
    <t>2019m09</t>
  </si>
  <si>
    <t>2019m10</t>
  </si>
  <si>
    <t>2019m11</t>
  </si>
  <si>
    <t>2019m12</t>
  </si>
  <si>
    <t>2020m01</t>
  </si>
  <si>
    <t>2020m02</t>
  </si>
  <si>
    <t>2020m03</t>
  </si>
  <si>
    <t>2020m04</t>
  </si>
  <si>
    <t>2020m05</t>
  </si>
  <si>
    <t>2020m06</t>
  </si>
  <si>
    <t>2020m07</t>
  </si>
  <si>
    <t>2020m08</t>
  </si>
  <si>
    <t>2020m09</t>
  </si>
  <si>
    <t>2020m10</t>
  </si>
  <si>
    <t>2020m11</t>
  </si>
  <si>
    <t>2020m12</t>
  </si>
  <si>
    <t>2022m12</t>
  </si>
  <si>
    <t>Global</t>
  </si>
  <si>
    <t>Jan 2006-December 2022</t>
  </si>
  <si>
    <t>Jan 2019-December 2022</t>
  </si>
  <si>
    <t>Jan 2020-December 2022</t>
  </si>
  <si>
    <t>January 2008- November 2022</t>
  </si>
  <si>
    <t>January 2019- November 2022</t>
  </si>
  <si>
    <t>Logistics - stress</t>
  </si>
  <si>
    <t>Supply chain stress index</t>
  </si>
  <si>
    <t>through February 2, 2023</t>
  </si>
  <si>
    <t>January 2020- February 2023</t>
  </si>
  <si>
    <t>January 2022- February 2023</t>
  </si>
  <si>
    <t>Regions' contribution to supply chain stress index</t>
  </si>
  <si>
    <t>Logistics - stress by region</t>
  </si>
  <si>
    <t>global</t>
  </si>
  <si>
    <t>Exports (million current U.S. dollars)</t>
  </si>
  <si>
    <t>Imports (million current U.S. dollars)</t>
  </si>
  <si>
    <t>ICT</t>
  </si>
  <si>
    <t>Other business</t>
  </si>
  <si>
    <t>Construction and goods-related</t>
  </si>
  <si>
    <t>Source: Estimates based on WTO and UNCTAD data. Note: The global aggregate includes services exports and imports. Data include 14 economies that reported in November 2022, which accounted for  approximately 38 percent of global services exports and 39 percent of global services imports in 2017 (UNCTAD). Other services include insurance and pension, financial, royalties, personal, cultural and recreational, and government services n.i.e.</t>
  </si>
  <si>
    <t>Staff estimates using Global Economic Monitor, data from WTO, IMF International Financial Statistics, IMF Direction of Trade, OECD and official data from China, Eurostat, Japan, UK, and the USA.</t>
  </si>
  <si>
    <t>Estimates based on WTO and UNCTAD data</t>
  </si>
  <si>
    <t>Notes</t>
  </si>
  <si>
    <t>Data include 14 economies that reported in November 2022, which accounted for  approximately 38 percent of global services exports and 39 percent of global services imports in 2017 (UNCTAD).</t>
  </si>
  <si>
    <t>The global aggregate includes services exports and imports. Other services include insurance and pension, financial, royalties, personal, cultural and recreational, and government services n.i.e.</t>
  </si>
  <si>
    <t>The global aggregate monthly data is based on data available for 35 economies, which represented 57 percent of global services exports and 56 percent of imports in 2017 according to data from UNCTAD.</t>
  </si>
  <si>
    <t>Vertical lines indicate the start of the pandemic (January 2020) and of the war in Ukraine (February 2022).</t>
  </si>
  <si>
    <t>Ship tracking data for AIS reveal real-time information on trade in motion. The analysis was conducted using a calling event database prepared for the World Bank by MarineTraffic, covering over 7,000 ships calling at over 1,000 ports worldwide. The focus is on container shipping, as opposed to commodity freight in bulk. Container shipping carries manufactured goods and is representative of GVCs. The main indicator is instant (weekly) capacity calling in countries or regions, measured in capacity units of Twenty-Foot Equivalent (TEU) boxes (Atlantic ports of France, Spain, Portugal).</t>
  </si>
  <si>
    <t>2022 vs 2021</t>
  </si>
  <si>
    <t>2022 vs 2019</t>
  </si>
  <si>
    <t>Commodityname</t>
  </si>
  <si>
    <t>Jan-Mar 2022</t>
  </si>
  <si>
    <t>Oct-Dec 2022</t>
  </si>
  <si>
    <t>01-24 Agriculture/Foodstuffs</t>
  </si>
  <si>
    <t>25-27 Minerals</t>
  </si>
  <si>
    <t>28-40 Chemicals/plastics</t>
  </si>
  <si>
    <t>50-67 Textiles, Clothing, Footwear</t>
  </si>
  <si>
    <t>68-83 Stone, Glass and Metals</t>
  </si>
  <si>
    <t>84- Machinery</t>
  </si>
  <si>
    <t>85+ 94 Electronics, Office equipment</t>
  </si>
  <si>
    <t>86-89 Transportation equipment</t>
  </si>
  <si>
    <t>90-97 Toys, furniture</t>
  </si>
  <si>
    <t xml:space="preserve">Staff estimates using data from China Customs, Eurostat, Japan Customs, and the US Census. </t>
  </si>
  <si>
    <t>Goods - product group</t>
  </si>
  <si>
    <t>Jan-Sep 2022 vs 2021</t>
  </si>
  <si>
    <t>Oct-Dec 2022 vs 2021</t>
  </si>
  <si>
    <t>Goods trade values by product group: year-on-year percent change (%)</t>
  </si>
  <si>
    <t>Monthly merchandise trade by product group</t>
  </si>
  <si>
    <t>Medical products related to COVID-19 pandemic</t>
  </si>
  <si>
    <t>Other products</t>
  </si>
  <si>
    <t>Jan-Dec: 2019, 2021, 2022</t>
  </si>
  <si>
    <t>FJI</t>
  </si>
  <si>
    <t>EAP</t>
  </si>
  <si>
    <t>ECA</t>
  </si>
  <si>
    <t>LAC</t>
  </si>
  <si>
    <t>SA</t>
  </si>
  <si>
    <t>SSA</t>
  </si>
  <si>
    <t>High-Income</t>
  </si>
  <si>
    <t>Transport</t>
  </si>
  <si>
    <t>KHM</t>
  </si>
  <si>
    <t>SLB</t>
  </si>
  <si>
    <t>ARM</t>
  </si>
  <si>
    <t>GEO</t>
  </si>
  <si>
    <t>KSV</t>
  </si>
  <si>
    <t>MKD</t>
  </si>
  <si>
    <t>MNE</t>
  </si>
  <si>
    <t>TJK</t>
  </si>
  <si>
    <t>UZB</t>
  </si>
  <si>
    <t>ABW</t>
  </si>
  <si>
    <t>CUW</t>
  </si>
  <si>
    <t>KWT</t>
  </si>
  <si>
    <t>MAC</t>
  </si>
  <si>
    <t>QAT</t>
  </si>
  <si>
    <t>SXM</t>
  </si>
  <si>
    <t>NIC</t>
  </si>
  <si>
    <t>SUR</t>
  </si>
  <si>
    <t>NPL</t>
  </si>
  <si>
    <t>AGO</t>
  </si>
  <si>
    <t>CPV</t>
  </si>
  <si>
    <t>MOZ</t>
  </si>
  <si>
    <t>NAM</t>
  </si>
  <si>
    <t>RWA</t>
  </si>
  <si>
    <t>SDN</t>
  </si>
  <si>
    <t>STP</t>
  </si>
  <si>
    <t>Apr-Jun 2022</t>
  </si>
  <si>
    <t>Jul-Sep 2022</t>
  </si>
  <si>
    <t>Goods trade values by product group: contributions to year-on-year percent change (%)</t>
  </si>
  <si>
    <t>High income</t>
  </si>
  <si>
    <t>Services by country group and sector</t>
  </si>
  <si>
    <t>January through September 2022 vs 2019</t>
  </si>
  <si>
    <t>Quarterly global services exports by country group and sector</t>
  </si>
  <si>
    <t>Data include 96 economies that reported for the period, which accounted for approximately 91 percent of global services exports in 2017, 86 percent in East-Asia Pacific, 59 percent in Europe and Central Asia, 97 percent in Latin America and the Caribbean, 98 percent in South Asia, 35 percent in Sub-Saharan Africa, and 94 percent in High-Income countries (WDI). Data was not available for MENA. Due to data availability for the period reported, Russia is not included in the calculations, explaining why coverage only accounts for 59 percent in ECA.</t>
  </si>
  <si>
    <t>Q1-Q3 of 2022 is compared to Q1-Q3 of 2019 for better comparability. Other services include insurance and pension, financial, royalties, and personal and recreational services.</t>
  </si>
  <si>
    <t>Sector contribution to growth in commercial services exports by region</t>
  </si>
  <si>
    <t>Sector contribution to growth in commercial services exports by region (January through September 2022 vs 2019)</t>
  </si>
  <si>
    <t>Country coverage for the data in the chart</t>
  </si>
  <si>
    <t>Trade value (crt. US$)</t>
  </si>
  <si>
    <t>Trade volume (cst. US$ dollars)</t>
  </si>
  <si>
    <t>Trade prices</t>
  </si>
  <si>
    <t>Index of trade value (current US dollars)</t>
  </si>
  <si>
    <t>Index of trade volume (constant U.S. dollars(</t>
  </si>
  <si>
    <t>Index of unit values</t>
  </si>
  <si>
    <t>exports and imports of 30 reporting countries (60 percent of world merchandise trade)</t>
  </si>
  <si>
    <t>World</t>
  </si>
  <si>
    <t>Other advanced economies</t>
  </si>
  <si>
    <t>Other developing economies</t>
  </si>
  <si>
    <t>Eastern Europe / CIS</t>
  </si>
  <si>
    <t>East Asia (excl. China)</t>
  </si>
  <si>
    <t>country group</t>
  </si>
  <si>
    <t>Goods - trends - volumes</t>
  </si>
  <si>
    <t>Monthly merchandise trade volumes</t>
  </si>
  <si>
    <t>June 2019 - December 2022</t>
  </si>
  <si>
    <t>99 percent of world merchandise trade</t>
  </si>
  <si>
    <t>based on data from the World Trade Monitor published by the CPB Netherlands Bureau for Economic Policy Analysis</t>
  </si>
  <si>
    <t>Goods trade values by product group: year-on-year percent change and contributions to Year-on-Year growth in global goods trade</t>
  </si>
  <si>
    <t>Global trade in constant U.S. dollars (seasonally adjusted) ; contributions of country groups to Year-on-Year growth in global trade volumes</t>
  </si>
  <si>
    <t>Calculations based on data from WTO, IMF, and WDI</t>
  </si>
  <si>
    <t>WBG staff based on data from MarineTraffic’s Automatic Identification System (AIS)</t>
  </si>
  <si>
    <t xml:space="preserve">Trade is the average of  exports and imports. </t>
  </si>
  <si>
    <t>Delayed shipping capacity  index: an estimation of shipping capacity additionally mobilized or stalled at ports when excessive delays are observed over historical port-to-port lead time</t>
  </si>
  <si>
    <t>Delayed shipping capacity by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</si>
</sst>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409]mmm\-yy;@"/>
    <numFmt numFmtId="167" formatCode="0.0"/>
    <numFmt numFmtId="168" formatCode="0.000"/>
    <numFmt numFmtId="169" formatCode="_(* #,##0.0_);_(* \(#,##0.0\);_(* &quot;-&quot;??_);_(@_)"/>
  </numFmts>
  <fonts count="58" x14ac:knownFonts="1">
    <font>
      <sz val="14"/>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4"/>
      <color theme="1"/>
      <name val="Calibri"/>
      <family val="2"/>
    </font>
    <font>
      <u/>
      <sz val="14"/>
      <color theme="10"/>
      <name val="Calibri"/>
      <family val="2"/>
    </font>
    <font>
      <b/>
      <sz val="14"/>
      <color theme="1"/>
      <name val="Calibri"/>
      <family val="2"/>
    </font>
    <font>
      <b/>
      <u/>
      <sz val="20"/>
      <color theme="1"/>
      <name val="Calibri"/>
      <family val="2"/>
    </font>
    <font>
      <sz val="12"/>
      <color theme="1"/>
      <name val="Calibri"/>
      <family val="2"/>
      <scheme val="minor"/>
    </font>
    <font>
      <sz val="14"/>
      <color theme="1"/>
      <name val="Calibri"/>
      <family val="2"/>
      <scheme val="minor"/>
    </font>
    <font>
      <b/>
      <sz val="14"/>
      <color rgb="FFFF0000"/>
      <name val="Calibri"/>
      <family val="2"/>
    </font>
    <font>
      <sz val="14"/>
      <color rgb="FFFF0000"/>
      <name val="Calibri"/>
      <family val="2"/>
    </font>
    <font>
      <sz val="14"/>
      <color theme="1" tint="0.499984740745262"/>
      <name val="Calibri"/>
      <family val="2"/>
    </font>
    <font>
      <sz val="14"/>
      <name val="Calibri"/>
      <family val="2"/>
    </font>
    <font>
      <b/>
      <sz val="14"/>
      <name val="Calibri"/>
      <family val="2"/>
    </font>
    <font>
      <b/>
      <sz val="14"/>
      <color theme="1" tint="0.499984740745262"/>
      <name val="Calibri"/>
      <family val="2"/>
    </font>
    <font>
      <b/>
      <sz val="18"/>
      <color theme="1"/>
      <name val="Calibri"/>
      <family val="2"/>
    </font>
    <font>
      <b/>
      <sz val="18"/>
      <name val="Calibri"/>
      <family val="2"/>
    </font>
    <font>
      <b/>
      <sz val="18"/>
      <color theme="1" tint="0.499984740745262"/>
      <name val="Calibri"/>
      <family val="2"/>
    </font>
    <font>
      <sz val="11"/>
      <name val="Calibri"/>
      <family val="2"/>
      <scheme val="minor"/>
    </font>
    <font>
      <sz val="10"/>
      <name val="Calibri"/>
      <family val="2"/>
    </font>
    <font>
      <sz val="11"/>
      <name val="Calibri"/>
      <family val="2"/>
    </font>
    <font>
      <i/>
      <sz val="9"/>
      <color theme="1"/>
      <name val="Calibri"/>
      <family val="2"/>
    </font>
    <font>
      <b/>
      <sz val="12"/>
      <color theme="1"/>
      <name val="Calibri"/>
      <family val="2"/>
      <scheme val="minor"/>
    </font>
    <font>
      <b/>
      <sz val="11"/>
      <name val="Calibri"/>
      <family val="2"/>
    </font>
    <font>
      <sz val="10"/>
      <color rgb="FF000000"/>
      <name val="Lucida Sans Unicode"/>
      <family val="2"/>
    </font>
    <font>
      <b/>
      <sz val="12"/>
      <color theme="0"/>
      <name val="Calibri"/>
      <family val="2"/>
      <scheme val="minor"/>
    </font>
    <font>
      <sz val="12"/>
      <color theme="0"/>
      <name val="Calibri"/>
      <family val="2"/>
      <scheme val="minor"/>
    </font>
    <font>
      <i/>
      <sz val="12"/>
      <color theme="1"/>
      <name val="Calibri"/>
      <family val="2"/>
      <scheme val="minor"/>
    </font>
    <font>
      <b/>
      <sz val="20"/>
      <color theme="1"/>
      <name val="Calibri"/>
      <family val="2"/>
    </font>
    <font>
      <b/>
      <sz val="14"/>
      <color rgb="FF000000"/>
      <name val="Calibri"/>
      <family val="2"/>
    </font>
    <font>
      <b/>
      <sz val="14"/>
      <color theme="1"/>
      <name val="Calibri"/>
      <family val="2"/>
      <scheme val="minor"/>
    </font>
    <font>
      <sz val="14"/>
      <name val="Calibri"/>
      <family val="2"/>
      <scheme val="minor"/>
    </font>
    <font>
      <i/>
      <sz val="11"/>
      <color rgb="FF000000"/>
      <name val="Calibri"/>
      <family val="2"/>
    </font>
    <font>
      <sz val="10"/>
      <color theme="1"/>
      <name val="Courier New"/>
      <family val="3"/>
    </font>
    <font>
      <b/>
      <sz val="14"/>
      <name val="Calibri"/>
      <family val="2"/>
      <scheme val="minor"/>
    </font>
    <font>
      <sz val="14"/>
      <color rgb="FFFF0000"/>
      <name val="Calibri"/>
      <family val="2"/>
      <scheme val="minor"/>
    </font>
    <font>
      <b/>
      <sz val="14"/>
      <color rgb="FFFF0000"/>
      <name val="Calibri"/>
      <family val="2"/>
      <scheme val="minor"/>
    </font>
  </fonts>
  <fills count="4">
    <fill>
      <patternFill patternType="none"/>
    </fill>
    <fill>
      <patternFill patternType="gray125"/>
    </fill>
    <fill>
      <patternFill patternType="solid">
        <fgColor theme="4" tint="0.79998168889431442"/>
        <bgColor indexed="65"/>
      </patternFill>
    </fill>
    <fill>
      <patternFill patternType="solid">
        <fgColor rgb="FF0070C0"/>
        <bgColor indexed="64"/>
      </patternFill>
    </fill>
  </fills>
  <borders count="2">
    <border>
      <left/>
      <right/>
      <top/>
      <bottom/>
      <diagonal/>
    </border>
    <border>
      <left/>
      <right/>
      <top/>
      <bottom style="thin">
        <color indexed="64"/>
      </bottom>
      <diagonal/>
    </border>
  </borders>
  <cellStyleXfs count="70">
    <xf numFmtId="0" fontId="0" fillId="0" borderId="0"/>
    <xf numFmtId="9" fontId="24" fillId="0" borderId="0" applyFont="0" applyFill="0" applyBorder="0" applyAlignment="0" applyProtection="0"/>
    <xf numFmtId="0" fontId="23" fillId="0" borderId="0"/>
    <xf numFmtId="0" fontId="25" fillId="0" borderId="0" applyNumberFormat="0" applyFill="0" applyBorder="0" applyAlignment="0" applyProtection="0"/>
    <xf numFmtId="0" fontId="28" fillId="0" borderId="0"/>
    <xf numFmtId="9" fontId="28" fillId="0" borderId="0" applyFont="0" applyFill="0" applyBorder="0" applyAlignment="0" applyProtection="0"/>
    <xf numFmtId="0" fontId="22" fillId="0" borderId="0"/>
    <xf numFmtId="43" fontId="22" fillId="0" borderId="0" applyFont="0" applyFill="0" applyBorder="0" applyAlignment="0" applyProtection="0"/>
    <xf numFmtId="43" fontId="24" fillId="0" borderId="0" applyFont="0" applyFill="0" applyBorder="0" applyAlignment="0" applyProtection="0"/>
    <xf numFmtId="0" fontId="21" fillId="0" borderId="0"/>
    <xf numFmtId="0" fontId="20" fillId="0" borderId="0"/>
    <xf numFmtId="9" fontId="20" fillId="0" borderId="0" applyFont="0" applyFill="0" applyBorder="0" applyAlignment="0" applyProtection="0"/>
    <xf numFmtId="0" fontId="19" fillId="0" borderId="0"/>
    <xf numFmtId="0" fontId="18" fillId="0" borderId="0"/>
    <xf numFmtId="9" fontId="18" fillId="0" borderId="0" applyFont="0" applyFill="0" applyBorder="0" applyAlignment="0" applyProtection="0"/>
    <xf numFmtId="0" fontId="17" fillId="0" borderId="0"/>
    <xf numFmtId="0" fontId="17"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41" fillId="0" borderId="0"/>
    <xf numFmtId="0" fontId="15" fillId="0" borderId="0"/>
    <xf numFmtId="9" fontId="15" fillId="0" borderId="0" applyFont="0" applyFill="0" applyBorder="0" applyAlignment="0" applyProtection="0"/>
    <xf numFmtId="0" fontId="14" fillId="0" borderId="0"/>
    <xf numFmtId="0" fontId="14" fillId="0" borderId="0"/>
    <xf numFmtId="0" fontId="13" fillId="0" borderId="0"/>
    <xf numFmtId="9" fontId="13" fillId="0" borderId="0" applyFont="0" applyFill="0" applyBorder="0" applyAlignment="0" applyProtection="0"/>
    <xf numFmtId="43" fontId="28" fillId="0" borderId="0" applyFont="0" applyFill="0" applyBorder="0" applyAlignment="0" applyProtection="0"/>
    <xf numFmtId="0" fontId="12" fillId="2" borderId="0" applyNumberFormat="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8"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24"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41" fillId="0" borderId="0"/>
    <xf numFmtId="0" fontId="44" fillId="0" borderId="0">
      <alignment vertical="center"/>
    </xf>
    <xf numFmtId="0" fontId="44" fillId="0" borderId="0">
      <alignment horizontal="center"/>
    </xf>
    <xf numFmtId="0" fontId="5" fillId="0" borderId="0"/>
    <xf numFmtId="43" fontId="5" fillId="0" borderId="0" applyFont="0" applyFill="0" applyBorder="0" applyAlignment="0" applyProtection="0"/>
    <xf numFmtId="0" fontId="5" fillId="0" borderId="0"/>
    <xf numFmtId="0" fontId="5" fillId="0" borderId="0"/>
    <xf numFmtId="0" fontId="45"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138">
    <xf numFmtId="0" fontId="0" fillId="0" borderId="0" xfId="0"/>
    <xf numFmtId="9" fontId="0" fillId="0" borderId="0" xfId="1" applyFont="1"/>
    <xf numFmtId="17" fontId="0" fillId="0" borderId="0" xfId="0" applyNumberFormat="1"/>
    <xf numFmtId="165" fontId="0" fillId="0" borderId="0" xfId="1" applyNumberFormat="1" applyFont="1"/>
    <xf numFmtId="0" fontId="0" fillId="0" borderId="0" xfId="0" applyAlignment="1">
      <alignment wrapText="1"/>
    </xf>
    <xf numFmtId="0" fontId="27" fillId="0" borderId="0" xfId="0" applyFont="1"/>
    <xf numFmtId="0" fontId="29" fillId="0" borderId="0" xfId="4" applyFont="1" applyAlignment="1">
      <alignment horizontal="left" vertical="center" wrapText="1"/>
    </xf>
    <xf numFmtId="0" fontId="29" fillId="0" borderId="0" xfId="4" applyFont="1" applyAlignment="1">
      <alignment horizontal="center" vertical="center" wrapText="1"/>
    </xf>
    <xf numFmtId="0" fontId="29" fillId="0" borderId="0" xfId="0" applyFont="1" applyAlignment="1">
      <alignment horizontal="center" wrapText="1"/>
    </xf>
    <xf numFmtId="1" fontId="0" fillId="0" borderId="0" xfId="0" applyNumberFormat="1"/>
    <xf numFmtId="165" fontId="29" fillId="0" borderId="0" xfId="5" applyNumberFormat="1" applyFont="1"/>
    <xf numFmtId="0" fontId="29" fillId="0" borderId="0" xfId="0" applyFont="1"/>
    <xf numFmtId="0" fontId="29" fillId="0" borderId="0" xfId="4" applyFont="1"/>
    <xf numFmtId="0" fontId="29" fillId="0" borderId="0" xfId="5" applyNumberFormat="1" applyFont="1"/>
    <xf numFmtId="0" fontId="29" fillId="0" borderId="0" xfId="0" applyFont="1" applyAlignment="1">
      <alignment horizontal="left"/>
    </xf>
    <xf numFmtId="0" fontId="26" fillId="0" borderId="0" xfId="0" applyFont="1"/>
    <xf numFmtId="164" fontId="0" fillId="0" borderId="0" xfId="8" applyNumberFormat="1" applyFont="1"/>
    <xf numFmtId="0" fontId="32" fillId="0" borderId="0" xfId="0" applyFont="1"/>
    <xf numFmtId="164" fontId="32" fillId="0" borderId="0" xfId="8" applyNumberFormat="1" applyFont="1"/>
    <xf numFmtId="0" fontId="33" fillId="0" borderId="0" xfId="0" applyFont="1"/>
    <xf numFmtId="164" fontId="33" fillId="0" borderId="0" xfId="8" applyNumberFormat="1" applyFont="1"/>
    <xf numFmtId="0" fontId="26" fillId="0" borderId="0" xfId="0" applyFont="1" applyAlignment="1">
      <alignment vertical="center"/>
    </xf>
    <xf numFmtId="0" fontId="34" fillId="0" borderId="0" xfId="0" applyFont="1" applyAlignment="1">
      <alignment vertical="center"/>
    </xf>
    <xf numFmtId="0" fontId="33" fillId="0" borderId="0" xfId="0" applyFont="1" applyAlignment="1">
      <alignment vertical="center"/>
    </xf>
    <xf numFmtId="0" fontId="33" fillId="0" borderId="0" xfId="0" applyFont="1" applyAlignment="1">
      <alignment vertical="center" wrapText="1"/>
    </xf>
    <xf numFmtId="0" fontId="26" fillId="0" borderId="0" xfId="0" applyFont="1" applyAlignment="1">
      <alignment vertical="center" wrapText="1"/>
    </xf>
    <xf numFmtId="0" fontId="34" fillId="0" borderId="0" xfId="0" applyFont="1" applyAlignment="1">
      <alignment vertical="center" wrapText="1"/>
    </xf>
    <xf numFmtId="0" fontId="34" fillId="0" borderId="0" xfId="0" applyFont="1"/>
    <xf numFmtId="0" fontId="25" fillId="0" borderId="0" xfId="3" applyAlignment="1">
      <alignment vertical="center"/>
    </xf>
    <xf numFmtId="9" fontId="26" fillId="0" borderId="0" xfId="1" applyFont="1"/>
    <xf numFmtId="0" fontId="35" fillId="0" borderId="0" xfId="0" applyFont="1"/>
    <xf numFmtId="0" fontId="26" fillId="0" borderId="0" xfId="0" applyFont="1" applyFill="1"/>
    <xf numFmtId="17" fontId="26" fillId="0" borderId="0" xfId="0" applyNumberFormat="1" applyFont="1" applyFill="1"/>
    <xf numFmtId="0" fontId="0" fillId="0" borderId="0" xfId="0" applyFont="1" applyFill="1"/>
    <xf numFmtId="1" fontId="0" fillId="0" borderId="0" xfId="0" applyNumberFormat="1" applyFill="1"/>
    <xf numFmtId="0" fontId="0" fillId="0" borderId="0" xfId="0" applyFill="1"/>
    <xf numFmtId="1" fontId="31" fillId="0" borderId="0" xfId="0" applyNumberFormat="1" applyFont="1" applyFill="1"/>
    <xf numFmtId="0" fontId="31" fillId="0" borderId="0" xfId="0" applyFont="1" applyFill="1"/>
    <xf numFmtId="0" fontId="36" fillId="0" borderId="0" xfId="0" applyFont="1"/>
    <xf numFmtId="0" fontId="37" fillId="0" borderId="0" xfId="0" applyFont="1"/>
    <xf numFmtId="0" fontId="38" fillId="0" borderId="0" xfId="0" applyFont="1"/>
    <xf numFmtId="0" fontId="35" fillId="0" borderId="0" xfId="0" applyFont="1" applyAlignment="1">
      <alignment vertical="center" wrapText="1"/>
    </xf>
    <xf numFmtId="0" fontId="26" fillId="0" borderId="0" xfId="0" applyFont="1" applyFill="1" applyAlignment="1">
      <alignment horizontal="center"/>
    </xf>
    <xf numFmtId="0" fontId="26" fillId="0" borderId="0" xfId="0" applyFont="1" applyFill="1" applyAlignment="1">
      <alignment horizontal="center"/>
    </xf>
    <xf numFmtId="0" fontId="0" fillId="0" borderId="0" xfId="0" applyFont="1" applyAlignment="1">
      <alignment vertical="center" wrapText="1"/>
    </xf>
    <xf numFmtId="0" fontId="26" fillId="0" borderId="0" xfId="0" applyFont="1" applyFill="1" applyAlignment="1">
      <alignment horizontal="center"/>
    </xf>
    <xf numFmtId="0" fontId="26" fillId="0" borderId="0" xfId="0" applyFont="1" applyFill="1" applyAlignment="1">
      <alignment horizontal="left"/>
    </xf>
    <xf numFmtId="165" fontId="0" fillId="0" borderId="0" xfId="0" applyNumberFormat="1"/>
    <xf numFmtId="14" fontId="40" fillId="0" borderId="0" xfId="0" applyNumberFormat="1" applyFont="1" applyAlignment="1">
      <alignment horizontal="left"/>
    </xf>
    <xf numFmtId="164" fontId="0" fillId="0" borderId="0" xfId="32" applyNumberFormat="1" applyFont="1"/>
    <xf numFmtId="165" fontId="29" fillId="0" borderId="0" xfId="0" applyNumberFormat="1" applyFont="1"/>
    <xf numFmtId="0" fontId="42" fillId="0" borderId="0" xfId="0" applyFont="1"/>
    <xf numFmtId="167" fontId="0" fillId="0" borderId="0" xfId="0" applyNumberFormat="1"/>
    <xf numFmtId="0" fontId="7" fillId="0" borderId="0" xfId="41"/>
    <xf numFmtId="164" fontId="7" fillId="0" borderId="0" xfId="8" applyNumberFormat="1" applyFont="1"/>
    <xf numFmtId="17" fontId="7" fillId="0" borderId="0" xfId="41" applyNumberFormat="1"/>
    <xf numFmtId="0" fontId="7" fillId="0" borderId="0" xfId="42"/>
    <xf numFmtId="0" fontId="39" fillId="0" borderId="0" xfId="42" applyFont="1"/>
    <xf numFmtId="165" fontId="7" fillId="0" borderId="0" xfId="1" applyNumberFormat="1" applyFont="1"/>
    <xf numFmtId="164" fontId="7" fillId="0" borderId="0" xfId="42" applyNumberFormat="1"/>
    <xf numFmtId="9" fontId="7" fillId="0" borderId="0" xfId="1" applyFont="1"/>
    <xf numFmtId="14" fontId="39" fillId="0" borderId="0" xfId="42" applyNumberFormat="1" applyFont="1" applyAlignment="1">
      <alignment horizontal="left"/>
    </xf>
    <xf numFmtId="9" fontId="0" fillId="0" borderId="0" xfId="43" applyFont="1"/>
    <xf numFmtId="0" fontId="28" fillId="0" borderId="0" xfId="4"/>
    <xf numFmtId="10" fontId="28" fillId="0" borderId="0" xfId="4" applyNumberFormat="1"/>
    <xf numFmtId="164" fontId="28" fillId="0" borderId="0" xfId="4" applyNumberFormat="1"/>
    <xf numFmtId="165" fontId="28" fillId="0" borderId="0" xfId="4" applyNumberFormat="1"/>
    <xf numFmtId="0" fontId="43" fillId="0" borderId="0" xfId="4" applyFont="1"/>
    <xf numFmtId="164" fontId="43" fillId="0" borderId="0" xfId="28" applyNumberFormat="1" applyFont="1" applyFill="1"/>
    <xf numFmtId="165" fontId="0" fillId="0" borderId="0" xfId="5" applyNumberFormat="1" applyFont="1" applyFill="1"/>
    <xf numFmtId="164" fontId="0" fillId="0" borderId="0" xfId="28" applyNumberFormat="1" applyFont="1" applyFill="1"/>
    <xf numFmtId="0" fontId="28" fillId="0" borderId="0" xfId="4" applyAlignment="1">
      <alignment horizontal="left"/>
    </xf>
    <xf numFmtId="168" fontId="0" fillId="0" borderId="0" xfId="0" applyNumberFormat="1"/>
    <xf numFmtId="0" fontId="26" fillId="0" borderId="0" xfId="0" applyFont="1" applyFill="1" applyAlignment="1">
      <alignment horizontal="left"/>
    </xf>
    <xf numFmtId="164" fontId="0" fillId="0" borderId="0" xfId="0" applyNumberFormat="1"/>
    <xf numFmtId="0" fontId="0" fillId="0" borderId="0" xfId="0" applyAlignment="1">
      <alignment vertical="center" wrapText="1"/>
    </xf>
    <xf numFmtId="9" fontId="0" fillId="0" borderId="0" xfId="1" applyNumberFormat="1" applyFont="1"/>
    <xf numFmtId="169" fontId="0" fillId="0" borderId="0" xfId="0" applyNumberFormat="1"/>
    <xf numFmtId="167" fontId="26" fillId="0" borderId="0" xfId="0" applyNumberFormat="1" applyFont="1"/>
    <xf numFmtId="168" fontId="26" fillId="0" borderId="0" xfId="0" applyNumberFormat="1" applyFont="1"/>
    <xf numFmtId="1" fontId="7" fillId="0" borderId="0" xfId="41" applyNumberFormat="1"/>
    <xf numFmtId="0" fontId="3" fillId="0" borderId="0" xfId="41" applyFont="1" applyAlignment="1">
      <alignment wrapText="1"/>
    </xf>
    <xf numFmtId="164" fontId="7" fillId="0" borderId="0" xfId="41" applyNumberFormat="1"/>
    <xf numFmtId="0" fontId="0" fillId="0" borderId="0" xfId="0" applyAlignment="1">
      <alignment vertical="center"/>
    </xf>
    <xf numFmtId="0" fontId="36" fillId="0" borderId="0" xfId="0" applyFont="1" applyAlignment="1">
      <alignment horizontal="center"/>
    </xf>
    <xf numFmtId="0" fontId="26" fillId="0" borderId="0" xfId="0" applyFont="1" applyFill="1" applyAlignment="1">
      <alignment horizontal="left"/>
    </xf>
    <xf numFmtId="0" fontId="30" fillId="0" borderId="0" xfId="0" applyFont="1" applyFill="1" applyAlignment="1">
      <alignment horizontal="center" wrapText="1"/>
    </xf>
    <xf numFmtId="165" fontId="29" fillId="0" borderId="0" xfId="5" applyNumberFormat="1" applyFont="1" applyAlignment="1">
      <alignment horizontal="center" vertical="center" wrapText="1"/>
    </xf>
    <xf numFmtId="166" fontId="29" fillId="0" borderId="0" xfId="67" applyNumberFormat="1" applyFont="1" applyAlignment="1">
      <alignment horizontal="left"/>
    </xf>
    <xf numFmtId="1" fontId="29" fillId="0" borderId="0" xfId="67" applyNumberFormat="1" applyFont="1"/>
    <xf numFmtId="166" fontId="29" fillId="0" borderId="0" xfId="67" applyNumberFormat="1" applyFont="1"/>
    <xf numFmtId="1" fontId="29" fillId="0" borderId="0" xfId="0" applyNumberFormat="1" applyFont="1"/>
    <xf numFmtId="0" fontId="46" fillId="3" borderId="0" xfId="4" applyFont="1" applyFill="1"/>
    <xf numFmtId="17" fontId="47" fillId="3" borderId="0" xfId="4" applyNumberFormat="1" applyFont="1" applyFill="1"/>
    <xf numFmtId="0" fontId="48" fillId="0" borderId="0" xfId="4" applyFont="1" applyAlignment="1">
      <alignment horizontal="left" wrapText="1"/>
    </xf>
    <xf numFmtId="0" fontId="33" fillId="0" borderId="0" xfId="0" applyFont="1" applyAlignment="1">
      <alignment horizontal="left" vertical="center" wrapText="1"/>
    </xf>
    <xf numFmtId="0" fontId="33" fillId="0" borderId="0" xfId="0" applyFont="1" applyAlignment="1">
      <alignment horizontal="left" vertical="center" wrapText="1"/>
    </xf>
    <xf numFmtId="0" fontId="0" fillId="0" borderId="0" xfId="0" applyAlignment="1">
      <alignment horizontal="left" vertical="center" wrapText="1"/>
    </xf>
    <xf numFmtId="0" fontId="49" fillId="0" borderId="0" xfId="0" applyFont="1" applyAlignment="1">
      <alignment horizontal="center"/>
    </xf>
    <xf numFmtId="0" fontId="49" fillId="0" borderId="0" xfId="0" applyFont="1" applyAlignment="1">
      <alignment horizontal="center" wrapText="1"/>
    </xf>
    <xf numFmtId="169" fontId="26" fillId="0" borderId="0" xfId="0" applyNumberFormat="1" applyFont="1"/>
    <xf numFmtId="167" fontId="0" fillId="0" borderId="0" xfId="0" applyNumberFormat="1" applyFill="1"/>
    <xf numFmtId="2" fontId="0" fillId="0" borderId="0" xfId="0" applyNumberFormat="1" applyFill="1"/>
    <xf numFmtId="0" fontId="26" fillId="0" borderId="0" xfId="0" applyFont="1" applyAlignment="1">
      <alignment horizontal="center" vertical="center" wrapText="1"/>
    </xf>
    <xf numFmtId="0" fontId="0" fillId="0" borderId="0" xfId="0" applyFont="1"/>
    <xf numFmtId="0" fontId="50" fillId="0" borderId="0" xfId="0" applyFont="1" applyAlignment="1">
      <alignment horizontal="center" vertical="center" wrapText="1" readingOrder="1"/>
    </xf>
    <xf numFmtId="0" fontId="50" fillId="0" borderId="0" xfId="0" applyFont="1" applyAlignment="1">
      <alignment horizontal="center" vertical="center" readingOrder="1"/>
    </xf>
    <xf numFmtId="0" fontId="51" fillId="0" borderId="0" xfId="4" applyFont="1"/>
    <xf numFmtId="0" fontId="52" fillId="0" borderId="1" xfId="4" applyFont="1" applyBorder="1"/>
    <xf numFmtId="0" fontId="52" fillId="0" borderId="0" xfId="4" applyFont="1"/>
    <xf numFmtId="167" fontId="52" fillId="0" borderId="0" xfId="4" applyNumberFormat="1" applyFont="1"/>
    <xf numFmtId="167" fontId="29" fillId="0" borderId="0" xfId="4" applyNumberFormat="1" applyFont="1"/>
    <xf numFmtId="0" fontId="53" fillId="0" borderId="0" xfId="0" applyFont="1"/>
    <xf numFmtId="0" fontId="52" fillId="0" borderId="0" xfId="4" applyFont="1" applyAlignment="1">
      <alignment horizontal="center"/>
    </xf>
    <xf numFmtId="0" fontId="33" fillId="0" borderId="0" xfId="0" applyFont="1" applyFill="1" applyAlignment="1">
      <alignment vertical="center" wrapText="1"/>
    </xf>
    <xf numFmtId="0" fontId="39" fillId="0" borderId="0" xfId="68" applyFont="1"/>
    <xf numFmtId="167" fontId="54" fillId="0" borderId="0" xfId="0" applyNumberFormat="1" applyFont="1"/>
    <xf numFmtId="1" fontId="33" fillId="0" borderId="0" xfId="0" applyNumberFormat="1" applyFont="1"/>
    <xf numFmtId="165" fontId="33" fillId="0" borderId="0" xfId="1" applyNumberFormat="1" applyFont="1"/>
    <xf numFmtId="0" fontId="52" fillId="0" borderId="0" xfId="68" applyFont="1"/>
    <xf numFmtId="9" fontId="52" fillId="0" borderId="0" xfId="1" applyFont="1"/>
    <xf numFmtId="17" fontId="52" fillId="0" borderId="0" xfId="68" applyNumberFormat="1" applyFont="1"/>
    <xf numFmtId="164" fontId="52" fillId="0" borderId="0" xfId="8" applyNumberFormat="1" applyFont="1"/>
    <xf numFmtId="43" fontId="52" fillId="0" borderId="0" xfId="68" applyNumberFormat="1" applyFont="1"/>
    <xf numFmtId="10" fontId="52" fillId="0" borderId="0" xfId="68" applyNumberFormat="1" applyFont="1"/>
    <xf numFmtId="165" fontId="52" fillId="0" borderId="0" xfId="1" applyNumberFormat="1" applyFont="1"/>
    <xf numFmtId="10" fontId="55" fillId="0" borderId="0" xfId="1" applyNumberFormat="1" applyFont="1"/>
    <xf numFmtId="165" fontId="56" fillId="0" borderId="0" xfId="1" applyNumberFormat="1" applyFont="1"/>
    <xf numFmtId="10" fontId="57" fillId="0" borderId="0" xfId="1" applyNumberFormat="1" applyFont="1"/>
    <xf numFmtId="9" fontId="55" fillId="0" borderId="0" xfId="68" applyNumberFormat="1" applyFont="1"/>
    <xf numFmtId="9" fontId="55" fillId="0" borderId="0" xfId="1" applyFont="1"/>
    <xf numFmtId="9" fontId="52" fillId="0" borderId="0" xfId="68" applyNumberFormat="1" applyFont="1"/>
    <xf numFmtId="0" fontId="52" fillId="0" borderId="0" xfId="68" applyFont="1" applyAlignment="1">
      <alignment wrapText="1"/>
    </xf>
    <xf numFmtId="0" fontId="55" fillId="0" borderId="0" xfId="68" applyFont="1"/>
    <xf numFmtId="9" fontId="55" fillId="0" borderId="0" xfId="1" applyFont="1" applyAlignment="1">
      <alignment wrapText="1"/>
    </xf>
    <xf numFmtId="0" fontId="55" fillId="0" borderId="0" xfId="68" applyFont="1" applyAlignment="1">
      <alignment wrapText="1"/>
    </xf>
    <xf numFmtId="1" fontId="52" fillId="0" borderId="0" xfId="68" applyNumberFormat="1" applyFont="1"/>
    <xf numFmtId="1" fontId="52" fillId="0" borderId="0" xfId="8" applyNumberFormat="1" applyFont="1"/>
  </cellXfs>
  <cellStyles count="70">
    <cellStyle name="20% - Accent1 2" xfId="29" xr:uid="{E5D1467D-E314-4307-B62E-45F8A51A7B1B}"/>
    <cellStyle name="Comma" xfId="8" builtinId="3"/>
    <cellStyle name="Comma 2" xfId="7" xr:uid="{78550D96-C2FF-49DA-BB25-09972112D6FA}"/>
    <cellStyle name="Comma 2 2" xfId="28" xr:uid="{D75FE5E5-62D0-41B8-96D9-D8D9BFE7003F}"/>
    <cellStyle name="Comma 2 3" xfId="32" xr:uid="{B71B524B-F267-4C95-B0CC-1BC68D7DA84D}"/>
    <cellStyle name="Comma 2 4" xfId="35" xr:uid="{9166293C-DEF0-49B4-AA93-AEDD7E7D4EF2}"/>
    <cellStyle name="Comma 2 5" xfId="50" xr:uid="{3E1C5266-7734-45A0-A73E-2C89470DE7FC}"/>
    <cellStyle name="Comma 21" xfId="57" xr:uid="{49AC7DEE-AF5F-4798-9944-109446A356DF}"/>
    <cellStyle name="Comma 21 2" xfId="64" xr:uid="{8E013012-A290-44EC-A8E0-7FB0C0A3DD40}"/>
    <cellStyle name="Comma 21 2 2" xfId="69" xr:uid="{668B71B1-5FD3-405D-BEF1-ABB1A4810614}"/>
    <cellStyle name="Comma 3" xfId="19" xr:uid="{C6A427A8-C698-43EF-BFDE-D73B5AC816BB}"/>
    <cellStyle name="Comma 4" xfId="39" xr:uid="{7EDA690A-EE80-48B9-AD4E-873F60DDE8C5}"/>
    <cellStyle name="Comma 4 2" xfId="46" xr:uid="{A0007BB3-7257-4EF2-8277-880B3358A2A4}"/>
    <cellStyle name="Comma 5" xfId="62" xr:uid="{881DDD1F-3130-4B67-8487-D98F3FE02D1D}"/>
    <cellStyle name="Comma 6" xfId="66" xr:uid="{FC0BE59D-2413-4532-A68A-9165A9F93885}"/>
    <cellStyle name="Hyperlink" xfId="3" builtinId="8"/>
    <cellStyle name="Normal" xfId="0" builtinId="0"/>
    <cellStyle name="Normal 10" xfId="26" xr:uid="{E2B22FC1-00E1-4D20-89F7-0F42645FDCAA}"/>
    <cellStyle name="Normal 100" xfId="36" xr:uid="{702211EB-885E-432D-B67B-917DECAA5C42}"/>
    <cellStyle name="Normal 100 2" xfId="56" xr:uid="{8A10977F-8A7C-43BA-AA50-17855C90342C}"/>
    <cellStyle name="Normal 100 2 2" xfId="63" xr:uid="{BD4FFFA1-43B4-4171-A76A-169527417CBF}"/>
    <cellStyle name="Normal 100 2 2 2" xfId="68" xr:uid="{472A69E9-E788-4003-8299-7A416B2D9303}"/>
    <cellStyle name="Normal 103" xfId="2" xr:uid="{0A8D8898-C41E-44A6-97A7-B907092E9D09}"/>
    <cellStyle name="Normal 103 2" xfId="59" xr:uid="{FC5CF19A-4C36-4DE1-8AF4-B27B9E9C055B}"/>
    <cellStyle name="Normal 104" xfId="48" xr:uid="{66A82EDB-02BA-493A-A48D-5A81A864654A}"/>
    <cellStyle name="Normal 106" xfId="60" xr:uid="{57F97A48-D388-4564-9539-0429215803E9}"/>
    <cellStyle name="Normal 108" xfId="58" xr:uid="{5A66114D-0E0D-428B-A5D8-7539E8BE4025}"/>
    <cellStyle name="Normal 11" xfId="30" xr:uid="{24F84D41-EDED-4CF3-B6A5-7EF582E42381}"/>
    <cellStyle name="Normal 11 2" xfId="45" xr:uid="{300FB5F9-9284-465D-830F-AC306499823D}"/>
    <cellStyle name="Normal 12" xfId="37" xr:uid="{348A9EBD-9E1D-4F6A-A362-41364411A4C9}"/>
    <cellStyle name="Normal 12 2" xfId="44" xr:uid="{366C67BE-A8ED-4708-A01C-37338C79C686}"/>
    <cellStyle name="Normal 13" xfId="40" xr:uid="{FB3C4626-4E68-4598-985E-33DF694E04F8}"/>
    <cellStyle name="Normal 14" xfId="61" xr:uid="{5C42091C-7835-4A9F-B69A-7A60C54023A9}"/>
    <cellStyle name="Normal 15" xfId="65" xr:uid="{597B1888-3DEE-4B30-A8A5-4B8AD22AAF17}"/>
    <cellStyle name="Normal 2" xfId="10" xr:uid="{51C1B6FC-678B-469A-9D51-447FC699957F}"/>
    <cellStyle name="Normal 2 2" xfId="4" xr:uid="{357A3AEB-70BC-4C6B-9275-DCC0C3967CCE}"/>
    <cellStyle name="Normal 2 3" xfId="49" xr:uid="{677C1116-6A8E-477A-BD59-5EB5E74E23D1}"/>
    <cellStyle name="Normal 3" xfId="13" xr:uid="{825815EF-5080-4319-9C4B-68896ED623B3}"/>
    <cellStyle name="Normal 3 2" xfId="42" xr:uid="{A02F53C4-559B-454E-9441-01EDF943A230}"/>
    <cellStyle name="Normal 3 3" xfId="52" xr:uid="{2D0714E2-7C9C-4FD0-B1FE-105E565C465D}"/>
    <cellStyle name="Normal 4" xfId="6" xr:uid="{A681C770-3EE3-4A7C-9D01-A4EC8A4BB02A}"/>
    <cellStyle name="Normal 4 2" xfId="9" xr:uid="{CA41689A-924C-4F38-A17D-200D3E417FD0}"/>
    <cellStyle name="Normal 4 3" xfId="12" xr:uid="{D15CAF68-EB6C-4E65-A585-00F10D1BCD92}"/>
    <cellStyle name="Normal 4 4" xfId="16" xr:uid="{3DFBBB8E-2C78-42DC-B616-F3CF13A7873F}"/>
    <cellStyle name="Normal 4 5" xfId="18" xr:uid="{D402A15B-CE2B-4DB8-897E-1267D9C43338}"/>
    <cellStyle name="Normal 4 5 2" xfId="41" xr:uid="{EEC27BD1-408B-49A9-A1AC-D3A99E9FD4F2}"/>
    <cellStyle name="Normal 4 6" xfId="25" xr:uid="{B96A9B1B-00CE-41B4-8A06-C3072A1D4B0D}"/>
    <cellStyle name="Normal 4 7" xfId="53" xr:uid="{816C0F31-0DDB-4E03-9538-21B78CEAADED}"/>
    <cellStyle name="Normal 4 8" xfId="67" xr:uid="{75DF83B6-1C46-477B-8CD4-BA9A40BD95A3}"/>
    <cellStyle name="Normal 5" xfId="15" xr:uid="{19944596-1A0F-462C-8958-425F25FA5388}"/>
    <cellStyle name="Normal 6" xfId="17" xr:uid="{1E65C55A-15EE-48A1-A96A-200E3BF98011}"/>
    <cellStyle name="Normal 7" xfId="21" xr:uid="{962B5713-5134-460B-9008-F8F18B883818}"/>
    <cellStyle name="Normal 8" xfId="22" xr:uid="{0A02EBF7-4702-41CA-93E7-110A386603F1}"/>
    <cellStyle name="Normal 8 2" xfId="33" xr:uid="{F0C63BAD-0A4D-4253-9E5F-00B42A0218E9}"/>
    <cellStyle name="Normal 9" xfId="24" xr:uid="{50E10A2D-DCE5-438D-8E5C-896DC588B79B}"/>
    <cellStyle name="Percent" xfId="1" builtinId="5"/>
    <cellStyle name="Percent 2" xfId="11" xr:uid="{BBB14365-B0EF-4036-AE18-08E9029E1EF5}"/>
    <cellStyle name="Percent 2 2" xfId="5" xr:uid="{0F2EF4EC-FA65-48E4-A614-2CC294342182}"/>
    <cellStyle name="Percent 2 3" xfId="51" xr:uid="{59A67342-C197-41A2-AE2E-CA6509E1CA8C}"/>
    <cellStyle name="Percent 3" xfId="14" xr:uid="{9D7CBB35-B7B1-46C7-8460-A7F234E22344}"/>
    <cellStyle name="Percent 3 2" xfId="43" xr:uid="{D2B73AB5-2B1B-4D1B-8D8E-890596EFB551}"/>
    <cellStyle name="Percent 4" xfId="20" xr:uid="{54D2B43F-C342-49C7-8C64-69D0A7613FEC}"/>
    <cellStyle name="Percent 5" xfId="23" xr:uid="{3F88CB63-2B24-4689-AFF6-6A8692990396}"/>
    <cellStyle name="Percent 5 2" xfId="34" xr:uid="{F74C7E36-4547-4A3D-838F-3BED661501A2}"/>
    <cellStyle name="Percent 6" xfId="27" xr:uid="{6127B849-3C13-4214-A223-A0E810794655}"/>
    <cellStyle name="Percent 7" xfId="31" xr:uid="{EB1A0B06-073C-467B-B4D5-EF67AD158781}"/>
    <cellStyle name="Percent 8" xfId="38" xr:uid="{A8965C13-892E-42B3-84B2-28BD908EE450}"/>
    <cellStyle name="Percent 8 2" xfId="47" xr:uid="{15FEF775-821B-4536-80C0-C62EEBE4E84D}"/>
    <cellStyle name="pvtColumn" xfId="55" xr:uid="{85351E06-CAAB-48B9-8FD8-71BFC34D2729}"/>
    <cellStyle name="pvtRow" xfId="54" xr:uid="{5C3E2365-E443-4DFC-8426-43C55DEFFC70}"/>
  </cellStyles>
  <dxfs count="0"/>
  <tableStyles count="0" defaultTableStyle="TableStyleMedium2" defaultPivotStyle="PivotStyleLight16"/>
  <colors>
    <mruColors>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spPr>
            <a:solidFill>
              <a:srgbClr val="FF0000"/>
            </a:solidFill>
            <a:ln>
              <a:noFill/>
            </a:ln>
            <a:effectLst/>
          </c:spPr>
          <c:invertIfNegative val="0"/>
          <c:val>
            <c:numRef>
              <c:f>'Goods - trends'!$F$146:$F$201</c:f>
              <c:numCache>
                <c:formatCode>General</c:formatCode>
                <c:ptCount val="56"/>
                <c:pt idx="24">
                  <c:v>2000</c:v>
                </c:pt>
                <c:pt idx="49">
                  <c:v>2000</c:v>
                </c:pt>
              </c:numCache>
            </c:numRef>
          </c:val>
          <c:extLst>
            <c:ext xmlns:c16="http://schemas.microsoft.com/office/drawing/2014/chart" uri="{C3380CC4-5D6E-409C-BE32-E72D297353CC}">
              <c16:uniqueId val="{00000000-E0B7-44F3-9C8B-C487E4ED8917}"/>
            </c:ext>
          </c:extLst>
        </c:ser>
        <c:dLbls>
          <c:showLegendKey val="0"/>
          <c:showVal val="0"/>
          <c:showCatName val="0"/>
          <c:showSerName val="0"/>
          <c:showPercent val="0"/>
          <c:showBubbleSize val="0"/>
        </c:dLbls>
        <c:gapWidth val="500"/>
        <c:axId val="2044231151"/>
        <c:axId val="2044228239"/>
      </c:barChart>
      <c:lineChart>
        <c:grouping val="standard"/>
        <c:varyColors val="0"/>
        <c:ser>
          <c:idx val="0"/>
          <c:order val="0"/>
          <c:tx>
            <c:strRef>
              <c:f>'Goods - trends'!$D$1</c:f>
              <c:strCache>
                <c:ptCount val="1"/>
                <c:pt idx="0">
                  <c:v>Exports</c:v>
                </c:pt>
              </c:strCache>
            </c:strRef>
          </c:tx>
          <c:spPr>
            <a:ln w="19050" cap="rnd">
              <a:solidFill>
                <a:srgbClr val="002345"/>
              </a:solidFill>
              <a:round/>
            </a:ln>
            <a:effectLst/>
          </c:spPr>
          <c:marker>
            <c:symbol val="none"/>
          </c:marker>
          <c:cat>
            <c:numRef>
              <c:f>'Goods - trends'!$A$146:$A$205</c:f>
              <c:numCache>
                <c:formatCode>mmm\-yy</c:formatCode>
                <c:ptCount val="6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numCache>
            </c:numRef>
          </c:cat>
          <c:val>
            <c:numRef>
              <c:f>'Goods - trends'!$D$146:$D$205</c:f>
              <c:numCache>
                <c:formatCode>0%</c:formatCode>
                <c:ptCount val="60"/>
                <c:pt idx="0">
                  <c:v>0.1779202708241443</c:v>
                </c:pt>
                <c:pt idx="1">
                  <c:v>0.16374460293822035</c:v>
                </c:pt>
                <c:pt idx="2">
                  <c:v>9.1810444038470385E-2</c:v>
                </c:pt>
                <c:pt idx="3">
                  <c:v>0.16228478375884881</c:v>
                </c:pt>
                <c:pt idx="4">
                  <c:v>0.10573821245346404</c:v>
                </c:pt>
                <c:pt idx="5">
                  <c:v>0.10437777278957538</c:v>
                </c:pt>
                <c:pt idx="6">
                  <c:v>0.11919219213907417</c:v>
                </c:pt>
                <c:pt idx="7">
                  <c:v>7.4479687738224998E-2</c:v>
                </c:pt>
                <c:pt idx="8">
                  <c:v>4.1030024500498419E-2</c:v>
                </c:pt>
                <c:pt idx="9">
                  <c:v>0.10756290781931588</c:v>
                </c:pt>
                <c:pt idx="10">
                  <c:v>2.1732769505719007E-2</c:v>
                </c:pt>
                <c:pt idx="11">
                  <c:v>-3.0091582174745723E-2</c:v>
                </c:pt>
                <c:pt idx="12">
                  <c:v>2.1173338055957558E-5</c:v>
                </c:pt>
                <c:pt idx="13">
                  <c:v>-4.5172488242154807E-2</c:v>
                </c:pt>
                <c:pt idx="14">
                  <c:v>-1.6137707110846611E-2</c:v>
                </c:pt>
                <c:pt idx="15">
                  <c:v>-2.4723029448814771E-2</c:v>
                </c:pt>
                <c:pt idx="16">
                  <c:v>-4.5447255268531439E-3</c:v>
                </c:pt>
                <c:pt idx="17">
                  <c:v>-6.1993037631791648E-2</c:v>
                </c:pt>
                <c:pt idx="18">
                  <c:v>4.2134966534339569E-3</c:v>
                </c:pt>
                <c:pt idx="19">
                  <c:v>-3.9458996277081382E-2</c:v>
                </c:pt>
                <c:pt idx="20">
                  <c:v>-2.8084393681666819E-2</c:v>
                </c:pt>
                <c:pt idx="21">
                  <c:v>-3.3184136621348781E-2</c:v>
                </c:pt>
                <c:pt idx="22">
                  <c:v>-3.5610543055409449E-2</c:v>
                </c:pt>
                <c:pt idx="23">
                  <c:v>3.1760738435369529E-2</c:v>
                </c:pt>
                <c:pt idx="24">
                  <c:v>-2.7676542464298626E-2</c:v>
                </c:pt>
                <c:pt idx="25">
                  <c:v>-4.6545174955229363E-2</c:v>
                </c:pt>
                <c:pt idx="26">
                  <c:v>-9.3423258184347047E-2</c:v>
                </c:pt>
                <c:pt idx="27">
                  <c:v>-0.24255100386797623</c:v>
                </c:pt>
                <c:pt idx="28">
                  <c:v>-0.25357652527846974</c:v>
                </c:pt>
                <c:pt idx="29">
                  <c:v>-9.7053674241121768E-2</c:v>
                </c:pt>
                <c:pt idx="30">
                  <c:v>-6.999556784076677E-2</c:v>
                </c:pt>
                <c:pt idx="31">
                  <c:v>-4.270910445210474E-2</c:v>
                </c:pt>
                <c:pt idx="32" formatCode="0.0%">
                  <c:v>2.4044425590863394E-2</c:v>
                </c:pt>
                <c:pt idx="33" formatCode="0.0%">
                  <c:v>-2.2340173075682257E-3</c:v>
                </c:pt>
                <c:pt idx="34" formatCode="0.0%">
                  <c:v>4.8008567636294908E-2</c:v>
                </c:pt>
                <c:pt idx="35" formatCode="0.0%">
                  <c:v>9.0513773147436805E-2</c:v>
                </c:pt>
                <c:pt idx="36" formatCode="0.0%">
                  <c:v>7.6959306666105176E-2</c:v>
                </c:pt>
                <c:pt idx="37" formatCode="0.0%">
                  <c:v>0.16713053951651258</c:v>
                </c:pt>
                <c:pt idx="38" formatCode="0.0%">
                  <c:v>0.26645228249025199</c:v>
                </c:pt>
                <c:pt idx="39" formatCode="0.0%">
                  <c:v>0.53430546889370567</c:v>
                </c:pt>
                <c:pt idx="40" formatCode="0.0%">
                  <c:v>0.48107277545233673</c:v>
                </c:pt>
                <c:pt idx="41" formatCode="0.0%">
                  <c:v>0.36678108350719651</c:v>
                </c:pt>
                <c:pt idx="42" formatCode="0.0%">
                  <c:v>0.23251625882072346</c:v>
                </c:pt>
                <c:pt idx="43" formatCode="0.0%">
                  <c:v>0.24624196167535772</c:v>
                </c:pt>
                <c:pt idx="44" formatCode="0.0%">
                  <c:v>0.19606749989429417</c:v>
                </c:pt>
                <c:pt idx="45" formatCode="0.0%">
                  <c:v>0.19508524221674728</c:v>
                </c:pt>
                <c:pt idx="46" formatCode="0.0%">
                  <c:v>0.22328567828407486</c:v>
                </c:pt>
                <c:pt idx="47" formatCode="0.0%">
                  <c:v>0.19416980471782352</c:v>
                </c:pt>
                <c:pt idx="48" formatCode="0.0%">
                  <c:v>0.18464768016899735</c:v>
                </c:pt>
                <c:pt idx="49" formatCode="0.0%">
                  <c:v>0.17507115627352166</c:v>
                </c:pt>
                <c:pt idx="50" formatCode="0.0%">
                  <c:v>0.15582896427552551</c:v>
                </c:pt>
                <c:pt idx="51" formatCode="0.0%">
                  <c:v>0.11727466155533861</c:v>
                </c:pt>
                <c:pt idx="52" formatCode="0.0%">
                  <c:v>0.16949924916577164</c:v>
                </c:pt>
                <c:pt idx="53" formatCode="0.0%">
                  <c:v>0.14026769733519995</c:v>
                </c:pt>
                <c:pt idx="54" formatCode="0.0%">
                  <c:v>0.11410921575088739</c:v>
                </c:pt>
                <c:pt idx="55" formatCode="0.0%">
                  <c:v>0.13638095070853651</c:v>
                </c:pt>
                <c:pt idx="56" formatCode="0.0%">
                  <c:v>9.7130493768262882E-2</c:v>
                </c:pt>
                <c:pt idx="57" formatCode="0.0%">
                  <c:v>2.0864783883436822E-2</c:v>
                </c:pt>
                <c:pt idx="58" formatCode="0.0%">
                  <c:v>8.3324288862773876E-4</c:v>
                </c:pt>
                <c:pt idx="59" formatCode="0.0%">
                  <c:v>-2.064980714221587E-2</c:v>
                </c:pt>
              </c:numCache>
            </c:numRef>
          </c:val>
          <c:smooth val="0"/>
          <c:extLst>
            <c:ext xmlns:c16="http://schemas.microsoft.com/office/drawing/2014/chart" uri="{C3380CC4-5D6E-409C-BE32-E72D297353CC}">
              <c16:uniqueId val="{00000001-E0B7-44F3-9C8B-C487E4ED8917}"/>
            </c:ext>
          </c:extLst>
        </c:ser>
        <c:ser>
          <c:idx val="1"/>
          <c:order val="1"/>
          <c:tx>
            <c:strRef>
              <c:f>'Goods - trends'!$E$1</c:f>
              <c:strCache>
                <c:ptCount val="1"/>
                <c:pt idx="0">
                  <c:v>Imports</c:v>
                </c:pt>
              </c:strCache>
            </c:strRef>
          </c:tx>
          <c:spPr>
            <a:ln w="19050" cap="rnd">
              <a:solidFill>
                <a:srgbClr val="00ADE4"/>
              </a:solidFill>
              <a:round/>
            </a:ln>
            <a:effectLst/>
          </c:spPr>
          <c:marker>
            <c:symbol val="none"/>
          </c:marker>
          <c:cat>
            <c:numRef>
              <c:f>'Goods - trends'!$A$146:$A$205</c:f>
              <c:numCache>
                <c:formatCode>mmm\-yy</c:formatCode>
                <c:ptCount val="6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numCache>
            </c:numRef>
          </c:cat>
          <c:val>
            <c:numRef>
              <c:f>'Goods - trends'!$E$146:$E$205</c:f>
              <c:numCache>
                <c:formatCode>0%</c:formatCode>
                <c:ptCount val="60"/>
                <c:pt idx="0">
                  <c:v>0.21998210227388015</c:v>
                </c:pt>
                <c:pt idx="1">
                  <c:v>0.14104723146868503</c:v>
                </c:pt>
                <c:pt idx="2">
                  <c:v>0.10935623897311975</c:v>
                </c:pt>
                <c:pt idx="3">
                  <c:v>0.18570282526247439</c:v>
                </c:pt>
                <c:pt idx="4">
                  <c:v>0.11870418528512583</c:v>
                </c:pt>
                <c:pt idx="5">
                  <c:v>0.10259287079176826</c:v>
                </c:pt>
                <c:pt idx="6">
                  <c:v>0.14680041087251094</c:v>
                </c:pt>
                <c:pt idx="7">
                  <c:v>9.2587650442737868E-2</c:v>
                </c:pt>
                <c:pt idx="8">
                  <c:v>5.3888197605380217E-2</c:v>
                </c:pt>
                <c:pt idx="9">
                  <c:v>0.12602325591592112</c:v>
                </c:pt>
                <c:pt idx="10">
                  <c:v>2.7129374370163273E-2</c:v>
                </c:pt>
                <c:pt idx="11">
                  <c:v>-1.8723527785419747E-2</c:v>
                </c:pt>
                <c:pt idx="12">
                  <c:v>-1.152970531400288E-2</c:v>
                </c:pt>
                <c:pt idx="13">
                  <c:v>-3.0476304354936645E-2</c:v>
                </c:pt>
                <c:pt idx="14">
                  <c:v>-2.9381274908240052E-2</c:v>
                </c:pt>
                <c:pt idx="15">
                  <c:v>-2.4376374349294183E-3</c:v>
                </c:pt>
                <c:pt idx="16">
                  <c:v>-1.6792379476200936E-2</c:v>
                </c:pt>
                <c:pt idx="17">
                  <c:v>-6.0523911385224949E-2</c:v>
                </c:pt>
                <c:pt idx="18">
                  <c:v>-1.2383697165778695E-2</c:v>
                </c:pt>
                <c:pt idx="19">
                  <c:v>-6.0387529180380595E-2</c:v>
                </c:pt>
                <c:pt idx="20">
                  <c:v>-3.2433748534751561E-2</c:v>
                </c:pt>
                <c:pt idx="21">
                  <c:v>-6.0336036984073083E-2</c:v>
                </c:pt>
                <c:pt idx="22">
                  <c:v>-5.4101170201307447E-2</c:v>
                </c:pt>
                <c:pt idx="23">
                  <c:v>1.5479535397150634E-2</c:v>
                </c:pt>
                <c:pt idx="24">
                  <c:v>-5.5180487047875149E-2</c:v>
                </c:pt>
                <c:pt idx="25">
                  <c:v>-2.3520021723003381E-2</c:v>
                </c:pt>
                <c:pt idx="26">
                  <c:v>-8.7734109613978539E-2</c:v>
                </c:pt>
                <c:pt idx="27">
                  <c:v>-0.23986972195120648</c:v>
                </c:pt>
                <c:pt idx="28">
                  <c:v>-0.27364316830542146</c:v>
                </c:pt>
                <c:pt idx="29">
                  <c:v>-0.10671196211365253</c:v>
                </c:pt>
                <c:pt idx="30">
                  <c:v>-0.10898718199032809</c:v>
                </c:pt>
                <c:pt idx="31">
                  <c:v>-6.668546272814746E-2</c:v>
                </c:pt>
                <c:pt idx="32" formatCode="0.0%">
                  <c:v>8.7308605108213921E-3</c:v>
                </c:pt>
                <c:pt idx="33" formatCode="0.0%">
                  <c:v>-3.1374685467745467E-2</c:v>
                </c:pt>
                <c:pt idx="34" formatCode="0.0%">
                  <c:v>3.8766264917905024E-2</c:v>
                </c:pt>
                <c:pt idx="35" formatCode="0.0%">
                  <c:v>8.0867531384561486E-2</c:v>
                </c:pt>
                <c:pt idx="36" formatCode="0.0%">
                  <c:v>5.1703356376601617E-2</c:v>
                </c:pt>
                <c:pt idx="37" formatCode="0.0%">
                  <c:v>0.11394949079551342</c:v>
                </c:pt>
                <c:pt idx="38" formatCode="0.0%">
                  <c:v>0.2848916877843195</c:v>
                </c:pt>
                <c:pt idx="39" formatCode="0.0%">
                  <c:v>0.47003938836769676</c:v>
                </c:pt>
                <c:pt idx="40" formatCode="0.0%">
                  <c:v>0.50526184406246322</c:v>
                </c:pt>
                <c:pt idx="41" formatCode="0.0%">
                  <c:v>0.38647986889076291</c:v>
                </c:pt>
                <c:pt idx="42" formatCode="0.0%">
                  <c:v>0.25745092516212975</c:v>
                </c:pt>
                <c:pt idx="43" formatCode="0.0%">
                  <c:v>0.28243270991989466</c:v>
                </c:pt>
                <c:pt idx="44" formatCode="0.0%">
                  <c:v>0.22619061581324318</c:v>
                </c:pt>
                <c:pt idx="45" formatCode="0.0%">
                  <c:v>0.21400012032246418</c:v>
                </c:pt>
                <c:pt idx="46" formatCode="0.0%">
                  <c:v>0.2646607114524806</c:v>
                </c:pt>
                <c:pt idx="47" formatCode="0.0%">
                  <c:v>0.23811407888056779</c:v>
                </c:pt>
                <c:pt idx="48" formatCode="0.0%">
                  <c:v>0.24244118866095632</c:v>
                </c:pt>
                <c:pt idx="49" formatCode="0.0%">
                  <c:v>0.22058847392343939</c:v>
                </c:pt>
                <c:pt idx="50" formatCode="0.0%">
                  <c:v>0.17685619455717605</c:v>
                </c:pt>
                <c:pt idx="51" formatCode="0.0%">
                  <c:v>0.15907876483461991</c:v>
                </c:pt>
                <c:pt idx="52" formatCode="0.0%">
                  <c:v>0.20628375962507506</c:v>
                </c:pt>
                <c:pt idx="53" formatCode="0.0%">
                  <c:v>0.16378639454184096</c:v>
                </c:pt>
                <c:pt idx="54" formatCode="0.0%">
                  <c:v>0.13778526722739759</c:v>
                </c:pt>
                <c:pt idx="55" formatCode="0.0%">
                  <c:v>0.17687787322677906</c:v>
                </c:pt>
                <c:pt idx="56" formatCode="0.0%">
                  <c:v>0.10379798758044489</c:v>
                </c:pt>
                <c:pt idx="57" formatCode="0.0%">
                  <c:v>6.2089788234796606E-2</c:v>
                </c:pt>
                <c:pt idx="58" formatCode="0.0%">
                  <c:v>5.7086483433843593E-3</c:v>
                </c:pt>
                <c:pt idx="59" formatCode="0.0%">
                  <c:v>-2.2756433569037671E-2</c:v>
                </c:pt>
              </c:numCache>
            </c:numRef>
          </c:val>
          <c:smooth val="0"/>
          <c:extLst>
            <c:ext xmlns:c16="http://schemas.microsoft.com/office/drawing/2014/chart" uri="{C3380CC4-5D6E-409C-BE32-E72D297353CC}">
              <c16:uniqueId val="{00000002-E0B7-44F3-9C8B-C487E4ED8917}"/>
            </c:ext>
          </c:extLst>
        </c:ser>
        <c:dLbls>
          <c:showLegendKey val="0"/>
          <c:showVal val="0"/>
          <c:showCatName val="0"/>
          <c:showSerName val="0"/>
          <c:showPercent val="0"/>
          <c:showBubbleSize val="0"/>
        </c:dLbls>
        <c:marker val="1"/>
        <c:smooth val="0"/>
        <c:axId val="1356137375"/>
        <c:axId val="1509251775"/>
      </c:lineChart>
      <c:dateAx>
        <c:axId val="1356137375"/>
        <c:scaling>
          <c:orientation val="minMax"/>
        </c:scaling>
        <c:delete val="0"/>
        <c:axPos val="b"/>
        <c:numFmt formatCode="mmm\-yy" sourceLinked="1"/>
        <c:majorTickMark val="none"/>
        <c:minorTickMark val="none"/>
        <c:tickLblPos val="low"/>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2000" b="0" i="0" u="none" strike="noStrike" kern="1200" baseline="0">
                <a:solidFill>
                  <a:sysClr val="windowText" lastClr="000000"/>
                </a:solidFill>
                <a:latin typeface="+mn-lt"/>
                <a:ea typeface="+mn-ea"/>
                <a:cs typeface="+mn-cs"/>
              </a:defRPr>
            </a:pPr>
            <a:endParaRPr lang="en-US"/>
          </a:p>
        </c:txPr>
        <c:crossAx val="1509251775"/>
        <c:crosses val="autoZero"/>
        <c:auto val="1"/>
        <c:lblOffset val="100"/>
        <c:baseTimeUnit val="months"/>
        <c:majorUnit val="2"/>
        <c:majorTimeUnit val="months"/>
        <c:minorUnit val="1"/>
        <c:minorTimeUnit val="months"/>
      </c:dateAx>
      <c:valAx>
        <c:axId val="15092517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crossAx val="1356137375"/>
        <c:crosses val="autoZero"/>
        <c:crossBetween val="between"/>
      </c:valAx>
      <c:valAx>
        <c:axId val="2044228239"/>
        <c:scaling>
          <c:orientation val="minMax"/>
          <c:max val="200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crossAx val="2044231151"/>
        <c:crosses val="max"/>
        <c:crossBetween val="between"/>
      </c:valAx>
      <c:catAx>
        <c:axId val="2044231151"/>
        <c:scaling>
          <c:orientation val="minMax"/>
        </c:scaling>
        <c:delete val="1"/>
        <c:axPos val="b"/>
        <c:majorTickMark val="out"/>
        <c:minorTickMark val="none"/>
        <c:tickLblPos val="nextTo"/>
        <c:crossAx val="2044228239"/>
        <c:crosses val="autoZero"/>
        <c:auto val="1"/>
        <c:lblAlgn val="ctr"/>
        <c:lblOffset val="100"/>
        <c:noMultiLvlLbl val="0"/>
      </c:cat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7D1-4809-8F8D-D4A65E7AB96F}"/>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7D1-4809-8F8D-D4A65E7AB96F}"/>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7D1-4809-8F8D-D4A65E7AB96F}"/>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87D1-4809-8F8D-D4A65E7AB96F}"/>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87D1-4809-8F8D-D4A65E7AB96F}"/>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87D1-4809-8F8D-D4A65E7AB96F}"/>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87D1-4809-8F8D-D4A65E7AB96F}"/>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87D1-4809-8F8D-D4A65E7AB96F}"/>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87D1-4809-8F8D-D4A65E7AB96F}"/>
              </c:ext>
            </c:extLst>
          </c:dPt>
          <c:dLbls>
            <c:dLbl>
              <c:idx val="0"/>
              <c:layout>
                <c:manualLayout>
                  <c:x val="-3.9119804400977995E-2"/>
                  <c:y val="0"/>
                </c:manualLayout>
              </c:layout>
              <c:spPr>
                <a:noFill/>
                <a:ln>
                  <a:noFill/>
                </a:ln>
                <a:effectLst/>
              </c:spPr>
              <c:txPr>
                <a:bodyPr rot="0" spcFirstLastPara="1" vertOverflow="ellipsis" vert="horz" wrap="square" anchor="ctr" anchorCtr="1"/>
                <a:lstStyle/>
                <a:p>
                  <a:pPr>
                    <a:defRPr sz="12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7D1-4809-8F8D-D4A65E7AB96F}"/>
                </c:ext>
              </c:extLst>
            </c:dLbl>
            <c:dLbl>
              <c:idx val="1"/>
              <c:spPr>
                <a:noFill/>
                <a:ln>
                  <a:noFill/>
                </a:ln>
                <a:effectLst/>
              </c:spPr>
              <c:txPr>
                <a:bodyPr rot="0" spcFirstLastPara="1" vertOverflow="ellipsis" vert="horz" wrap="square" anchor="ctr" anchorCtr="1"/>
                <a:lstStyle/>
                <a:p>
                  <a:pPr>
                    <a:defRPr sz="12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87D1-4809-8F8D-D4A65E7AB96F}"/>
                </c:ext>
              </c:extLst>
            </c:dLbl>
            <c:dLbl>
              <c:idx val="2"/>
              <c:spPr>
                <a:noFill/>
                <a:ln>
                  <a:noFill/>
                </a:ln>
                <a:effectLst/>
              </c:spPr>
              <c:txPr>
                <a:bodyPr rot="0" spcFirstLastPara="1" vertOverflow="ellipsis" vert="horz" wrap="square" anchor="ctr" anchorCtr="1"/>
                <a:lstStyle/>
                <a:p>
                  <a:pPr>
                    <a:defRPr sz="12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87D1-4809-8F8D-D4A65E7AB96F}"/>
                </c:ext>
              </c:extLst>
            </c:dLbl>
            <c:dLbl>
              <c:idx val="3"/>
              <c:spPr>
                <a:noFill/>
                <a:ln>
                  <a:noFill/>
                </a:ln>
                <a:effectLst/>
              </c:spPr>
              <c:txPr>
                <a:bodyPr rot="0" spcFirstLastPara="1" vertOverflow="ellipsis" vert="horz" wrap="square" anchor="ctr" anchorCtr="1"/>
                <a:lstStyle/>
                <a:p>
                  <a:pPr>
                    <a:defRPr sz="12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87D1-4809-8F8D-D4A65E7AB96F}"/>
                </c:ext>
              </c:extLst>
            </c:dLbl>
            <c:dLbl>
              <c:idx val="4"/>
              <c:layout>
                <c:manualLayout>
                  <c:x val="5.623471882640587E-2"/>
                  <c:y val="2.8901734104046242E-2"/>
                </c:manualLayout>
              </c:layout>
              <c:spPr>
                <a:noFill/>
                <a:ln>
                  <a:noFill/>
                </a:ln>
                <a:effectLst/>
              </c:spPr>
              <c:txPr>
                <a:bodyPr rot="0" spcFirstLastPara="1" vertOverflow="ellipsis" vert="horz" wrap="square" anchor="ctr" anchorCtr="1"/>
                <a:lstStyle/>
                <a:p>
                  <a:pPr>
                    <a:defRPr sz="12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7D1-4809-8F8D-D4A65E7AB96F}"/>
                </c:ext>
              </c:extLst>
            </c:dLbl>
            <c:dLbl>
              <c:idx val="5"/>
              <c:layout>
                <c:manualLayout>
                  <c:x val="4.8899755501222494E-3"/>
                  <c:y val="9.6339113680154104E-2"/>
                </c:manualLayout>
              </c:layout>
              <c:spPr>
                <a:noFill/>
                <a:ln>
                  <a:noFill/>
                </a:ln>
                <a:effectLst/>
              </c:spPr>
              <c:txPr>
                <a:bodyPr rot="0" spcFirstLastPara="1" vertOverflow="ellipsis" vert="horz" wrap="square" anchor="ctr" anchorCtr="1"/>
                <a:lstStyle/>
                <a:p>
                  <a:pPr>
                    <a:defRPr sz="1200" b="1" i="0" u="none" strike="noStrike" kern="1200" spc="0" baseline="0">
                      <a:solidFill>
                        <a:schemeClr val="accent6"/>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7D1-4809-8F8D-D4A65E7AB96F}"/>
                </c:ext>
              </c:extLst>
            </c:dLbl>
            <c:dLbl>
              <c:idx val="6"/>
              <c:layout>
                <c:manualLayout>
                  <c:x val="1.1322011559506353E-2"/>
                  <c:y val="-0.10733731838190573"/>
                </c:manualLayout>
              </c:layout>
              <c:spPr>
                <a:noFill/>
                <a:ln>
                  <a:noFill/>
                </a:ln>
                <a:effectLst/>
              </c:spPr>
              <c:txPr>
                <a:bodyPr rot="0" spcFirstLastPara="1" vertOverflow="ellipsis" vert="horz" wrap="square" anchor="ctr" anchorCtr="1"/>
                <a:lstStyle/>
                <a:p>
                  <a:pPr>
                    <a:defRPr sz="1200" b="1" i="0" u="none" strike="noStrike" kern="1200" spc="0" baseline="0">
                      <a:solidFill>
                        <a:schemeClr val="accent1">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87D1-4809-8F8D-D4A65E7AB96F}"/>
                </c:ext>
              </c:extLst>
            </c:dLbl>
            <c:dLbl>
              <c:idx val="7"/>
              <c:spPr>
                <a:noFill/>
                <a:ln>
                  <a:noFill/>
                </a:ln>
                <a:effectLst/>
              </c:spPr>
              <c:txPr>
                <a:bodyPr rot="0" spcFirstLastPara="1" vertOverflow="ellipsis" vert="horz" wrap="square" anchor="ctr" anchorCtr="1"/>
                <a:lstStyle/>
                <a:p>
                  <a:pPr>
                    <a:defRPr sz="12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F-87D1-4809-8F8D-D4A65E7AB96F}"/>
                </c:ext>
              </c:extLst>
            </c:dLbl>
            <c:dLbl>
              <c:idx val="8"/>
              <c:spPr>
                <a:noFill/>
                <a:ln>
                  <a:noFill/>
                </a:ln>
                <a:effectLst/>
              </c:spPr>
              <c:txPr>
                <a:bodyPr rot="0" spcFirstLastPara="1" vertOverflow="ellipsis" vert="horz" wrap="square" anchor="ctr" anchorCtr="1"/>
                <a:lstStyle/>
                <a:p>
                  <a:pPr>
                    <a:defRPr sz="12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11-87D1-4809-8F8D-D4A65E7AB96F}"/>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'Logistics stress by region'!$A$3:$A$11</c:f>
              <c:strCache>
                <c:ptCount val="9"/>
                <c:pt idx="0">
                  <c:v>Europe</c:v>
                </c:pt>
                <c:pt idx="1">
                  <c:v>Med</c:v>
                </c:pt>
                <c:pt idx="2">
                  <c:v>China</c:v>
                </c:pt>
                <c:pt idx="3">
                  <c:v>South-East Asia</c:v>
                </c:pt>
                <c:pt idx="4">
                  <c:v>Japan Korea</c:v>
                </c:pt>
                <c:pt idx="5">
                  <c:v>North America East Coast</c:v>
                </c:pt>
                <c:pt idx="6">
                  <c:v>North America West Coast</c:v>
                </c:pt>
                <c:pt idx="7">
                  <c:v>Middle East</c:v>
                </c:pt>
                <c:pt idx="8">
                  <c:v>Others</c:v>
                </c:pt>
              </c:strCache>
            </c:strRef>
          </c:cat>
          <c:val>
            <c:numRef>
              <c:f>'Logistics stress by region'!$C$3:$C$11</c:f>
              <c:numCache>
                <c:formatCode>0.0%</c:formatCode>
                <c:ptCount val="9"/>
                <c:pt idx="0">
                  <c:v>0.13685716465384995</c:v>
                </c:pt>
                <c:pt idx="1">
                  <c:v>5.2614350479145124E-2</c:v>
                </c:pt>
                <c:pt idx="2">
                  <c:v>0.14834243832281771</c:v>
                </c:pt>
                <c:pt idx="3">
                  <c:v>3.3253941954360648E-2</c:v>
                </c:pt>
                <c:pt idx="4">
                  <c:v>2.5712208097299599E-2</c:v>
                </c:pt>
                <c:pt idx="5">
                  <c:v>0.24546836896341906</c:v>
                </c:pt>
                <c:pt idx="6">
                  <c:v>0.27759903993623863</c:v>
                </c:pt>
                <c:pt idx="7">
                  <c:v>1.2586299675746378E-2</c:v>
                </c:pt>
                <c:pt idx="8">
                  <c:v>6.7566187917122947E-2</c:v>
                </c:pt>
              </c:numCache>
            </c:numRef>
          </c:val>
          <c:extLst>
            <c:ext xmlns:c16="http://schemas.microsoft.com/office/drawing/2014/chart" uri="{C3380CC4-5D6E-409C-BE32-E72D297353CC}">
              <c16:uniqueId val="{00000012-87D1-4809-8F8D-D4A65E7AB96F}"/>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538672123815851E-2"/>
          <c:y val="0.12428414190161714"/>
          <c:w val="0.90159973697324025"/>
          <c:h val="0.52142451951570568"/>
        </c:manualLayout>
      </c:layout>
      <c:barChart>
        <c:barDir val="col"/>
        <c:grouping val="clustered"/>
        <c:varyColors val="0"/>
        <c:ser>
          <c:idx val="2"/>
          <c:order val="2"/>
          <c:spPr>
            <a:solidFill>
              <a:schemeClr val="accent3"/>
            </a:solidFill>
            <a:ln>
              <a:noFill/>
            </a:ln>
            <a:effectLst/>
          </c:spPr>
          <c:invertIfNegative val="0"/>
          <c:dPt>
            <c:idx val="52"/>
            <c:invertIfNegative val="0"/>
            <c:bubble3D val="0"/>
            <c:spPr>
              <a:solidFill>
                <a:srgbClr val="FF0000"/>
              </a:solidFill>
              <a:ln>
                <a:noFill/>
              </a:ln>
              <a:effectLst/>
            </c:spPr>
            <c:extLst>
              <c:ext xmlns:c16="http://schemas.microsoft.com/office/drawing/2014/chart" uri="{C3380CC4-5D6E-409C-BE32-E72D297353CC}">
                <c16:uniqueId val="{00000001-6424-448C-877A-9134E2F7D0C5}"/>
              </c:ext>
            </c:extLst>
          </c:dPt>
          <c:dPt>
            <c:idx val="53"/>
            <c:invertIfNegative val="0"/>
            <c:bubble3D val="0"/>
            <c:spPr>
              <a:solidFill>
                <a:srgbClr val="FF0000"/>
              </a:solidFill>
              <a:ln>
                <a:solidFill>
                  <a:srgbClr val="FF0000"/>
                </a:solidFill>
              </a:ln>
              <a:effectLst/>
            </c:spPr>
            <c:extLst>
              <c:ext xmlns:c16="http://schemas.microsoft.com/office/drawing/2014/chart" uri="{C3380CC4-5D6E-409C-BE32-E72D297353CC}">
                <c16:uniqueId val="{00000003-6424-448C-877A-9134E2F7D0C5}"/>
              </c:ext>
            </c:extLst>
          </c:dPt>
          <c:dPt>
            <c:idx val="164"/>
            <c:invertIfNegative val="0"/>
            <c:bubble3D val="0"/>
            <c:spPr>
              <a:solidFill>
                <a:srgbClr val="FF0000"/>
              </a:solidFill>
              <a:ln>
                <a:noFill/>
              </a:ln>
              <a:effectLst/>
            </c:spPr>
            <c:extLst>
              <c:ext xmlns:c16="http://schemas.microsoft.com/office/drawing/2014/chart" uri="{C3380CC4-5D6E-409C-BE32-E72D297353CC}">
                <c16:uniqueId val="{00000005-6424-448C-877A-9134E2F7D0C5}"/>
              </c:ext>
            </c:extLst>
          </c:dPt>
          <c:val>
            <c:numRef>
              <c:f>'Logistics-capacity'!$D$2:$D$192</c:f>
              <c:numCache>
                <c:formatCode>General</c:formatCode>
                <c:ptCount val="191"/>
                <c:pt idx="53">
                  <c:v>20000000</c:v>
                </c:pt>
                <c:pt idx="164">
                  <c:v>20000000</c:v>
                </c:pt>
              </c:numCache>
            </c:numRef>
          </c:val>
          <c:extLst>
            <c:ext xmlns:c16="http://schemas.microsoft.com/office/drawing/2014/chart" uri="{C3380CC4-5D6E-409C-BE32-E72D297353CC}">
              <c16:uniqueId val="{00000006-6424-448C-877A-9134E2F7D0C5}"/>
            </c:ext>
          </c:extLst>
        </c:ser>
        <c:dLbls>
          <c:showLegendKey val="0"/>
          <c:showVal val="0"/>
          <c:showCatName val="0"/>
          <c:showSerName val="0"/>
          <c:showPercent val="0"/>
          <c:showBubbleSize val="0"/>
        </c:dLbls>
        <c:gapWidth val="245"/>
        <c:overlap val="-38"/>
        <c:axId val="1706711232"/>
        <c:axId val="1706707488"/>
      </c:barChart>
      <c:lineChart>
        <c:grouping val="standard"/>
        <c:varyColors val="0"/>
        <c:ser>
          <c:idx val="0"/>
          <c:order val="0"/>
          <c:tx>
            <c:strRef>
              <c:f>'Logistics-capacity'!$B$1</c:f>
              <c:strCache>
                <c:ptCount val="1"/>
                <c:pt idx="0">
                  <c:v>Sum of  Trade Capacity, 4 weeks rolling mean</c:v>
                </c:pt>
              </c:strCache>
            </c:strRef>
          </c:tx>
          <c:spPr>
            <a:ln w="12700" cap="rnd">
              <a:solidFill>
                <a:srgbClr val="002345"/>
              </a:solidFill>
              <a:round/>
            </a:ln>
            <a:effectLst/>
          </c:spPr>
          <c:marker>
            <c:symbol val="none"/>
          </c:marker>
          <c:cat>
            <c:numRef>
              <c:f>'Logistics-capacity'!$A$2:$A$215</c:f>
              <c:numCache>
                <c:formatCode>m/d/yyyy</c:formatCode>
                <c:ptCount val="214"/>
                <c:pt idx="0">
                  <c:v>43472</c:v>
                </c:pt>
                <c:pt idx="1">
                  <c:v>43479</c:v>
                </c:pt>
                <c:pt idx="2">
                  <c:v>43486</c:v>
                </c:pt>
                <c:pt idx="3">
                  <c:v>43493</c:v>
                </c:pt>
                <c:pt idx="4">
                  <c:v>43500</c:v>
                </c:pt>
                <c:pt idx="5">
                  <c:v>43507</c:v>
                </c:pt>
                <c:pt idx="6">
                  <c:v>43514</c:v>
                </c:pt>
                <c:pt idx="7">
                  <c:v>43521</c:v>
                </c:pt>
                <c:pt idx="8">
                  <c:v>43528</c:v>
                </c:pt>
                <c:pt idx="9">
                  <c:v>43535</c:v>
                </c:pt>
                <c:pt idx="10">
                  <c:v>43542</c:v>
                </c:pt>
                <c:pt idx="11">
                  <c:v>43549</c:v>
                </c:pt>
                <c:pt idx="12">
                  <c:v>43556</c:v>
                </c:pt>
                <c:pt idx="13">
                  <c:v>43563</c:v>
                </c:pt>
                <c:pt idx="14">
                  <c:v>43570</c:v>
                </c:pt>
                <c:pt idx="15">
                  <c:v>43577</c:v>
                </c:pt>
                <c:pt idx="16">
                  <c:v>43584</c:v>
                </c:pt>
                <c:pt idx="17">
                  <c:v>43591</c:v>
                </c:pt>
                <c:pt idx="18">
                  <c:v>43598</c:v>
                </c:pt>
                <c:pt idx="19">
                  <c:v>43605</c:v>
                </c:pt>
                <c:pt idx="20">
                  <c:v>43612</c:v>
                </c:pt>
                <c:pt idx="21">
                  <c:v>43619</c:v>
                </c:pt>
                <c:pt idx="22">
                  <c:v>43626</c:v>
                </c:pt>
                <c:pt idx="23">
                  <c:v>43633</c:v>
                </c:pt>
                <c:pt idx="24">
                  <c:v>43640</c:v>
                </c:pt>
                <c:pt idx="25">
                  <c:v>43647</c:v>
                </c:pt>
                <c:pt idx="26">
                  <c:v>43654</c:v>
                </c:pt>
                <c:pt idx="27">
                  <c:v>43661</c:v>
                </c:pt>
                <c:pt idx="28">
                  <c:v>43668</c:v>
                </c:pt>
                <c:pt idx="29">
                  <c:v>43675</c:v>
                </c:pt>
                <c:pt idx="30">
                  <c:v>43682</c:v>
                </c:pt>
                <c:pt idx="31">
                  <c:v>43689</c:v>
                </c:pt>
                <c:pt idx="32">
                  <c:v>43696</c:v>
                </c:pt>
                <c:pt idx="33">
                  <c:v>43703</c:v>
                </c:pt>
                <c:pt idx="34">
                  <c:v>43710</c:v>
                </c:pt>
                <c:pt idx="35">
                  <c:v>43717</c:v>
                </c:pt>
                <c:pt idx="36">
                  <c:v>43724</c:v>
                </c:pt>
                <c:pt idx="37">
                  <c:v>43731</c:v>
                </c:pt>
                <c:pt idx="38">
                  <c:v>43738</c:v>
                </c:pt>
                <c:pt idx="39">
                  <c:v>43745</c:v>
                </c:pt>
                <c:pt idx="40">
                  <c:v>43752</c:v>
                </c:pt>
                <c:pt idx="41">
                  <c:v>43759</c:v>
                </c:pt>
                <c:pt idx="42">
                  <c:v>43766</c:v>
                </c:pt>
                <c:pt idx="43">
                  <c:v>43773</c:v>
                </c:pt>
                <c:pt idx="44">
                  <c:v>43780</c:v>
                </c:pt>
                <c:pt idx="45">
                  <c:v>43787</c:v>
                </c:pt>
                <c:pt idx="46">
                  <c:v>43794</c:v>
                </c:pt>
                <c:pt idx="47">
                  <c:v>43801</c:v>
                </c:pt>
                <c:pt idx="48">
                  <c:v>43808</c:v>
                </c:pt>
                <c:pt idx="49">
                  <c:v>43815</c:v>
                </c:pt>
                <c:pt idx="50">
                  <c:v>43822</c:v>
                </c:pt>
                <c:pt idx="51">
                  <c:v>43829</c:v>
                </c:pt>
                <c:pt idx="52">
                  <c:v>43836</c:v>
                </c:pt>
                <c:pt idx="53">
                  <c:v>43843</c:v>
                </c:pt>
                <c:pt idx="54">
                  <c:v>43850</c:v>
                </c:pt>
                <c:pt idx="55">
                  <c:v>43857</c:v>
                </c:pt>
                <c:pt idx="56">
                  <c:v>43864</c:v>
                </c:pt>
                <c:pt idx="57">
                  <c:v>43871</c:v>
                </c:pt>
                <c:pt idx="58">
                  <c:v>43878</c:v>
                </c:pt>
                <c:pt idx="59">
                  <c:v>43885</c:v>
                </c:pt>
                <c:pt idx="60">
                  <c:v>43892</c:v>
                </c:pt>
                <c:pt idx="61">
                  <c:v>43899</c:v>
                </c:pt>
                <c:pt idx="62">
                  <c:v>43906</c:v>
                </c:pt>
                <c:pt idx="63">
                  <c:v>43913</c:v>
                </c:pt>
                <c:pt idx="64">
                  <c:v>43920</c:v>
                </c:pt>
                <c:pt idx="65">
                  <c:v>43927</c:v>
                </c:pt>
                <c:pt idx="66">
                  <c:v>43934</c:v>
                </c:pt>
                <c:pt idx="67">
                  <c:v>43941</c:v>
                </c:pt>
                <c:pt idx="68">
                  <c:v>43948</c:v>
                </c:pt>
                <c:pt idx="69">
                  <c:v>43955</c:v>
                </c:pt>
                <c:pt idx="70">
                  <c:v>43962</c:v>
                </c:pt>
                <c:pt idx="71">
                  <c:v>43969</c:v>
                </c:pt>
                <c:pt idx="72">
                  <c:v>43976</c:v>
                </c:pt>
                <c:pt idx="73">
                  <c:v>43983</c:v>
                </c:pt>
                <c:pt idx="74">
                  <c:v>43990</c:v>
                </c:pt>
                <c:pt idx="75">
                  <c:v>43997</c:v>
                </c:pt>
                <c:pt idx="76">
                  <c:v>44004</c:v>
                </c:pt>
                <c:pt idx="77">
                  <c:v>44011</c:v>
                </c:pt>
                <c:pt idx="78">
                  <c:v>44018</c:v>
                </c:pt>
                <c:pt idx="79">
                  <c:v>44025</c:v>
                </c:pt>
                <c:pt idx="80">
                  <c:v>44032</c:v>
                </c:pt>
                <c:pt idx="81">
                  <c:v>44039</c:v>
                </c:pt>
                <c:pt idx="82">
                  <c:v>44046</c:v>
                </c:pt>
                <c:pt idx="83">
                  <c:v>44053</c:v>
                </c:pt>
                <c:pt idx="84">
                  <c:v>44060</c:v>
                </c:pt>
                <c:pt idx="85">
                  <c:v>44067</c:v>
                </c:pt>
                <c:pt idx="86">
                  <c:v>44074</c:v>
                </c:pt>
                <c:pt idx="87">
                  <c:v>44081</c:v>
                </c:pt>
                <c:pt idx="88">
                  <c:v>44088</c:v>
                </c:pt>
                <c:pt idx="89">
                  <c:v>44095</c:v>
                </c:pt>
                <c:pt idx="90">
                  <c:v>44102</c:v>
                </c:pt>
                <c:pt idx="91">
                  <c:v>44109</c:v>
                </c:pt>
                <c:pt idx="92">
                  <c:v>44116</c:v>
                </c:pt>
                <c:pt idx="93">
                  <c:v>44123</c:v>
                </c:pt>
                <c:pt idx="94">
                  <c:v>44130</c:v>
                </c:pt>
                <c:pt idx="95">
                  <c:v>44137</c:v>
                </c:pt>
                <c:pt idx="96">
                  <c:v>44144</c:v>
                </c:pt>
                <c:pt idx="97">
                  <c:v>44151</c:v>
                </c:pt>
                <c:pt idx="98">
                  <c:v>44158</c:v>
                </c:pt>
                <c:pt idx="99">
                  <c:v>44165</c:v>
                </c:pt>
                <c:pt idx="100">
                  <c:v>44172</c:v>
                </c:pt>
                <c:pt idx="101">
                  <c:v>44179</c:v>
                </c:pt>
                <c:pt idx="102">
                  <c:v>44186</c:v>
                </c:pt>
                <c:pt idx="103">
                  <c:v>44193</c:v>
                </c:pt>
                <c:pt idx="104">
                  <c:v>44200</c:v>
                </c:pt>
                <c:pt idx="105">
                  <c:v>44207</c:v>
                </c:pt>
                <c:pt idx="106">
                  <c:v>44214</c:v>
                </c:pt>
                <c:pt idx="107">
                  <c:v>44221</c:v>
                </c:pt>
                <c:pt idx="108">
                  <c:v>44228</c:v>
                </c:pt>
                <c:pt idx="109">
                  <c:v>44235</c:v>
                </c:pt>
                <c:pt idx="110">
                  <c:v>44242</c:v>
                </c:pt>
                <c:pt idx="111">
                  <c:v>44249</c:v>
                </c:pt>
                <c:pt idx="112">
                  <c:v>44256</c:v>
                </c:pt>
                <c:pt idx="113">
                  <c:v>44263</c:v>
                </c:pt>
                <c:pt idx="114">
                  <c:v>44270</c:v>
                </c:pt>
                <c:pt idx="115">
                  <c:v>44277</c:v>
                </c:pt>
                <c:pt idx="116">
                  <c:v>44284</c:v>
                </c:pt>
                <c:pt idx="117">
                  <c:v>44291</c:v>
                </c:pt>
                <c:pt idx="118">
                  <c:v>44298</c:v>
                </c:pt>
                <c:pt idx="119">
                  <c:v>44305</c:v>
                </c:pt>
                <c:pt idx="120">
                  <c:v>44312</c:v>
                </c:pt>
                <c:pt idx="121">
                  <c:v>44319</c:v>
                </c:pt>
                <c:pt idx="122">
                  <c:v>44326</c:v>
                </c:pt>
                <c:pt idx="123">
                  <c:v>44333</c:v>
                </c:pt>
                <c:pt idx="124">
                  <c:v>44340</c:v>
                </c:pt>
                <c:pt idx="125">
                  <c:v>44347</c:v>
                </c:pt>
                <c:pt idx="126">
                  <c:v>44354</c:v>
                </c:pt>
                <c:pt idx="127">
                  <c:v>44361</c:v>
                </c:pt>
                <c:pt idx="128">
                  <c:v>44368</c:v>
                </c:pt>
                <c:pt idx="129">
                  <c:v>44375</c:v>
                </c:pt>
                <c:pt idx="130">
                  <c:v>44382</c:v>
                </c:pt>
                <c:pt idx="131">
                  <c:v>44389</c:v>
                </c:pt>
                <c:pt idx="132">
                  <c:v>44396</c:v>
                </c:pt>
                <c:pt idx="133">
                  <c:v>44403</c:v>
                </c:pt>
                <c:pt idx="134">
                  <c:v>44410</c:v>
                </c:pt>
                <c:pt idx="135">
                  <c:v>44417</c:v>
                </c:pt>
                <c:pt idx="136">
                  <c:v>44424</c:v>
                </c:pt>
                <c:pt idx="137">
                  <c:v>44431</c:v>
                </c:pt>
                <c:pt idx="138">
                  <c:v>44438</c:v>
                </c:pt>
                <c:pt idx="139">
                  <c:v>44445</c:v>
                </c:pt>
                <c:pt idx="140">
                  <c:v>44452</c:v>
                </c:pt>
                <c:pt idx="141">
                  <c:v>44459</c:v>
                </c:pt>
                <c:pt idx="142">
                  <c:v>44466</c:v>
                </c:pt>
                <c:pt idx="143">
                  <c:v>44473</c:v>
                </c:pt>
                <c:pt idx="144">
                  <c:v>44480</c:v>
                </c:pt>
                <c:pt idx="145">
                  <c:v>44487</c:v>
                </c:pt>
                <c:pt idx="146">
                  <c:v>44494</c:v>
                </c:pt>
                <c:pt idx="147">
                  <c:v>44501</c:v>
                </c:pt>
                <c:pt idx="148">
                  <c:v>44508</c:v>
                </c:pt>
                <c:pt idx="149">
                  <c:v>44515</c:v>
                </c:pt>
                <c:pt idx="150">
                  <c:v>44522</c:v>
                </c:pt>
                <c:pt idx="151">
                  <c:v>44529</c:v>
                </c:pt>
                <c:pt idx="152">
                  <c:v>44536</c:v>
                </c:pt>
                <c:pt idx="153">
                  <c:v>44543</c:v>
                </c:pt>
                <c:pt idx="154">
                  <c:v>44550</c:v>
                </c:pt>
                <c:pt idx="155">
                  <c:v>44557</c:v>
                </c:pt>
                <c:pt idx="156">
                  <c:v>44564</c:v>
                </c:pt>
                <c:pt idx="157">
                  <c:v>44571</c:v>
                </c:pt>
                <c:pt idx="158">
                  <c:v>44578</c:v>
                </c:pt>
                <c:pt idx="159">
                  <c:v>44585</c:v>
                </c:pt>
                <c:pt idx="160">
                  <c:v>44592</c:v>
                </c:pt>
                <c:pt idx="161">
                  <c:v>44599</c:v>
                </c:pt>
                <c:pt idx="162">
                  <c:v>44606</c:v>
                </c:pt>
                <c:pt idx="163">
                  <c:v>44613</c:v>
                </c:pt>
                <c:pt idx="164">
                  <c:v>44620</c:v>
                </c:pt>
                <c:pt idx="165">
                  <c:v>44627</c:v>
                </c:pt>
                <c:pt idx="166">
                  <c:v>44634</c:v>
                </c:pt>
                <c:pt idx="167">
                  <c:v>44641</c:v>
                </c:pt>
                <c:pt idx="168">
                  <c:v>44648</c:v>
                </c:pt>
                <c:pt idx="169">
                  <c:v>44655</c:v>
                </c:pt>
                <c:pt idx="170">
                  <c:v>44662</c:v>
                </c:pt>
                <c:pt idx="171">
                  <c:v>44669</c:v>
                </c:pt>
                <c:pt idx="172">
                  <c:v>44676</c:v>
                </c:pt>
                <c:pt idx="173">
                  <c:v>44683</c:v>
                </c:pt>
                <c:pt idx="174">
                  <c:v>44690</c:v>
                </c:pt>
                <c:pt idx="175">
                  <c:v>44697</c:v>
                </c:pt>
                <c:pt idx="176">
                  <c:v>44704</c:v>
                </c:pt>
                <c:pt idx="177">
                  <c:v>44711</c:v>
                </c:pt>
                <c:pt idx="178">
                  <c:v>44718</c:v>
                </c:pt>
                <c:pt idx="179">
                  <c:v>44725</c:v>
                </c:pt>
                <c:pt idx="180">
                  <c:v>44732</c:v>
                </c:pt>
                <c:pt idx="181">
                  <c:v>44739</c:v>
                </c:pt>
                <c:pt idx="182">
                  <c:v>44746</c:v>
                </c:pt>
                <c:pt idx="183">
                  <c:v>44753</c:v>
                </c:pt>
                <c:pt idx="184">
                  <c:v>44760</c:v>
                </c:pt>
                <c:pt idx="185">
                  <c:v>44767</c:v>
                </c:pt>
                <c:pt idx="186">
                  <c:v>44774</c:v>
                </c:pt>
                <c:pt idx="187">
                  <c:v>44781</c:v>
                </c:pt>
                <c:pt idx="188">
                  <c:v>44788</c:v>
                </c:pt>
                <c:pt idx="189">
                  <c:v>44795</c:v>
                </c:pt>
                <c:pt idx="190">
                  <c:v>44802</c:v>
                </c:pt>
                <c:pt idx="191">
                  <c:v>44809</c:v>
                </c:pt>
                <c:pt idx="192">
                  <c:v>44816</c:v>
                </c:pt>
                <c:pt idx="193">
                  <c:v>44823</c:v>
                </c:pt>
                <c:pt idx="194">
                  <c:v>44830</c:v>
                </c:pt>
                <c:pt idx="195">
                  <c:v>44837</c:v>
                </c:pt>
                <c:pt idx="196">
                  <c:v>44844</c:v>
                </c:pt>
                <c:pt idx="197">
                  <c:v>44851</c:v>
                </c:pt>
                <c:pt idx="198">
                  <c:v>44858</c:v>
                </c:pt>
                <c:pt idx="199">
                  <c:v>44865</c:v>
                </c:pt>
                <c:pt idx="200">
                  <c:v>44872</c:v>
                </c:pt>
                <c:pt idx="201">
                  <c:v>44879</c:v>
                </c:pt>
                <c:pt idx="202">
                  <c:v>44886</c:v>
                </c:pt>
                <c:pt idx="203">
                  <c:v>44893</c:v>
                </c:pt>
                <c:pt idx="204">
                  <c:v>44900</c:v>
                </c:pt>
                <c:pt idx="205">
                  <c:v>44907</c:v>
                </c:pt>
                <c:pt idx="206">
                  <c:v>44914</c:v>
                </c:pt>
                <c:pt idx="207">
                  <c:v>44921</c:v>
                </c:pt>
                <c:pt idx="208">
                  <c:v>44928</c:v>
                </c:pt>
                <c:pt idx="209">
                  <c:v>44935</c:v>
                </c:pt>
                <c:pt idx="210">
                  <c:v>44942</c:v>
                </c:pt>
                <c:pt idx="211">
                  <c:v>44949</c:v>
                </c:pt>
                <c:pt idx="212">
                  <c:v>44956</c:v>
                </c:pt>
                <c:pt idx="213">
                  <c:v>44963</c:v>
                </c:pt>
              </c:numCache>
            </c:numRef>
          </c:cat>
          <c:val>
            <c:numRef>
              <c:f>'Logistics-capacity'!$B$2:$B$215</c:f>
              <c:numCache>
                <c:formatCode>_(* #,##0_);_(* \(#,##0\);_(* "-"??_);_(@_)</c:formatCode>
                <c:ptCount val="214"/>
                <c:pt idx="0">
                  <c:v>15860808.18483502</c:v>
                </c:pt>
                <c:pt idx="1">
                  <c:v>15774589.268710414</c:v>
                </c:pt>
                <c:pt idx="2">
                  <c:v>15861924.256415322</c:v>
                </c:pt>
                <c:pt idx="3">
                  <c:v>15986569.372420613</c:v>
                </c:pt>
                <c:pt idx="4">
                  <c:v>15848849.789748644</c:v>
                </c:pt>
                <c:pt idx="5">
                  <c:v>15794482.171881385</c:v>
                </c:pt>
                <c:pt idx="6">
                  <c:v>15698351.934851304</c:v>
                </c:pt>
                <c:pt idx="7">
                  <c:v>15611528.553153688</c:v>
                </c:pt>
                <c:pt idx="8">
                  <c:v>15683358.159478519</c:v>
                </c:pt>
                <c:pt idx="9">
                  <c:v>15686237.557142824</c:v>
                </c:pt>
                <c:pt idx="10">
                  <c:v>15709804.188888855</c:v>
                </c:pt>
                <c:pt idx="11">
                  <c:v>15756172.743849186</c:v>
                </c:pt>
                <c:pt idx="12">
                  <c:v>15897916.136574049</c:v>
                </c:pt>
                <c:pt idx="13">
                  <c:v>16049106.109523777</c:v>
                </c:pt>
                <c:pt idx="14">
                  <c:v>16192246.627525223</c:v>
                </c:pt>
                <c:pt idx="15">
                  <c:v>16345310.175408822</c:v>
                </c:pt>
                <c:pt idx="16">
                  <c:v>16382030.037890786</c:v>
                </c:pt>
                <c:pt idx="17">
                  <c:v>16462847.7687169</c:v>
                </c:pt>
                <c:pt idx="18">
                  <c:v>16462856.269047586</c:v>
                </c:pt>
                <c:pt idx="19">
                  <c:v>16437506.892658707</c:v>
                </c:pt>
                <c:pt idx="20">
                  <c:v>16481132.440349903</c:v>
                </c:pt>
                <c:pt idx="21">
                  <c:v>16482205.240602415</c:v>
                </c:pt>
                <c:pt idx="22">
                  <c:v>16515944.547474718</c:v>
                </c:pt>
                <c:pt idx="23">
                  <c:v>16524305.131818159</c:v>
                </c:pt>
                <c:pt idx="24">
                  <c:v>16488652.809395395</c:v>
                </c:pt>
                <c:pt idx="25">
                  <c:v>16525973.626762344</c:v>
                </c:pt>
                <c:pt idx="26">
                  <c:v>16542055.267124278</c:v>
                </c:pt>
                <c:pt idx="27">
                  <c:v>16550598.281234946</c:v>
                </c:pt>
                <c:pt idx="28">
                  <c:v>16581352.465728663</c:v>
                </c:pt>
                <c:pt idx="29">
                  <c:v>16557799.051479042</c:v>
                </c:pt>
                <c:pt idx="30">
                  <c:v>16510504.907960532</c:v>
                </c:pt>
                <c:pt idx="31">
                  <c:v>16484376.399194287</c:v>
                </c:pt>
                <c:pt idx="32">
                  <c:v>16489213.082275111</c:v>
                </c:pt>
                <c:pt idx="33">
                  <c:v>16494099.980026418</c:v>
                </c:pt>
                <c:pt idx="34">
                  <c:v>16449347.801587285</c:v>
                </c:pt>
                <c:pt idx="35">
                  <c:v>16487264.662738619</c:v>
                </c:pt>
                <c:pt idx="36">
                  <c:v>16460377.291468224</c:v>
                </c:pt>
                <c:pt idx="37">
                  <c:v>16498493.91260819</c:v>
                </c:pt>
                <c:pt idx="38">
                  <c:v>16503487.036429746</c:v>
                </c:pt>
                <c:pt idx="39">
                  <c:v>16446208.919372261</c:v>
                </c:pt>
                <c:pt idx="40">
                  <c:v>16466726.677471109</c:v>
                </c:pt>
                <c:pt idx="41">
                  <c:v>16429876.393290006</c:v>
                </c:pt>
                <c:pt idx="42">
                  <c:v>16396503.906060573</c:v>
                </c:pt>
                <c:pt idx="43">
                  <c:v>16431818.429473275</c:v>
                </c:pt>
                <c:pt idx="44">
                  <c:v>16400188.096296271</c:v>
                </c:pt>
                <c:pt idx="45">
                  <c:v>16340258.984788334</c:v>
                </c:pt>
                <c:pt idx="46">
                  <c:v>16323189.226190431</c:v>
                </c:pt>
                <c:pt idx="47">
                  <c:v>16260636.299933843</c:v>
                </c:pt>
                <c:pt idx="48">
                  <c:v>16276556.907738073</c:v>
                </c:pt>
                <c:pt idx="49">
                  <c:v>16352908.287103141</c:v>
                </c:pt>
                <c:pt idx="50">
                  <c:v>16332141.684722194</c:v>
                </c:pt>
                <c:pt idx="51">
                  <c:v>16286010.884854468</c:v>
                </c:pt>
                <c:pt idx="52">
                  <c:v>16304215.247354468</c:v>
                </c:pt>
                <c:pt idx="53">
                  <c:v>16257965.610317433</c:v>
                </c:pt>
                <c:pt idx="54">
                  <c:v>16331660.489351811</c:v>
                </c:pt>
                <c:pt idx="55">
                  <c:v>16302900.86355819</c:v>
                </c:pt>
                <c:pt idx="56">
                  <c:v>16040074.65873014</c:v>
                </c:pt>
                <c:pt idx="57">
                  <c:v>15694001.825977173</c:v>
                </c:pt>
                <c:pt idx="58">
                  <c:v>15431289.548086932</c:v>
                </c:pt>
                <c:pt idx="59">
                  <c:v>15363484.719943464</c:v>
                </c:pt>
                <c:pt idx="60">
                  <c:v>15402957.178357953</c:v>
                </c:pt>
                <c:pt idx="61">
                  <c:v>15561982.615361914</c:v>
                </c:pt>
                <c:pt idx="62">
                  <c:v>15569625.300937917</c:v>
                </c:pt>
                <c:pt idx="63">
                  <c:v>15649468.747763323</c:v>
                </c:pt>
                <c:pt idx="64">
                  <c:v>15745034.458664006</c:v>
                </c:pt>
                <c:pt idx="65">
                  <c:v>15805131.943320069</c:v>
                </c:pt>
                <c:pt idx="66">
                  <c:v>15878517.050661353</c:v>
                </c:pt>
                <c:pt idx="67">
                  <c:v>15803573.59543648</c:v>
                </c:pt>
                <c:pt idx="68">
                  <c:v>15779691.053731414</c:v>
                </c:pt>
                <c:pt idx="69">
                  <c:v>15688261.277978942</c:v>
                </c:pt>
                <c:pt idx="70">
                  <c:v>15535206.241552394</c:v>
                </c:pt>
                <c:pt idx="71">
                  <c:v>15409171.236195257</c:v>
                </c:pt>
                <c:pt idx="72">
                  <c:v>15445323.449272448</c:v>
                </c:pt>
                <c:pt idx="73">
                  <c:v>15399365.581349161</c:v>
                </c:pt>
                <c:pt idx="74">
                  <c:v>15532325.73670632</c:v>
                </c:pt>
                <c:pt idx="75">
                  <c:v>15699654.800198382</c:v>
                </c:pt>
                <c:pt idx="76">
                  <c:v>15780217.931150759</c:v>
                </c:pt>
                <c:pt idx="77">
                  <c:v>15949913.826521123</c:v>
                </c:pt>
                <c:pt idx="78">
                  <c:v>16101881.923148133</c:v>
                </c:pt>
                <c:pt idx="79">
                  <c:v>16140848.775793618</c:v>
                </c:pt>
                <c:pt idx="80">
                  <c:v>16246177.383068752</c:v>
                </c:pt>
                <c:pt idx="81">
                  <c:v>16355644.113293622</c:v>
                </c:pt>
                <c:pt idx="82">
                  <c:v>16502590.03194442</c:v>
                </c:pt>
                <c:pt idx="83">
                  <c:v>16646847.472619025</c:v>
                </c:pt>
                <c:pt idx="84">
                  <c:v>16662396.064980133</c:v>
                </c:pt>
                <c:pt idx="85">
                  <c:v>16650558.172901377</c:v>
                </c:pt>
                <c:pt idx="86">
                  <c:v>16685678.478556143</c:v>
                </c:pt>
                <c:pt idx="87">
                  <c:v>16726455.165659323</c:v>
                </c:pt>
                <c:pt idx="88">
                  <c:v>16798994.288558178</c:v>
                </c:pt>
                <c:pt idx="89">
                  <c:v>16907500.433730129</c:v>
                </c:pt>
                <c:pt idx="90">
                  <c:v>16889759.469444409</c:v>
                </c:pt>
                <c:pt idx="91">
                  <c:v>16879128.49880949</c:v>
                </c:pt>
                <c:pt idx="92">
                  <c:v>16789571.762301568</c:v>
                </c:pt>
                <c:pt idx="93">
                  <c:v>16758905.093650768</c:v>
                </c:pt>
                <c:pt idx="94">
                  <c:v>16718109.557796022</c:v>
                </c:pt>
                <c:pt idx="95">
                  <c:v>16765217.293525061</c:v>
                </c:pt>
                <c:pt idx="96">
                  <c:v>16876197.754483547</c:v>
                </c:pt>
                <c:pt idx="97">
                  <c:v>16925413.756070856</c:v>
                </c:pt>
                <c:pt idx="98">
                  <c:v>16935892.989449076</c:v>
                </c:pt>
                <c:pt idx="99">
                  <c:v>16847419.946440227</c:v>
                </c:pt>
                <c:pt idx="100">
                  <c:v>16773471.43341112</c:v>
                </c:pt>
                <c:pt idx="101">
                  <c:v>16711594.290443107</c:v>
                </c:pt>
                <c:pt idx="102">
                  <c:v>16675202.990872987</c:v>
                </c:pt>
                <c:pt idx="103">
                  <c:v>16667711.125198402</c:v>
                </c:pt>
                <c:pt idx="104">
                  <c:v>16602967.429791944</c:v>
                </c:pt>
                <c:pt idx="105">
                  <c:v>16683443.126088237</c:v>
                </c:pt>
                <c:pt idx="106">
                  <c:v>16744493.610612052</c:v>
                </c:pt>
                <c:pt idx="107">
                  <c:v>16856699.445568759</c:v>
                </c:pt>
                <c:pt idx="108">
                  <c:v>16877419.956283044</c:v>
                </c:pt>
                <c:pt idx="109">
                  <c:v>16808859.955753934</c:v>
                </c:pt>
                <c:pt idx="110">
                  <c:v>16807971.094841234</c:v>
                </c:pt>
                <c:pt idx="111">
                  <c:v>16720872.825396789</c:v>
                </c:pt>
                <c:pt idx="112">
                  <c:v>16705495.812698396</c:v>
                </c:pt>
                <c:pt idx="113">
                  <c:v>16723808.253775822</c:v>
                </c:pt>
                <c:pt idx="114">
                  <c:v>16758861.317075489</c:v>
                </c:pt>
                <c:pt idx="115">
                  <c:v>16711841.390891016</c:v>
                </c:pt>
                <c:pt idx="116">
                  <c:v>16781736.583399441</c:v>
                </c:pt>
                <c:pt idx="117">
                  <c:v>16849637.631746016</c:v>
                </c:pt>
                <c:pt idx="118">
                  <c:v>16713921.675396804</c:v>
                </c:pt>
                <c:pt idx="119">
                  <c:v>16692126.255952334</c:v>
                </c:pt>
                <c:pt idx="120">
                  <c:v>16641925.851785682</c:v>
                </c:pt>
                <c:pt idx="121">
                  <c:v>16595050.90456347</c:v>
                </c:pt>
                <c:pt idx="122">
                  <c:v>16634095.554166641</c:v>
                </c:pt>
                <c:pt idx="123">
                  <c:v>16642258.942658719</c:v>
                </c:pt>
                <c:pt idx="124">
                  <c:v>16610933.678835949</c:v>
                </c:pt>
                <c:pt idx="125">
                  <c:v>16636625.94279098</c:v>
                </c:pt>
                <c:pt idx="126">
                  <c:v>16611766.705699831</c:v>
                </c:pt>
                <c:pt idx="127">
                  <c:v>16592513.258519221</c:v>
                </c:pt>
                <c:pt idx="128">
                  <c:v>16625734.958250746</c:v>
                </c:pt>
                <c:pt idx="129">
                  <c:v>16645255.1361067</c:v>
                </c:pt>
                <c:pt idx="130">
                  <c:v>16624089.213838903</c:v>
                </c:pt>
                <c:pt idx="131">
                  <c:v>16593420.826015159</c:v>
                </c:pt>
                <c:pt idx="132">
                  <c:v>16490461.183765145</c:v>
                </c:pt>
                <c:pt idx="133">
                  <c:v>16407220.511344513</c:v>
                </c:pt>
                <c:pt idx="134">
                  <c:v>16395436.500793617</c:v>
                </c:pt>
                <c:pt idx="135">
                  <c:v>16469490.920828208</c:v>
                </c:pt>
                <c:pt idx="136">
                  <c:v>16522575.860256381</c:v>
                </c:pt>
                <c:pt idx="137">
                  <c:v>16559692.682402307</c:v>
                </c:pt>
                <c:pt idx="138">
                  <c:v>16490084.269184969</c:v>
                </c:pt>
                <c:pt idx="139">
                  <c:v>16424898.073611086</c:v>
                </c:pt>
                <c:pt idx="140">
                  <c:v>16273509.309188016</c:v>
                </c:pt>
                <c:pt idx="141">
                  <c:v>16326297.462365398</c:v>
                </c:pt>
                <c:pt idx="142">
                  <c:v>16352094.437073093</c:v>
                </c:pt>
                <c:pt idx="143">
                  <c:v>16331335.491905978</c:v>
                </c:pt>
                <c:pt idx="144">
                  <c:v>16274534.528816987</c:v>
                </c:pt>
                <c:pt idx="145">
                  <c:v>16191966.291006183</c:v>
                </c:pt>
                <c:pt idx="146">
                  <c:v>16098355.233323596</c:v>
                </c:pt>
                <c:pt idx="147">
                  <c:v>16043032.686449323</c:v>
                </c:pt>
                <c:pt idx="148">
                  <c:v>16077129.280040868</c:v>
                </c:pt>
                <c:pt idx="149">
                  <c:v>15987605.741177317</c:v>
                </c:pt>
                <c:pt idx="150">
                  <c:v>15950171.027523967</c:v>
                </c:pt>
                <c:pt idx="151">
                  <c:v>15898657.282292906</c:v>
                </c:pt>
                <c:pt idx="152">
                  <c:v>15898810.496489376</c:v>
                </c:pt>
                <c:pt idx="153">
                  <c:v>15881718.841206469</c:v>
                </c:pt>
                <c:pt idx="154">
                  <c:v>15731204.470902208</c:v>
                </c:pt>
                <c:pt idx="155">
                  <c:v>15576094.224813581</c:v>
                </c:pt>
                <c:pt idx="156">
                  <c:v>15612993.102807824</c:v>
                </c:pt>
                <c:pt idx="157">
                  <c:v>15590400.257151857</c:v>
                </c:pt>
                <c:pt idx="158">
                  <c:v>15671648.77008475</c:v>
                </c:pt>
                <c:pt idx="159">
                  <c:v>15764124.866251783</c:v>
                </c:pt>
                <c:pt idx="160">
                  <c:v>15623793.804672625</c:v>
                </c:pt>
                <c:pt idx="161">
                  <c:v>15486961.871433632</c:v>
                </c:pt>
                <c:pt idx="162">
                  <c:v>15425191.032743149</c:v>
                </c:pt>
                <c:pt idx="163">
                  <c:v>15373183.6133394</c:v>
                </c:pt>
                <c:pt idx="164">
                  <c:v>15464298.220626121</c:v>
                </c:pt>
                <c:pt idx="165">
                  <c:v>15636328.409494501</c:v>
                </c:pt>
                <c:pt idx="166">
                  <c:v>15643036.823225671</c:v>
                </c:pt>
                <c:pt idx="167">
                  <c:v>15710831.774801554</c:v>
                </c:pt>
                <c:pt idx="168">
                  <c:v>15657813.342488036</c:v>
                </c:pt>
                <c:pt idx="169">
                  <c:v>15681297.813140078</c:v>
                </c:pt>
                <c:pt idx="170">
                  <c:v>15819040.308416089</c:v>
                </c:pt>
                <c:pt idx="171">
                  <c:v>15851432.411117101</c:v>
                </c:pt>
                <c:pt idx="172">
                  <c:v>15908287.533916518</c:v>
                </c:pt>
                <c:pt idx="173">
                  <c:v>16010946.885437675</c:v>
                </c:pt>
                <c:pt idx="174">
                  <c:v>15998892.371584876</c:v>
                </c:pt>
                <c:pt idx="175">
                  <c:v>16051952.391332718</c:v>
                </c:pt>
                <c:pt idx="176">
                  <c:v>16070314.1800713</c:v>
                </c:pt>
                <c:pt idx="177">
                  <c:v>16051367.390767539</c:v>
                </c:pt>
                <c:pt idx="178">
                  <c:v>16110553.510100996</c:v>
                </c:pt>
                <c:pt idx="179">
                  <c:v>16049392.320959564</c:v>
                </c:pt>
                <c:pt idx="180">
                  <c:v>16049349.592225812</c:v>
                </c:pt>
                <c:pt idx="181">
                  <c:v>15973107.899404742</c:v>
                </c:pt>
                <c:pt idx="182">
                  <c:v>15925788.908465583</c:v>
                </c:pt>
                <c:pt idx="183">
                  <c:v>15924471.322264289</c:v>
                </c:pt>
                <c:pt idx="184">
                  <c:v>15904638.633612664</c:v>
                </c:pt>
                <c:pt idx="185">
                  <c:v>15901541.734464366</c:v>
                </c:pt>
                <c:pt idx="186">
                  <c:v>15862731.422906004</c:v>
                </c:pt>
                <c:pt idx="187">
                  <c:v>15720482.292028442</c:v>
                </c:pt>
                <c:pt idx="188">
                  <c:v>15717092.90951211</c:v>
                </c:pt>
                <c:pt idx="189">
                  <c:v>15771630.352182496</c:v>
                </c:pt>
                <c:pt idx="190">
                  <c:v>15681199.670039663</c:v>
                </c:pt>
                <c:pt idx="191">
                  <c:v>15707407.236309489</c:v>
                </c:pt>
                <c:pt idx="192">
                  <c:v>15665106.216452962</c:v>
                </c:pt>
                <c:pt idx="193">
                  <c:v>15717348.863034157</c:v>
                </c:pt>
                <c:pt idx="194">
                  <c:v>15824124.583399441</c:v>
                </c:pt>
                <c:pt idx="195" formatCode="General">
                  <c:v>15835785.498526918</c:v>
                </c:pt>
                <c:pt idx="196" formatCode="General">
                  <c:v>15798601.170220038</c:v>
                </c:pt>
                <c:pt idx="197" formatCode="General">
                  <c:v>15698173.18031643</c:v>
                </c:pt>
                <c:pt idx="198" formatCode="General">
                  <c:v>15736324.452803217</c:v>
                </c:pt>
                <c:pt idx="199" formatCode="General">
                  <c:v>15795383.304413849</c:v>
                </c:pt>
                <c:pt idx="200" formatCode="General">
                  <c:v>15821521.031130601</c:v>
                </c:pt>
                <c:pt idx="201" formatCode="General">
                  <c:v>15934194.408068759</c:v>
                </c:pt>
                <c:pt idx="202" formatCode="General">
                  <c:v>15785845.035904799</c:v>
                </c:pt>
                <c:pt idx="203" formatCode="General">
                  <c:v>15793013.102343012</c:v>
                </c:pt>
                <c:pt idx="204" formatCode="General">
                  <c:v>15916581.007575732</c:v>
                </c:pt>
                <c:pt idx="205" formatCode="General">
                  <c:v>15915555.628409058</c:v>
                </c:pt>
                <c:pt idx="206" formatCode="General">
                  <c:v>15892076.65214644</c:v>
                </c:pt>
                <c:pt idx="207" formatCode="General">
                  <c:v>15816063.481687389</c:v>
                </c:pt>
                <c:pt idx="208" formatCode="General">
                  <c:v>15841337.783418983</c:v>
                </c:pt>
                <c:pt idx="209" formatCode="General">
                  <c:v>15739783.8731532</c:v>
                </c:pt>
                <c:pt idx="210" formatCode="General">
                  <c:v>15868846.108088208</c:v>
                </c:pt>
                <c:pt idx="211" formatCode="General">
                  <c:v>15832599.16614143</c:v>
                </c:pt>
                <c:pt idx="212" formatCode="General">
                  <c:v>15584870.848482704</c:v>
                </c:pt>
                <c:pt idx="213" formatCode="General">
                  <c:v>15528556.875992043</c:v>
                </c:pt>
              </c:numCache>
            </c:numRef>
          </c:val>
          <c:smooth val="0"/>
          <c:extLst>
            <c:ext xmlns:c16="http://schemas.microsoft.com/office/drawing/2014/chart" uri="{C3380CC4-5D6E-409C-BE32-E72D297353CC}">
              <c16:uniqueId val="{00000007-6424-448C-877A-9134E2F7D0C5}"/>
            </c:ext>
          </c:extLst>
        </c:ser>
        <c:ser>
          <c:idx val="1"/>
          <c:order val="1"/>
          <c:tx>
            <c:strRef>
              <c:f>'Logistics-capacity'!$C$1</c:f>
              <c:strCache>
                <c:ptCount val="1"/>
                <c:pt idx="0">
                  <c:v>Sum of Trade Capacity</c:v>
                </c:pt>
              </c:strCache>
            </c:strRef>
          </c:tx>
          <c:spPr>
            <a:ln w="12700" cap="rnd">
              <a:solidFill>
                <a:srgbClr val="00ADE4"/>
              </a:solidFill>
              <a:round/>
            </a:ln>
            <a:effectLst/>
          </c:spPr>
          <c:marker>
            <c:symbol val="none"/>
          </c:marker>
          <c:cat>
            <c:numRef>
              <c:f>'Logistics-capacity'!$A$2:$A$215</c:f>
              <c:numCache>
                <c:formatCode>m/d/yyyy</c:formatCode>
                <c:ptCount val="214"/>
                <c:pt idx="0">
                  <c:v>43472</c:v>
                </c:pt>
                <c:pt idx="1">
                  <c:v>43479</c:v>
                </c:pt>
                <c:pt idx="2">
                  <c:v>43486</c:v>
                </c:pt>
                <c:pt idx="3">
                  <c:v>43493</c:v>
                </c:pt>
                <c:pt idx="4">
                  <c:v>43500</c:v>
                </c:pt>
                <c:pt idx="5">
                  <c:v>43507</c:v>
                </c:pt>
                <c:pt idx="6">
                  <c:v>43514</c:v>
                </c:pt>
                <c:pt idx="7">
                  <c:v>43521</c:v>
                </c:pt>
                <c:pt idx="8">
                  <c:v>43528</c:v>
                </c:pt>
                <c:pt idx="9">
                  <c:v>43535</c:v>
                </c:pt>
                <c:pt idx="10">
                  <c:v>43542</c:v>
                </c:pt>
                <c:pt idx="11">
                  <c:v>43549</c:v>
                </c:pt>
                <c:pt idx="12">
                  <c:v>43556</c:v>
                </c:pt>
                <c:pt idx="13">
                  <c:v>43563</c:v>
                </c:pt>
                <c:pt idx="14">
                  <c:v>43570</c:v>
                </c:pt>
                <c:pt idx="15">
                  <c:v>43577</c:v>
                </c:pt>
                <c:pt idx="16">
                  <c:v>43584</c:v>
                </c:pt>
                <c:pt idx="17">
                  <c:v>43591</c:v>
                </c:pt>
                <c:pt idx="18">
                  <c:v>43598</c:v>
                </c:pt>
                <c:pt idx="19">
                  <c:v>43605</c:v>
                </c:pt>
                <c:pt idx="20">
                  <c:v>43612</c:v>
                </c:pt>
                <c:pt idx="21">
                  <c:v>43619</c:v>
                </c:pt>
                <c:pt idx="22">
                  <c:v>43626</c:v>
                </c:pt>
                <c:pt idx="23">
                  <c:v>43633</c:v>
                </c:pt>
                <c:pt idx="24">
                  <c:v>43640</c:v>
                </c:pt>
                <c:pt idx="25">
                  <c:v>43647</c:v>
                </c:pt>
                <c:pt idx="26">
                  <c:v>43654</c:v>
                </c:pt>
                <c:pt idx="27">
                  <c:v>43661</c:v>
                </c:pt>
                <c:pt idx="28">
                  <c:v>43668</c:v>
                </c:pt>
                <c:pt idx="29">
                  <c:v>43675</c:v>
                </c:pt>
                <c:pt idx="30">
                  <c:v>43682</c:v>
                </c:pt>
                <c:pt idx="31">
                  <c:v>43689</c:v>
                </c:pt>
                <c:pt idx="32">
                  <c:v>43696</c:v>
                </c:pt>
                <c:pt idx="33">
                  <c:v>43703</c:v>
                </c:pt>
                <c:pt idx="34">
                  <c:v>43710</c:v>
                </c:pt>
                <c:pt idx="35">
                  <c:v>43717</c:v>
                </c:pt>
                <c:pt idx="36">
                  <c:v>43724</c:v>
                </c:pt>
                <c:pt idx="37">
                  <c:v>43731</c:v>
                </c:pt>
                <c:pt idx="38">
                  <c:v>43738</c:v>
                </c:pt>
                <c:pt idx="39">
                  <c:v>43745</c:v>
                </c:pt>
                <c:pt idx="40">
                  <c:v>43752</c:v>
                </c:pt>
                <c:pt idx="41">
                  <c:v>43759</c:v>
                </c:pt>
                <c:pt idx="42">
                  <c:v>43766</c:v>
                </c:pt>
                <c:pt idx="43">
                  <c:v>43773</c:v>
                </c:pt>
                <c:pt idx="44">
                  <c:v>43780</c:v>
                </c:pt>
                <c:pt idx="45">
                  <c:v>43787</c:v>
                </c:pt>
                <c:pt idx="46">
                  <c:v>43794</c:v>
                </c:pt>
                <c:pt idx="47">
                  <c:v>43801</c:v>
                </c:pt>
                <c:pt idx="48">
                  <c:v>43808</c:v>
                </c:pt>
                <c:pt idx="49">
                  <c:v>43815</c:v>
                </c:pt>
                <c:pt idx="50">
                  <c:v>43822</c:v>
                </c:pt>
                <c:pt idx="51">
                  <c:v>43829</c:v>
                </c:pt>
                <c:pt idx="52">
                  <c:v>43836</c:v>
                </c:pt>
                <c:pt idx="53">
                  <c:v>43843</c:v>
                </c:pt>
                <c:pt idx="54">
                  <c:v>43850</c:v>
                </c:pt>
                <c:pt idx="55">
                  <c:v>43857</c:v>
                </c:pt>
                <c:pt idx="56">
                  <c:v>43864</c:v>
                </c:pt>
                <c:pt idx="57">
                  <c:v>43871</c:v>
                </c:pt>
                <c:pt idx="58">
                  <c:v>43878</c:v>
                </c:pt>
                <c:pt idx="59">
                  <c:v>43885</c:v>
                </c:pt>
                <c:pt idx="60">
                  <c:v>43892</c:v>
                </c:pt>
                <c:pt idx="61">
                  <c:v>43899</c:v>
                </c:pt>
                <c:pt idx="62">
                  <c:v>43906</c:v>
                </c:pt>
                <c:pt idx="63">
                  <c:v>43913</c:v>
                </c:pt>
                <c:pt idx="64">
                  <c:v>43920</c:v>
                </c:pt>
                <c:pt idx="65">
                  <c:v>43927</c:v>
                </c:pt>
                <c:pt idx="66">
                  <c:v>43934</c:v>
                </c:pt>
                <c:pt idx="67">
                  <c:v>43941</c:v>
                </c:pt>
                <c:pt idx="68">
                  <c:v>43948</c:v>
                </c:pt>
                <c:pt idx="69">
                  <c:v>43955</c:v>
                </c:pt>
                <c:pt idx="70">
                  <c:v>43962</c:v>
                </c:pt>
                <c:pt idx="71">
                  <c:v>43969</c:v>
                </c:pt>
                <c:pt idx="72">
                  <c:v>43976</c:v>
                </c:pt>
                <c:pt idx="73">
                  <c:v>43983</c:v>
                </c:pt>
                <c:pt idx="74">
                  <c:v>43990</c:v>
                </c:pt>
                <c:pt idx="75">
                  <c:v>43997</c:v>
                </c:pt>
                <c:pt idx="76">
                  <c:v>44004</c:v>
                </c:pt>
                <c:pt idx="77">
                  <c:v>44011</c:v>
                </c:pt>
                <c:pt idx="78">
                  <c:v>44018</c:v>
                </c:pt>
                <c:pt idx="79">
                  <c:v>44025</c:v>
                </c:pt>
                <c:pt idx="80">
                  <c:v>44032</c:v>
                </c:pt>
                <c:pt idx="81">
                  <c:v>44039</c:v>
                </c:pt>
                <c:pt idx="82">
                  <c:v>44046</c:v>
                </c:pt>
                <c:pt idx="83">
                  <c:v>44053</c:v>
                </c:pt>
                <c:pt idx="84">
                  <c:v>44060</c:v>
                </c:pt>
                <c:pt idx="85">
                  <c:v>44067</c:v>
                </c:pt>
                <c:pt idx="86">
                  <c:v>44074</c:v>
                </c:pt>
                <c:pt idx="87">
                  <c:v>44081</c:v>
                </c:pt>
                <c:pt idx="88">
                  <c:v>44088</c:v>
                </c:pt>
                <c:pt idx="89">
                  <c:v>44095</c:v>
                </c:pt>
                <c:pt idx="90">
                  <c:v>44102</c:v>
                </c:pt>
                <c:pt idx="91">
                  <c:v>44109</c:v>
                </c:pt>
                <c:pt idx="92">
                  <c:v>44116</c:v>
                </c:pt>
                <c:pt idx="93">
                  <c:v>44123</c:v>
                </c:pt>
                <c:pt idx="94">
                  <c:v>44130</c:v>
                </c:pt>
                <c:pt idx="95">
                  <c:v>44137</c:v>
                </c:pt>
                <c:pt idx="96">
                  <c:v>44144</c:v>
                </c:pt>
                <c:pt idx="97">
                  <c:v>44151</c:v>
                </c:pt>
                <c:pt idx="98">
                  <c:v>44158</c:v>
                </c:pt>
                <c:pt idx="99">
                  <c:v>44165</c:v>
                </c:pt>
                <c:pt idx="100">
                  <c:v>44172</c:v>
                </c:pt>
                <c:pt idx="101">
                  <c:v>44179</c:v>
                </c:pt>
                <c:pt idx="102">
                  <c:v>44186</c:v>
                </c:pt>
                <c:pt idx="103">
                  <c:v>44193</c:v>
                </c:pt>
                <c:pt idx="104">
                  <c:v>44200</c:v>
                </c:pt>
                <c:pt idx="105">
                  <c:v>44207</c:v>
                </c:pt>
                <c:pt idx="106">
                  <c:v>44214</c:v>
                </c:pt>
                <c:pt idx="107">
                  <c:v>44221</c:v>
                </c:pt>
                <c:pt idx="108">
                  <c:v>44228</c:v>
                </c:pt>
                <c:pt idx="109">
                  <c:v>44235</c:v>
                </c:pt>
                <c:pt idx="110">
                  <c:v>44242</c:v>
                </c:pt>
                <c:pt idx="111">
                  <c:v>44249</c:v>
                </c:pt>
                <c:pt idx="112">
                  <c:v>44256</c:v>
                </c:pt>
                <c:pt idx="113">
                  <c:v>44263</c:v>
                </c:pt>
                <c:pt idx="114">
                  <c:v>44270</c:v>
                </c:pt>
                <c:pt idx="115">
                  <c:v>44277</c:v>
                </c:pt>
                <c:pt idx="116">
                  <c:v>44284</c:v>
                </c:pt>
                <c:pt idx="117">
                  <c:v>44291</c:v>
                </c:pt>
                <c:pt idx="118">
                  <c:v>44298</c:v>
                </c:pt>
                <c:pt idx="119">
                  <c:v>44305</c:v>
                </c:pt>
                <c:pt idx="120">
                  <c:v>44312</c:v>
                </c:pt>
                <c:pt idx="121">
                  <c:v>44319</c:v>
                </c:pt>
                <c:pt idx="122">
                  <c:v>44326</c:v>
                </c:pt>
                <c:pt idx="123">
                  <c:v>44333</c:v>
                </c:pt>
                <c:pt idx="124">
                  <c:v>44340</c:v>
                </c:pt>
                <c:pt idx="125">
                  <c:v>44347</c:v>
                </c:pt>
                <c:pt idx="126">
                  <c:v>44354</c:v>
                </c:pt>
                <c:pt idx="127">
                  <c:v>44361</c:v>
                </c:pt>
                <c:pt idx="128">
                  <c:v>44368</c:v>
                </c:pt>
                <c:pt idx="129">
                  <c:v>44375</c:v>
                </c:pt>
                <c:pt idx="130">
                  <c:v>44382</c:v>
                </c:pt>
                <c:pt idx="131">
                  <c:v>44389</c:v>
                </c:pt>
                <c:pt idx="132">
                  <c:v>44396</c:v>
                </c:pt>
                <c:pt idx="133">
                  <c:v>44403</c:v>
                </c:pt>
                <c:pt idx="134">
                  <c:v>44410</c:v>
                </c:pt>
                <c:pt idx="135">
                  <c:v>44417</c:v>
                </c:pt>
                <c:pt idx="136">
                  <c:v>44424</c:v>
                </c:pt>
                <c:pt idx="137">
                  <c:v>44431</c:v>
                </c:pt>
                <c:pt idx="138">
                  <c:v>44438</c:v>
                </c:pt>
                <c:pt idx="139">
                  <c:v>44445</c:v>
                </c:pt>
                <c:pt idx="140">
                  <c:v>44452</c:v>
                </c:pt>
                <c:pt idx="141">
                  <c:v>44459</c:v>
                </c:pt>
                <c:pt idx="142">
                  <c:v>44466</c:v>
                </c:pt>
                <c:pt idx="143">
                  <c:v>44473</c:v>
                </c:pt>
                <c:pt idx="144">
                  <c:v>44480</c:v>
                </c:pt>
                <c:pt idx="145">
                  <c:v>44487</c:v>
                </c:pt>
                <c:pt idx="146">
                  <c:v>44494</c:v>
                </c:pt>
                <c:pt idx="147">
                  <c:v>44501</c:v>
                </c:pt>
                <c:pt idx="148">
                  <c:v>44508</c:v>
                </c:pt>
                <c:pt idx="149">
                  <c:v>44515</c:v>
                </c:pt>
                <c:pt idx="150">
                  <c:v>44522</c:v>
                </c:pt>
                <c:pt idx="151">
                  <c:v>44529</c:v>
                </c:pt>
                <c:pt idx="152">
                  <c:v>44536</c:v>
                </c:pt>
                <c:pt idx="153">
                  <c:v>44543</c:v>
                </c:pt>
                <c:pt idx="154">
                  <c:v>44550</c:v>
                </c:pt>
                <c:pt idx="155">
                  <c:v>44557</c:v>
                </c:pt>
                <c:pt idx="156">
                  <c:v>44564</c:v>
                </c:pt>
                <c:pt idx="157">
                  <c:v>44571</c:v>
                </c:pt>
                <c:pt idx="158">
                  <c:v>44578</c:v>
                </c:pt>
                <c:pt idx="159">
                  <c:v>44585</c:v>
                </c:pt>
                <c:pt idx="160">
                  <c:v>44592</c:v>
                </c:pt>
                <c:pt idx="161">
                  <c:v>44599</c:v>
                </c:pt>
                <c:pt idx="162">
                  <c:v>44606</c:v>
                </c:pt>
                <c:pt idx="163">
                  <c:v>44613</c:v>
                </c:pt>
                <c:pt idx="164">
                  <c:v>44620</c:v>
                </c:pt>
                <c:pt idx="165">
                  <c:v>44627</c:v>
                </c:pt>
                <c:pt idx="166">
                  <c:v>44634</c:v>
                </c:pt>
                <c:pt idx="167">
                  <c:v>44641</c:v>
                </c:pt>
                <c:pt idx="168">
                  <c:v>44648</c:v>
                </c:pt>
                <c:pt idx="169">
                  <c:v>44655</c:v>
                </c:pt>
                <c:pt idx="170">
                  <c:v>44662</c:v>
                </c:pt>
                <c:pt idx="171">
                  <c:v>44669</c:v>
                </c:pt>
                <c:pt idx="172">
                  <c:v>44676</c:v>
                </c:pt>
                <c:pt idx="173">
                  <c:v>44683</c:v>
                </c:pt>
                <c:pt idx="174">
                  <c:v>44690</c:v>
                </c:pt>
                <c:pt idx="175">
                  <c:v>44697</c:v>
                </c:pt>
                <c:pt idx="176">
                  <c:v>44704</c:v>
                </c:pt>
                <c:pt idx="177">
                  <c:v>44711</c:v>
                </c:pt>
                <c:pt idx="178">
                  <c:v>44718</c:v>
                </c:pt>
                <c:pt idx="179">
                  <c:v>44725</c:v>
                </c:pt>
                <c:pt idx="180">
                  <c:v>44732</c:v>
                </c:pt>
                <c:pt idx="181">
                  <c:v>44739</c:v>
                </c:pt>
                <c:pt idx="182">
                  <c:v>44746</c:v>
                </c:pt>
                <c:pt idx="183">
                  <c:v>44753</c:v>
                </c:pt>
                <c:pt idx="184">
                  <c:v>44760</c:v>
                </c:pt>
                <c:pt idx="185">
                  <c:v>44767</c:v>
                </c:pt>
                <c:pt idx="186">
                  <c:v>44774</c:v>
                </c:pt>
                <c:pt idx="187">
                  <c:v>44781</c:v>
                </c:pt>
                <c:pt idx="188">
                  <c:v>44788</c:v>
                </c:pt>
                <c:pt idx="189">
                  <c:v>44795</c:v>
                </c:pt>
                <c:pt idx="190">
                  <c:v>44802</c:v>
                </c:pt>
                <c:pt idx="191">
                  <c:v>44809</c:v>
                </c:pt>
                <c:pt idx="192">
                  <c:v>44816</c:v>
                </c:pt>
                <c:pt idx="193">
                  <c:v>44823</c:v>
                </c:pt>
                <c:pt idx="194">
                  <c:v>44830</c:v>
                </c:pt>
                <c:pt idx="195">
                  <c:v>44837</c:v>
                </c:pt>
                <c:pt idx="196">
                  <c:v>44844</c:v>
                </c:pt>
                <c:pt idx="197">
                  <c:v>44851</c:v>
                </c:pt>
                <c:pt idx="198">
                  <c:v>44858</c:v>
                </c:pt>
                <c:pt idx="199">
                  <c:v>44865</c:v>
                </c:pt>
                <c:pt idx="200">
                  <c:v>44872</c:v>
                </c:pt>
                <c:pt idx="201">
                  <c:v>44879</c:v>
                </c:pt>
                <c:pt idx="202">
                  <c:v>44886</c:v>
                </c:pt>
                <c:pt idx="203">
                  <c:v>44893</c:v>
                </c:pt>
                <c:pt idx="204">
                  <c:v>44900</c:v>
                </c:pt>
                <c:pt idx="205">
                  <c:v>44907</c:v>
                </c:pt>
                <c:pt idx="206">
                  <c:v>44914</c:v>
                </c:pt>
                <c:pt idx="207">
                  <c:v>44921</c:v>
                </c:pt>
                <c:pt idx="208">
                  <c:v>44928</c:v>
                </c:pt>
                <c:pt idx="209">
                  <c:v>44935</c:v>
                </c:pt>
                <c:pt idx="210">
                  <c:v>44942</c:v>
                </c:pt>
                <c:pt idx="211">
                  <c:v>44949</c:v>
                </c:pt>
                <c:pt idx="212">
                  <c:v>44956</c:v>
                </c:pt>
                <c:pt idx="213">
                  <c:v>44963</c:v>
                </c:pt>
              </c:numCache>
            </c:numRef>
          </c:cat>
          <c:val>
            <c:numRef>
              <c:f>'Logistics-capacity'!$C$2:$C$215</c:f>
              <c:numCache>
                <c:formatCode>_(* #,##0_);_(* \(#,##0\);_(* "-"??_);_(@_)</c:formatCode>
                <c:ptCount val="214"/>
                <c:pt idx="0">
                  <c:v>16021001.999999978</c:v>
                </c:pt>
                <c:pt idx="1">
                  <c:v>15876668.999999972</c:v>
                </c:pt>
                <c:pt idx="2">
                  <c:v>15942414.999999974</c:v>
                </c:pt>
                <c:pt idx="3">
                  <c:v>16061158.999999978</c:v>
                </c:pt>
                <c:pt idx="4">
                  <c:v>15539506.999999972</c:v>
                </c:pt>
                <c:pt idx="5">
                  <c:v>15620105.999999978</c:v>
                </c:pt>
                <c:pt idx="6">
                  <c:v>15574052.999999981</c:v>
                </c:pt>
                <c:pt idx="7">
                  <c:v>15716344.999999974</c:v>
                </c:pt>
                <c:pt idx="8">
                  <c:v>15799536.999999968</c:v>
                </c:pt>
                <c:pt idx="9">
                  <c:v>15616338.999999976</c:v>
                </c:pt>
                <c:pt idx="10">
                  <c:v>15725728.999999978</c:v>
                </c:pt>
                <c:pt idx="11">
                  <c:v>15913755.99999997</c:v>
                </c:pt>
                <c:pt idx="12">
                  <c:v>16330442.999999983</c:v>
                </c:pt>
                <c:pt idx="13">
                  <c:v>16175985.999999974</c:v>
                </c:pt>
                <c:pt idx="14">
                  <c:v>16352701.999999974</c:v>
                </c:pt>
                <c:pt idx="15">
                  <c:v>16516986.999999985</c:v>
                </c:pt>
                <c:pt idx="16">
                  <c:v>16481577.999999972</c:v>
                </c:pt>
                <c:pt idx="17">
                  <c:v>16457882.999999976</c:v>
                </c:pt>
                <c:pt idx="18">
                  <c:v>16381393.999999968</c:v>
                </c:pt>
                <c:pt idx="19">
                  <c:v>16456050.999999972</c:v>
                </c:pt>
                <c:pt idx="20">
                  <c:v>16629755.999999972</c:v>
                </c:pt>
                <c:pt idx="21">
                  <c:v>16477867.999999978</c:v>
                </c:pt>
                <c:pt idx="22">
                  <c:v>16472659.999999957</c:v>
                </c:pt>
                <c:pt idx="23">
                  <c:v>16479929.99999997</c:v>
                </c:pt>
                <c:pt idx="24">
                  <c:v>16534810.999999963</c:v>
                </c:pt>
                <c:pt idx="25">
                  <c:v>16621647.99999998</c:v>
                </c:pt>
                <c:pt idx="26">
                  <c:v>16513523.999999961</c:v>
                </c:pt>
                <c:pt idx="27">
                  <c:v>16503851.999999991</c:v>
                </c:pt>
                <c:pt idx="28">
                  <c:v>16686716.999999968</c:v>
                </c:pt>
                <c:pt idx="29">
                  <c:v>16519524.999999983</c:v>
                </c:pt>
                <c:pt idx="30">
                  <c:v>16337941.999999978</c:v>
                </c:pt>
                <c:pt idx="31">
                  <c:v>16455014.999999989</c:v>
                </c:pt>
                <c:pt idx="32">
                  <c:v>16647563.999999968</c:v>
                </c:pt>
                <c:pt idx="33">
                  <c:v>16482969.999999972</c:v>
                </c:pt>
                <c:pt idx="34">
                  <c:v>16377797.999999972</c:v>
                </c:pt>
                <c:pt idx="35">
                  <c:v>16500841.999999991</c:v>
                </c:pt>
                <c:pt idx="36">
                  <c:v>16399196.99999997</c:v>
                </c:pt>
                <c:pt idx="37">
                  <c:v>16642731.99999998</c:v>
                </c:pt>
                <c:pt idx="38">
                  <c:v>16444415.99999997</c:v>
                </c:pt>
                <c:pt idx="39">
                  <c:v>16302237.999999974</c:v>
                </c:pt>
                <c:pt idx="40">
                  <c:v>16472273.999999968</c:v>
                </c:pt>
                <c:pt idx="41">
                  <c:v>16483620.999999974</c:v>
                </c:pt>
                <c:pt idx="42">
                  <c:v>16332500.999999972</c:v>
                </c:pt>
                <c:pt idx="43">
                  <c:v>16436445.999999976</c:v>
                </c:pt>
                <c:pt idx="44">
                  <c:v>16396016.99999997</c:v>
                </c:pt>
                <c:pt idx="45">
                  <c:v>16181227.999999978</c:v>
                </c:pt>
                <c:pt idx="46">
                  <c:v>16273302.999999976</c:v>
                </c:pt>
                <c:pt idx="47">
                  <c:v>16184741.999999966</c:v>
                </c:pt>
                <c:pt idx="48">
                  <c:v>16431883.99999997</c:v>
                </c:pt>
                <c:pt idx="49">
                  <c:v>16556736.999999976</c:v>
                </c:pt>
                <c:pt idx="50">
                  <c:v>16137986.999999976</c:v>
                </c:pt>
                <c:pt idx="51">
                  <c:v>16051968.99999997</c:v>
                </c:pt>
                <c:pt idx="52">
                  <c:v>16420669.999999981</c:v>
                </c:pt>
                <c:pt idx="53">
                  <c:v>16419674.999999974</c:v>
                </c:pt>
                <c:pt idx="54">
                  <c:v>16449985.999999968</c:v>
                </c:pt>
                <c:pt idx="55">
                  <c:v>15980938.99999997</c:v>
                </c:pt>
                <c:pt idx="56">
                  <c:v>15323195.999999983</c:v>
                </c:pt>
                <c:pt idx="57">
                  <c:v>14951656.99999998</c:v>
                </c:pt>
                <c:pt idx="58">
                  <c:v>15441368.999999976</c:v>
                </c:pt>
                <c:pt idx="59">
                  <c:v>15736730.999999981</c:v>
                </c:pt>
                <c:pt idx="60">
                  <c:v>15477673.999999987</c:v>
                </c:pt>
                <c:pt idx="61">
                  <c:v>15646680.999999966</c:v>
                </c:pt>
                <c:pt idx="62">
                  <c:v>15451071.999999978</c:v>
                </c:pt>
                <c:pt idx="63">
                  <c:v>16039325.999999981</c:v>
                </c:pt>
                <c:pt idx="64">
                  <c:v>15807271.99999998</c:v>
                </c:pt>
                <c:pt idx="65">
                  <c:v>15913220.999999953</c:v>
                </c:pt>
                <c:pt idx="66">
                  <c:v>15767281.999999978</c:v>
                </c:pt>
                <c:pt idx="67">
                  <c:v>15729207.999999968</c:v>
                </c:pt>
                <c:pt idx="68">
                  <c:v>15647249.999999972</c:v>
                </c:pt>
                <c:pt idx="69">
                  <c:v>15588035.999999985</c:v>
                </c:pt>
                <c:pt idx="70">
                  <c:v>15164104.999999974</c:v>
                </c:pt>
                <c:pt idx="71">
                  <c:v>15277222.999999966</c:v>
                </c:pt>
                <c:pt idx="72">
                  <c:v>15711934.999999972</c:v>
                </c:pt>
                <c:pt idx="73">
                  <c:v>15478877.999999976</c:v>
                </c:pt>
                <c:pt idx="74">
                  <c:v>15663561.999999974</c:v>
                </c:pt>
                <c:pt idx="75">
                  <c:v>15905523.999999981</c:v>
                </c:pt>
                <c:pt idx="76">
                  <c:v>16052238.999999965</c:v>
                </c:pt>
                <c:pt idx="77">
                  <c:v>16145714.999999966</c:v>
                </c:pt>
                <c:pt idx="78">
                  <c:v>16306545.999999972</c:v>
                </c:pt>
                <c:pt idx="79">
                  <c:v>16060395.999999974</c:v>
                </c:pt>
                <c:pt idx="80">
                  <c:v>16549046.999999981</c:v>
                </c:pt>
                <c:pt idx="81">
                  <c:v>16613185.999999972</c:v>
                </c:pt>
                <c:pt idx="82">
                  <c:v>16758197.999999978</c:v>
                </c:pt>
                <c:pt idx="83">
                  <c:v>16604847.999999978</c:v>
                </c:pt>
                <c:pt idx="84">
                  <c:v>16642407.999999957</c:v>
                </c:pt>
                <c:pt idx="85">
                  <c:v>16569482.999999968</c:v>
                </c:pt>
                <c:pt idx="86">
                  <c:v>16894619.999999974</c:v>
                </c:pt>
                <c:pt idx="87">
                  <c:v>16820362.999999993</c:v>
                </c:pt>
                <c:pt idx="88">
                  <c:v>16955227.999999978</c:v>
                </c:pt>
                <c:pt idx="89">
                  <c:v>16933946.99999997</c:v>
                </c:pt>
                <c:pt idx="90">
                  <c:v>16836588.999999978</c:v>
                </c:pt>
                <c:pt idx="91">
                  <c:v>16766220.999999976</c:v>
                </c:pt>
                <c:pt idx="92">
                  <c:v>16610131.999999966</c:v>
                </c:pt>
                <c:pt idx="93">
                  <c:v>16832087.99999997</c:v>
                </c:pt>
                <c:pt idx="94">
                  <c:v>16698701.999999965</c:v>
                </c:pt>
                <c:pt idx="95">
                  <c:v>16949996.999999978</c:v>
                </c:pt>
                <c:pt idx="96">
                  <c:v>17034342.99999997</c:v>
                </c:pt>
                <c:pt idx="97">
                  <c:v>17052943.999999985</c:v>
                </c:pt>
                <c:pt idx="98">
                  <c:v>16690374.999999974</c:v>
                </c:pt>
                <c:pt idx="99">
                  <c:v>16579905.999999981</c:v>
                </c:pt>
                <c:pt idx="100">
                  <c:v>16759980.99999998</c:v>
                </c:pt>
                <c:pt idx="101">
                  <c:v>16781787.99999997</c:v>
                </c:pt>
                <c:pt idx="102">
                  <c:v>16556778.99999998</c:v>
                </c:pt>
                <c:pt idx="103">
                  <c:v>16622565.999999974</c:v>
                </c:pt>
                <c:pt idx="104">
                  <c:v>16513326.999999983</c:v>
                </c:pt>
                <c:pt idx="105">
                  <c:v>16990264.999999989</c:v>
                </c:pt>
                <c:pt idx="106">
                  <c:v>16801853.999999978</c:v>
                </c:pt>
                <c:pt idx="107">
                  <c:v>17094712.999999978</c:v>
                </c:pt>
                <c:pt idx="108">
                  <c:v>16660747.999999983</c:v>
                </c:pt>
                <c:pt idx="109">
                  <c:v>16678317.999999978</c:v>
                </c:pt>
                <c:pt idx="110">
                  <c:v>16817878.999999981</c:v>
                </c:pt>
                <c:pt idx="111">
                  <c:v>16761680.999999965</c:v>
                </c:pt>
                <c:pt idx="112">
                  <c:v>16579142.999999968</c:v>
                </c:pt>
                <c:pt idx="113">
                  <c:v>16722786.999999972</c:v>
                </c:pt>
                <c:pt idx="114">
                  <c:v>16975631.999999966</c:v>
                </c:pt>
                <c:pt idx="115">
                  <c:v>16715030.999999974</c:v>
                </c:pt>
                <c:pt idx="116">
                  <c:v>16748652.999999961</c:v>
                </c:pt>
                <c:pt idx="117">
                  <c:v>16832689.999999966</c:v>
                </c:pt>
                <c:pt idx="118">
                  <c:v>16541298.999999981</c:v>
                </c:pt>
                <c:pt idx="119">
                  <c:v>16600226.999999974</c:v>
                </c:pt>
                <c:pt idx="120">
                  <c:v>16569412.99999998</c:v>
                </c:pt>
                <c:pt idx="121">
                  <c:v>16680752.99999998</c:v>
                </c:pt>
                <c:pt idx="122">
                  <c:v>16700943.999999981</c:v>
                </c:pt>
                <c:pt idx="123">
                  <c:v>16609652.999999976</c:v>
                </c:pt>
                <c:pt idx="124">
                  <c:v>16517115.999999966</c:v>
                </c:pt>
                <c:pt idx="125">
                  <c:v>16645220.99999998</c:v>
                </c:pt>
                <c:pt idx="126">
                  <c:v>16664435.999999989</c:v>
                </c:pt>
                <c:pt idx="127">
                  <c:v>16506678.999999978</c:v>
                </c:pt>
                <c:pt idx="128">
                  <c:v>16686221.999999974</c:v>
                </c:pt>
                <c:pt idx="129">
                  <c:v>16682363.999999983</c:v>
                </c:pt>
                <c:pt idx="130">
                  <c:v>16626496.99999998</c:v>
                </c:pt>
                <c:pt idx="131">
                  <c:v>16434074.999999974</c:v>
                </c:pt>
                <c:pt idx="132">
                  <c:v>16222954.99999998</c:v>
                </c:pt>
                <c:pt idx="133">
                  <c:v>16345982.999999983</c:v>
                </c:pt>
                <c:pt idx="134">
                  <c:v>16614405.999999987</c:v>
                </c:pt>
                <c:pt idx="135">
                  <c:v>16674392.999999974</c:v>
                </c:pt>
                <c:pt idx="136">
                  <c:v>16474870.99999998</c:v>
                </c:pt>
                <c:pt idx="137">
                  <c:v>16441294.999999987</c:v>
                </c:pt>
                <c:pt idx="138">
                  <c:v>16378704.99999998</c:v>
                </c:pt>
                <c:pt idx="139">
                  <c:v>16380275.999999968</c:v>
                </c:pt>
                <c:pt idx="140">
                  <c:v>15974810.999999974</c:v>
                </c:pt>
                <c:pt idx="141">
                  <c:v>16602577.999999989</c:v>
                </c:pt>
                <c:pt idx="142">
                  <c:v>16442738.999999976</c:v>
                </c:pt>
                <c:pt idx="143">
                  <c:v>16247546.999999974</c:v>
                </c:pt>
                <c:pt idx="144">
                  <c:v>15839169.999999972</c:v>
                </c:pt>
                <c:pt idx="145">
                  <c:v>16248726.999999974</c:v>
                </c:pt>
                <c:pt idx="146">
                  <c:v>16011515.99999998</c:v>
                </c:pt>
                <c:pt idx="147">
                  <c:v>16056308.999999981</c:v>
                </c:pt>
                <c:pt idx="148">
                  <c:v>15991628.999999974</c:v>
                </c:pt>
                <c:pt idx="149">
                  <c:v>15909428.999999976</c:v>
                </c:pt>
                <c:pt idx="150">
                  <c:v>15869146.99999997</c:v>
                </c:pt>
                <c:pt idx="151">
                  <c:v>15858895.999999976</c:v>
                </c:pt>
                <c:pt idx="152">
                  <c:v>15881478.99999997</c:v>
                </c:pt>
                <c:pt idx="153">
                  <c:v>15884678.999999963</c:v>
                </c:pt>
                <c:pt idx="154">
                  <c:v>15330190.999999968</c:v>
                </c:pt>
                <c:pt idx="155">
                  <c:v>15347395.99999997</c:v>
                </c:pt>
                <c:pt idx="156">
                  <c:v>15944658.999999983</c:v>
                </c:pt>
                <c:pt idx="157">
                  <c:v>15673709.999999959</c:v>
                </c:pt>
                <c:pt idx="158">
                  <c:v>15727258.999999972</c:v>
                </c:pt>
                <c:pt idx="159">
                  <c:v>15729479.999999991</c:v>
                </c:pt>
                <c:pt idx="160">
                  <c:v>15353652.99999998</c:v>
                </c:pt>
                <c:pt idx="161">
                  <c:v>15085908.99999997</c:v>
                </c:pt>
                <c:pt idx="162">
                  <c:v>15467597.999999987</c:v>
                </c:pt>
                <c:pt idx="163">
                  <c:v>15568946.999999981</c:v>
                </c:pt>
                <c:pt idx="164">
                  <c:v>15740223.99999997</c:v>
                </c:pt>
                <c:pt idx="165">
                  <c:v>15783206.999999976</c:v>
                </c:pt>
                <c:pt idx="166">
                  <c:v>15506033.999999965</c:v>
                </c:pt>
                <c:pt idx="167">
                  <c:v>15856401.999999983</c:v>
                </c:pt>
                <c:pt idx="168">
                  <c:v>15578341.999999978</c:v>
                </c:pt>
                <c:pt idx="169">
                  <c:v>15772262.999999972</c:v>
                </c:pt>
                <c:pt idx="170">
                  <c:v>16012389.99999998</c:v>
                </c:pt>
                <c:pt idx="171">
                  <c:v>16018194.999999976</c:v>
                </c:pt>
                <c:pt idx="172">
                  <c:v>15853099.999999976</c:v>
                </c:pt>
                <c:pt idx="173">
                  <c:v>16201660.999999985</c:v>
                </c:pt>
                <c:pt idx="174">
                  <c:v>15939903.999999989</c:v>
                </c:pt>
                <c:pt idx="175">
                  <c:v>16234328.999999968</c:v>
                </c:pt>
                <c:pt idx="176">
                  <c:v>15902455.999999966</c:v>
                </c:pt>
                <c:pt idx="177">
                  <c:v>16097411.999999978</c:v>
                </c:pt>
                <c:pt idx="178">
                  <c:v>16146572.999999976</c:v>
                </c:pt>
                <c:pt idx="179">
                  <c:v>16058387.99999997</c:v>
                </c:pt>
                <c:pt idx="180">
                  <c:v>15957756.999999972</c:v>
                </c:pt>
                <c:pt idx="181">
                  <c:v>15729095.99999998</c:v>
                </c:pt>
                <c:pt idx="182">
                  <c:v>15956967.999999966</c:v>
                </c:pt>
                <c:pt idx="183">
                  <c:v>16042080.999999976</c:v>
                </c:pt>
                <c:pt idx="184">
                  <c:v>15891377.999999972</c:v>
                </c:pt>
                <c:pt idx="185">
                  <c:v>15754547.999999989</c:v>
                </c:pt>
                <c:pt idx="186">
                  <c:v>15726729.999999972</c:v>
                </c:pt>
                <c:pt idx="187">
                  <c:v>15492018.999999974</c:v>
                </c:pt>
                <c:pt idx="188">
                  <c:v>15866163.99999998</c:v>
                </c:pt>
                <c:pt idx="189">
                  <c:v>15982848.999999965</c:v>
                </c:pt>
                <c:pt idx="190">
                  <c:v>15426508.999999976</c:v>
                </c:pt>
                <c:pt idx="191">
                  <c:v>15588767.999999972</c:v>
                </c:pt>
                <c:pt idx="192">
                  <c:v>15631743.999999987</c:v>
                </c:pt>
                <c:pt idx="193">
                  <c:v>16187379.999999972</c:v>
                </c:pt>
                <c:pt idx="194">
                  <c:v>15854969.999999983</c:v>
                </c:pt>
                <c:pt idx="195" formatCode="General">
                  <c:v>15628880.999999974</c:v>
                </c:pt>
                <c:pt idx="196" formatCode="General">
                  <c:v>15565518.99999997</c:v>
                </c:pt>
                <c:pt idx="197" formatCode="General">
                  <c:v>15701469.999999976</c:v>
                </c:pt>
                <c:pt idx="198" formatCode="General">
                  <c:v>16130738.999999959</c:v>
                </c:pt>
                <c:pt idx="199" formatCode="General">
                  <c:v>15788605.999999961</c:v>
                </c:pt>
                <c:pt idx="200" formatCode="General">
                  <c:v>15679873.999999985</c:v>
                </c:pt>
                <c:pt idx="201" formatCode="General">
                  <c:v>16093902.999999957</c:v>
                </c:pt>
                <c:pt idx="202" formatCode="General">
                  <c:v>15549938.999999978</c:v>
                </c:pt>
                <c:pt idx="203" formatCode="General">
                  <c:v>15867230.999999965</c:v>
                </c:pt>
                <c:pt idx="204" formatCode="General">
                  <c:v>16147764.999999972</c:v>
                </c:pt>
                <c:pt idx="205" formatCode="General">
                  <c:v>16078127.999999978</c:v>
                </c:pt>
                <c:pt idx="206" formatCode="General">
                  <c:v>15443014.999999981</c:v>
                </c:pt>
                <c:pt idx="207" formatCode="General">
                  <c:v>15635172.999999993</c:v>
                </c:pt>
                <c:pt idx="208" formatCode="General">
                  <c:v>16214237.999999965</c:v>
                </c:pt>
                <c:pt idx="209" formatCode="General">
                  <c:v>15718710.999999968</c:v>
                </c:pt>
                <c:pt idx="210" formatCode="General">
                  <c:v>15909873.999999961</c:v>
                </c:pt>
                <c:pt idx="211" formatCode="General">
                  <c:v>15474789.99999998</c:v>
                </c:pt>
                <c:pt idx="212" formatCode="General">
                  <c:v>15198820.999999976</c:v>
                </c:pt>
                <c:pt idx="213" formatCode="General">
                  <c:v>15511127.99999998</c:v>
                </c:pt>
              </c:numCache>
            </c:numRef>
          </c:val>
          <c:smooth val="0"/>
          <c:extLst>
            <c:ext xmlns:c16="http://schemas.microsoft.com/office/drawing/2014/chart" uri="{C3380CC4-5D6E-409C-BE32-E72D297353CC}">
              <c16:uniqueId val="{00000008-6424-448C-877A-9134E2F7D0C5}"/>
            </c:ext>
          </c:extLst>
        </c:ser>
        <c:dLbls>
          <c:showLegendKey val="0"/>
          <c:showVal val="0"/>
          <c:showCatName val="0"/>
          <c:showSerName val="0"/>
          <c:showPercent val="0"/>
          <c:showBubbleSize val="0"/>
        </c:dLbls>
        <c:marker val="1"/>
        <c:smooth val="0"/>
        <c:axId val="1706711232"/>
        <c:axId val="1706707488"/>
      </c:lineChart>
      <c:dateAx>
        <c:axId val="1706711232"/>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en-US"/>
          </a:p>
        </c:txPr>
        <c:crossAx val="1706707488"/>
        <c:crosses val="autoZero"/>
        <c:auto val="1"/>
        <c:lblOffset val="100"/>
        <c:baseTimeUnit val="days"/>
        <c:majorUnit val="2"/>
        <c:majorTimeUnit val="months"/>
      </c:dateAx>
      <c:valAx>
        <c:axId val="1706707488"/>
        <c:scaling>
          <c:orientation val="minMax"/>
          <c:max val="17500000"/>
          <c:min val="1400000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1706711232"/>
        <c:crosses val="autoZero"/>
        <c:crossBetween val="between"/>
        <c:dispUnits>
          <c:builtInUnit val="millions"/>
          <c:dispUnitsLbl>
            <c:layout>
              <c:manualLayout>
                <c:xMode val="edge"/>
                <c:yMode val="edge"/>
                <c:x val="1.4791303886091116E-2"/>
                <c:y val="7.2875097983325018E-3"/>
              </c:manualLayout>
            </c:layout>
            <c:tx>
              <c:rich>
                <a:bodyPr rot="0" spcFirstLastPara="1" vertOverflow="ellipsis" wrap="square" anchor="ctr" anchorCtr="1"/>
                <a:lstStyle/>
                <a:p>
                  <a:pPr>
                    <a:defRPr sz="1400" b="0" i="0" u="none" strike="noStrike" kern="1200" baseline="0">
                      <a:solidFill>
                        <a:sysClr val="windowText" lastClr="000000"/>
                      </a:solidFill>
                      <a:latin typeface="+mn-lt"/>
                      <a:ea typeface="+mn-ea"/>
                      <a:cs typeface="+mn-cs"/>
                    </a:defRPr>
                  </a:pPr>
                  <a:r>
                    <a:rPr lang="en-US"/>
                    <a:t>Millions TEUs</a:t>
                  </a:r>
                </a:p>
              </c:rich>
            </c:tx>
            <c:spPr>
              <a:noFill/>
              <a:ln>
                <a:noFill/>
              </a:ln>
              <a:effectLst/>
            </c:spPr>
            <c:txPr>
              <a:bodyPr rot="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US"/>
              <a:t>Goods trade values by product group: year-on-year percent change (%)</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5169161164176177"/>
          <c:y val="0.15463498698038722"/>
          <c:w val="0.43672485879355372"/>
          <c:h val="0.70486840012752494"/>
        </c:manualLayout>
      </c:layout>
      <c:barChart>
        <c:barDir val="bar"/>
        <c:grouping val="clustered"/>
        <c:varyColors val="0"/>
        <c:ser>
          <c:idx val="1"/>
          <c:order val="0"/>
          <c:tx>
            <c:strRef>
              <c:f>'Goods - product group'!$D$37</c:f>
              <c:strCache>
                <c:ptCount val="1"/>
                <c:pt idx="0">
                  <c:v>Oct-Dec 2022 vs 2021</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'Goods - product group'!$B$38:$B$49</c:f>
              <c:strCache>
                <c:ptCount val="12"/>
                <c:pt idx="0">
                  <c:v>25-27 Minerals</c:v>
                </c:pt>
                <c:pt idx="1">
                  <c:v>86-89 Transportation equipment</c:v>
                </c:pt>
                <c:pt idx="2">
                  <c:v>01-24 Agriculture/Foodstuffs</c:v>
                </c:pt>
                <c:pt idx="3">
                  <c:v>Total</c:v>
                </c:pt>
                <c:pt idx="4">
                  <c:v>84- Machinery</c:v>
                </c:pt>
                <c:pt idx="5">
                  <c:v>28-40 Chemicals/plastics</c:v>
                </c:pt>
                <c:pt idx="6">
                  <c:v>Other products</c:v>
                </c:pt>
                <c:pt idx="7">
                  <c:v>Medical products related to COVID-19 pandemic</c:v>
                </c:pt>
                <c:pt idx="8">
                  <c:v>50-67 Textiles, Clothing, Footwear</c:v>
                </c:pt>
                <c:pt idx="9">
                  <c:v>68-83 Stone, Glass and Metals</c:v>
                </c:pt>
                <c:pt idx="10">
                  <c:v>85+ 94 Electronics, Office equipment</c:v>
                </c:pt>
                <c:pt idx="11">
                  <c:v>90-97 Toys, furniture</c:v>
                </c:pt>
              </c:strCache>
            </c:strRef>
          </c:cat>
          <c:val>
            <c:numRef>
              <c:f>'Goods - product group'!$D$38:$D$49</c:f>
              <c:numCache>
                <c:formatCode>0.0</c:formatCode>
                <c:ptCount val="12"/>
                <c:pt idx="0">
                  <c:v>18.89152</c:v>
                </c:pt>
                <c:pt idx="1">
                  <c:v>14.421939999999999</c:v>
                </c:pt>
                <c:pt idx="2">
                  <c:v>5.5649610000000003</c:v>
                </c:pt>
                <c:pt idx="3">
                  <c:v>1.691055</c:v>
                </c:pt>
                <c:pt idx="4">
                  <c:v>-2.20827E-2</c:v>
                </c:pt>
                <c:pt idx="5">
                  <c:v>-0.59547249999999996</c:v>
                </c:pt>
                <c:pt idx="6">
                  <c:v>-1.2650969999999999</c:v>
                </c:pt>
                <c:pt idx="7">
                  <c:v>-1.719765</c:v>
                </c:pt>
                <c:pt idx="8">
                  <c:v>-2.4135219999999999</c:v>
                </c:pt>
                <c:pt idx="9">
                  <c:v>-3.9671609999999999</c:v>
                </c:pt>
                <c:pt idx="10">
                  <c:v>-6.2182560000000002</c:v>
                </c:pt>
                <c:pt idx="11">
                  <c:v>-9.4824230000000007</c:v>
                </c:pt>
              </c:numCache>
            </c:numRef>
          </c:val>
          <c:extLst>
            <c:ext xmlns:c16="http://schemas.microsoft.com/office/drawing/2014/chart" uri="{C3380CC4-5D6E-409C-BE32-E72D297353CC}">
              <c16:uniqueId val="{00000000-781F-499D-9F5B-FB64AF10BBAF}"/>
            </c:ext>
          </c:extLst>
        </c:ser>
        <c:ser>
          <c:idx val="0"/>
          <c:order val="1"/>
          <c:tx>
            <c:strRef>
              <c:f>'Goods - product group'!$C$37</c:f>
              <c:strCache>
                <c:ptCount val="1"/>
                <c:pt idx="0">
                  <c:v> Jan-Sep 2022 vs 2021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'Goods - product group'!$B$38:$B$49</c:f>
              <c:strCache>
                <c:ptCount val="12"/>
                <c:pt idx="0">
                  <c:v>25-27 Minerals</c:v>
                </c:pt>
                <c:pt idx="1">
                  <c:v>86-89 Transportation equipment</c:v>
                </c:pt>
                <c:pt idx="2">
                  <c:v>01-24 Agriculture/Foodstuffs</c:v>
                </c:pt>
                <c:pt idx="3">
                  <c:v>Total</c:v>
                </c:pt>
                <c:pt idx="4">
                  <c:v>84- Machinery</c:v>
                </c:pt>
                <c:pt idx="5">
                  <c:v>28-40 Chemicals/plastics</c:v>
                </c:pt>
                <c:pt idx="6">
                  <c:v>Other products</c:v>
                </c:pt>
                <c:pt idx="7">
                  <c:v>Medical products related to COVID-19 pandemic</c:v>
                </c:pt>
                <c:pt idx="8">
                  <c:v>50-67 Textiles, Clothing, Footwear</c:v>
                </c:pt>
                <c:pt idx="9">
                  <c:v>68-83 Stone, Glass and Metals</c:v>
                </c:pt>
                <c:pt idx="10">
                  <c:v>85+ 94 Electronics, Office equipment</c:v>
                </c:pt>
                <c:pt idx="11">
                  <c:v>90-97 Toys, furniture</c:v>
                </c:pt>
              </c:strCache>
            </c:strRef>
          </c:cat>
          <c:val>
            <c:numRef>
              <c:f>'Goods - product group'!$C$38:$C$49</c:f>
              <c:numCache>
                <c:formatCode>0.0</c:formatCode>
                <c:ptCount val="12"/>
                <c:pt idx="0">
                  <c:v>53.960830000000001</c:v>
                </c:pt>
                <c:pt idx="1">
                  <c:v>5.4804870000000001</c:v>
                </c:pt>
                <c:pt idx="2">
                  <c:v>12.18538</c:v>
                </c:pt>
                <c:pt idx="3">
                  <c:v>16.085319999999999</c:v>
                </c:pt>
                <c:pt idx="4">
                  <c:v>6.0024389999999999</c:v>
                </c:pt>
                <c:pt idx="5">
                  <c:v>19.737189999999998</c:v>
                </c:pt>
                <c:pt idx="6">
                  <c:v>9.4620200000000008</c:v>
                </c:pt>
                <c:pt idx="7">
                  <c:v>4.7883990000000001</c:v>
                </c:pt>
                <c:pt idx="8">
                  <c:v>18.892479999999999</c:v>
                </c:pt>
                <c:pt idx="9">
                  <c:v>17.25956</c:v>
                </c:pt>
                <c:pt idx="10">
                  <c:v>8.2870640000000009</c:v>
                </c:pt>
                <c:pt idx="11">
                  <c:v>-0.97704100000000005</c:v>
                </c:pt>
              </c:numCache>
            </c:numRef>
          </c:val>
          <c:extLst>
            <c:ext xmlns:c16="http://schemas.microsoft.com/office/drawing/2014/chart" uri="{C3380CC4-5D6E-409C-BE32-E72D297353CC}">
              <c16:uniqueId val="{00000001-781F-499D-9F5B-FB64AF10BBAF}"/>
            </c:ext>
          </c:extLst>
        </c:ser>
        <c:dLbls>
          <c:showLegendKey val="0"/>
          <c:showVal val="0"/>
          <c:showCatName val="0"/>
          <c:showSerName val="0"/>
          <c:showPercent val="0"/>
          <c:showBubbleSize val="0"/>
        </c:dLbls>
        <c:gapWidth val="182"/>
        <c:axId val="78610240"/>
        <c:axId val="78604832"/>
      </c:barChart>
      <c:catAx>
        <c:axId val="78610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78604832"/>
        <c:crosses val="autoZero"/>
        <c:auto val="1"/>
        <c:lblAlgn val="ctr"/>
        <c:lblOffset val="100"/>
        <c:noMultiLvlLbl val="0"/>
      </c:catAx>
      <c:valAx>
        <c:axId val="78604832"/>
        <c:scaling>
          <c:orientation val="minMax"/>
        </c:scaling>
        <c:delete val="0"/>
        <c:axPos val="b"/>
        <c:majorGridlines>
          <c:spPr>
            <a:ln w="9525" cap="flat" cmpd="sng" algn="ctr">
              <a:noFill/>
              <a:round/>
            </a:ln>
            <a:effectLst/>
          </c:spPr>
        </c:majorGridlines>
        <c:numFmt formatCode="0" sourceLinked="0"/>
        <c:majorTickMark val="none"/>
        <c:minorTickMark val="none"/>
        <c:tickLblPos val="none"/>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786102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US"/>
              <a:t>Goods trade values by product group: contributions to year-on-year percent change (%)</a:t>
            </a:r>
          </a:p>
        </c:rich>
      </c:tx>
      <c:layout>
        <c:manualLayout>
          <c:xMode val="edge"/>
          <c:yMode val="edge"/>
          <c:x val="0.13374468656788219"/>
          <c:y val="4.4253741464871217E-2"/>
        </c:manualLayout>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4673426515181893E-2"/>
          <c:y val="0.12531073374978574"/>
          <c:w val="0.89138501488078403"/>
          <c:h val="0.42262578550746488"/>
        </c:manualLayout>
      </c:layout>
      <c:barChart>
        <c:barDir val="col"/>
        <c:grouping val="stacked"/>
        <c:varyColors val="0"/>
        <c:ser>
          <c:idx val="1"/>
          <c:order val="1"/>
          <c:tx>
            <c:strRef>
              <c:f>'Goods - product group'!$J$39</c:f>
              <c:strCache>
                <c:ptCount val="1"/>
                <c:pt idx="0">
                  <c:v>01-24 Agriculture/Foodstuffs</c:v>
                </c:pt>
              </c:strCache>
            </c:strRef>
          </c:tx>
          <c:spPr>
            <a:solidFill>
              <a:schemeClr val="accent2"/>
            </a:solidFill>
            <a:ln>
              <a:noFill/>
            </a:ln>
            <a:effectLst/>
          </c:spPr>
          <c:invertIfNegative val="0"/>
          <c:cat>
            <c:multiLvlStrRef>
              <c:f>'Goods - product group'!$K$36:$R$37</c:f>
              <c:multiLvlStrCache>
                <c:ptCount val="8"/>
                <c:lvl>
                  <c:pt idx="0">
                    <c:v>Jan-Mar 2022</c:v>
                  </c:pt>
                  <c:pt idx="1">
                    <c:v>Apr-Jun 2022</c:v>
                  </c:pt>
                  <c:pt idx="2">
                    <c:v>Jul-Sep 2022</c:v>
                  </c:pt>
                  <c:pt idx="3">
                    <c:v>Oct-Dec 2022</c:v>
                  </c:pt>
                  <c:pt idx="4">
                    <c:v>Jan-Mar 2022</c:v>
                  </c:pt>
                  <c:pt idx="5">
                    <c:v>Apr-Jun 2022</c:v>
                  </c:pt>
                  <c:pt idx="6">
                    <c:v>Jul-Sep 2022</c:v>
                  </c:pt>
                  <c:pt idx="7">
                    <c:v>Oct-Dec 2022</c:v>
                  </c:pt>
                </c:lvl>
                <c:lvl>
                  <c:pt idx="0">
                    <c:v>2022 vs 2021</c:v>
                  </c:pt>
                  <c:pt idx="4">
                    <c:v>2022 vs 2019</c:v>
                  </c:pt>
                </c:lvl>
              </c:multiLvlStrCache>
            </c:multiLvlStrRef>
          </c:cat>
          <c:val>
            <c:numRef>
              <c:f>'Goods - product group'!$K$39:$R$39</c:f>
              <c:numCache>
                <c:formatCode>0.0</c:formatCode>
                <c:ptCount val="8"/>
                <c:pt idx="0">
                  <c:v>0.9071475</c:v>
                </c:pt>
                <c:pt idx="1">
                  <c:v>0.9413319</c:v>
                </c:pt>
                <c:pt idx="2">
                  <c:v>0.68578850000000002</c:v>
                </c:pt>
                <c:pt idx="3">
                  <c:v>0.36444189999999999</c:v>
                </c:pt>
                <c:pt idx="4">
                  <c:v>2.0750630000000001</c:v>
                </c:pt>
                <c:pt idx="5">
                  <c:v>2.6048969999999998</c:v>
                </c:pt>
                <c:pt idx="6">
                  <c:v>2.3106740000000001</c:v>
                </c:pt>
                <c:pt idx="7">
                  <c:v>1.9744600000000001</c:v>
                </c:pt>
              </c:numCache>
            </c:numRef>
          </c:val>
          <c:extLst>
            <c:ext xmlns:c16="http://schemas.microsoft.com/office/drawing/2014/chart" uri="{C3380CC4-5D6E-409C-BE32-E72D297353CC}">
              <c16:uniqueId val="{00000000-8E6F-443E-A6DE-2A7A085A0538}"/>
            </c:ext>
          </c:extLst>
        </c:ser>
        <c:ser>
          <c:idx val="2"/>
          <c:order val="2"/>
          <c:tx>
            <c:strRef>
              <c:f>'Goods - product group'!$J$40</c:f>
              <c:strCache>
                <c:ptCount val="1"/>
                <c:pt idx="0">
                  <c:v>Other products</c:v>
                </c:pt>
              </c:strCache>
            </c:strRef>
          </c:tx>
          <c:spPr>
            <a:solidFill>
              <a:schemeClr val="accent3"/>
            </a:solidFill>
            <a:ln>
              <a:noFill/>
            </a:ln>
            <a:effectLst/>
          </c:spPr>
          <c:invertIfNegative val="0"/>
          <c:cat>
            <c:multiLvlStrRef>
              <c:f>'Goods - product group'!$K$36:$R$37</c:f>
              <c:multiLvlStrCache>
                <c:ptCount val="8"/>
                <c:lvl>
                  <c:pt idx="0">
                    <c:v>Jan-Mar 2022</c:v>
                  </c:pt>
                  <c:pt idx="1">
                    <c:v>Apr-Jun 2022</c:v>
                  </c:pt>
                  <c:pt idx="2">
                    <c:v>Jul-Sep 2022</c:v>
                  </c:pt>
                  <c:pt idx="3">
                    <c:v>Oct-Dec 2022</c:v>
                  </c:pt>
                  <c:pt idx="4">
                    <c:v>Jan-Mar 2022</c:v>
                  </c:pt>
                  <c:pt idx="5">
                    <c:v>Apr-Jun 2022</c:v>
                  </c:pt>
                  <c:pt idx="6">
                    <c:v>Jul-Sep 2022</c:v>
                  </c:pt>
                  <c:pt idx="7">
                    <c:v>Oct-Dec 2022</c:v>
                  </c:pt>
                </c:lvl>
                <c:lvl>
                  <c:pt idx="0">
                    <c:v>2022 vs 2021</c:v>
                  </c:pt>
                  <c:pt idx="4">
                    <c:v>2022 vs 2019</c:v>
                  </c:pt>
                </c:lvl>
              </c:multiLvlStrCache>
            </c:multiLvlStrRef>
          </c:cat>
          <c:val>
            <c:numRef>
              <c:f>'Goods - product group'!$K$40:$R$40</c:f>
              <c:numCache>
                <c:formatCode>0.0</c:formatCode>
                <c:ptCount val="8"/>
                <c:pt idx="0">
                  <c:v>0.69883430000000002</c:v>
                </c:pt>
                <c:pt idx="1">
                  <c:v>0.42155710000000002</c:v>
                </c:pt>
                <c:pt idx="2">
                  <c:v>0.19286249999999999</c:v>
                </c:pt>
                <c:pt idx="3">
                  <c:v>-5.6222899999999999E-2</c:v>
                </c:pt>
                <c:pt idx="4">
                  <c:v>1.1126959999999999</c:v>
                </c:pt>
                <c:pt idx="5">
                  <c:v>1.0847290000000001</c:v>
                </c:pt>
                <c:pt idx="6">
                  <c:v>0.97514840000000003</c:v>
                </c:pt>
                <c:pt idx="7">
                  <c:v>0.84173759999999997</c:v>
                </c:pt>
              </c:numCache>
            </c:numRef>
          </c:val>
          <c:extLst>
            <c:ext xmlns:c16="http://schemas.microsoft.com/office/drawing/2014/chart" uri="{C3380CC4-5D6E-409C-BE32-E72D297353CC}">
              <c16:uniqueId val="{00000001-8E6F-443E-A6DE-2A7A085A0538}"/>
            </c:ext>
          </c:extLst>
        </c:ser>
        <c:ser>
          <c:idx val="3"/>
          <c:order val="3"/>
          <c:tx>
            <c:strRef>
              <c:f>'Goods - product group'!$J$41</c:f>
              <c:strCache>
                <c:ptCount val="1"/>
                <c:pt idx="0">
                  <c:v>25-27 Minerals</c:v>
                </c:pt>
              </c:strCache>
            </c:strRef>
          </c:tx>
          <c:spPr>
            <a:solidFill>
              <a:schemeClr val="accent4"/>
            </a:solidFill>
            <a:ln>
              <a:noFill/>
            </a:ln>
            <a:effectLst/>
          </c:spPr>
          <c:invertIfNegative val="0"/>
          <c:cat>
            <c:multiLvlStrRef>
              <c:f>'Goods - product group'!$K$36:$R$37</c:f>
              <c:multiLvlStrCache>
                <c:ptCount val="8"/>
                <c:lvl>
                  <c:pt idx="0">
                    <c:v>Jan-Mar 2022</c:v>
                  </c:pt>
                  <c:pt idx="1">
                    <c:v>Apr-Jun 2022</c:v>
                  </c:pt>
                  <c:pt idx="2">
                    <c:v>Jul-Sep 2022</c:v>
                  </c:pt>
                  <c:pt idx="3">
                    <c:v>Oct-Dec 2022</c:v>
                  </c:pt>
                  <c:pt idx="4">
                    <c:v>Jan-Mar 2022</c:v>
                  </c:pt>
                  <c:pt idx="5">
                    <c:v>Apr-Jun 2022</c:v>
                  </c:pt>
                  <c:pt idx="6">
                    <c:v>Jul-Sep 2022</c:v>
                  </c:pt>
                  <c:pt idx="7">
                    <c:v>Oct-Dec 2022</c:v>
                  </c:pt>
                </c:lvl>
                <c:lvl>
                  <c:pt idx="0">
                    <c:v>2022 vs 2021</c:v>
                  </c:pt>
                  <c:pt idx="4">
                    <c:v>2022 vs 2019</c:v>
                  </c:pt>
                </c:lvl>
              </c:multiLvlStrCache>
            </c:multiLvlStrRef>
          </c:cat>
          <c:val>
            <c:numRef>
              <c:f>'Goods - product group'!$K$41:$R$41</c:f>
              <c:numCache>
                <c:formatCode>0.0</c:formatCode>
                <c:ptCount val="8"/>
                <c:pt idx="0">
                  <c:v>6.9132949999999997</c:v>
                </c:pt>
                <c:pt idx="1">
                  <c:v>8.0441269999999996</c:v>
                </c:pt>
                <c:pt idx="2">
                  <c:v>6.6773429999999996</c:v>
                </c:pt>
                <c:pt idx="3">
                  <c:v>2.802219</c:v>
                </c:pt>
                <c:pt idx="4">
                  <c:v>7.4329109999999998</c:v>
                </c:pt>
                <c:pt idx="5">
                  <c:v>10.277979999999999</c:v>
                </c:pt>
                <c:pt idx="6">
                  <c:v>11.246740000000001</c:v>
                </c:pt>
                <c:pt idx="7">
                  <c:v>8.7389279999999996</c:v>
                </c:pt>
              </c:numCache>
            </c:numRef>
          </c:val>
          <c:extLst>
            <c:ext xmlns:c16="http://schemas.microsoft.com/office/drawing/2014/chart" uri="{C3380CC4-5D6E-409C-BE32-E72D297353CC}">
              <c16:uniqueId val="{00000002-8E6F-443E-A6DE-2A7A085A0538}"/>
            </c:ext>
          </c:extLst>
        </c:ser>
        <c:ser>
          <c:idx val="4"/>
          <c:order val="4"/>
          <c:tx>
            <c:strRef>
              <c:f>'Goods - product group'!$J$42</c:f>
              <c:strCache>
                <c:ptCount val="1"/>
                <c:pt idx="0">
                  <c:v>28-40 Chemicals/plastics</c:v>
                </c:pt>
              </c:strCache>
            </c:strRef>
          </c:tx>
          <c:spPr>
            <a:solidFill>
              <a:schemeClr val="accent5"/>
            </a:solidFill>
            <a:ln>
              <a:noFill/>
            </a:ln>
            <a:effectLst/>
          </c:spPr>
          <c:invertIfNegative val="0"/>
          <c:cat>
            <c:multiLvlStrRef>
              <c:f>'Goods - product group'!$K$36:$R$37</c:f>
              <c:multiLvlStrCache>
                <c:ptCount val="8"/>
                <c:lvl>
                  <c:pt idx="0">
                    <c:v>Jan-Mar 2022</c:v>
                  </c:pt>
                  <c:pt idx="1">
                    <c:v>Apr-Jun 2022</c:v>
                  </c:pt>
                  <c:pt idx="2">
                    <c:v>Jul-Sep 2022</c:v>
                  </c:pt>
                  <c:pt idx="3">
                    <c:v>Oct-Dec 2022</c:v>
                  </c:pt>
                  <c:pt idx="4">
                    <c:v>Jan-Mar 2022</c:v>
                  </c:pt>
                  <c:pt idx="5">
                    <c:v>Apr-Jun 2022</c:v>
                  </c:pt>
                  <c:pt idx="6">
                    <c:v>Jul-Sep 2022</c:v>
                  </c:pt>
                  <c:pt idx="7">
                    <c:v>Oct-Dec 2022</c:v>
                  </c:pt>
                </c:lvl>
                <c:lvl>
                  <c:pt idx="0">
                    <c:v>2022 vs 2021</c:v>
                  </c:pt>
                  <c:pt idx="4">
                    <c:v>2022 vs 2019</c:v>
                  </c:pt>
                </c:lvl>
              </c:multiLvlStrCache>
            </c:multiLvlStrRef>
          </c:cat>
          <c:val>
            <c:numRef>
              <c:f>'Goods - product group'!$K$42:$R$42</c:f>
              <c:numCache>
                <c:formatCode>0.0</c:formatCode>
                <c:ptCount val="8"/>
                <c:pt idx="0">
                  <c:v>2.2956249999999998</c:v>
                </c:pt>
                <c:pt idx="1">
                  <c:v>2.1356799999999998</c:v>
                </c:pt>
                <c:pt idx="2">
                  <c:v>1.337188</c:v>
                </c:pt>
                <c:pt idx="3">
                  <c:v>-5.5486800000000003E-2</c:v>
                </c:pt>
                <c:pt idx="4">
                  <c:v>3.5044590000000002</c:v>
                </c:pt>
                <c:pt idx="5">
                  <c:v>4.2537240000000001</c:v>
                </c:pt>
                <c:pt idx="6">
                  <c:v>3.6560890000000001</c:v>
                </c:pt>
                <c:pt idx="7">
                  <c:v>2.8309769999999999</c:v>
                </c:pt>
              </c:numCache>
            </c:numRef>
          </c:val>
          <c:extLst>
            <c:ext xmlns:c16="http://schemas.microsoft.com/office/drawing/2014/chart" uri="{C3380CC4-5D6E-409C-BE32-E72D297353CC}">
              <c16:uniqueId val="{00000003-8E6F-443E-A6DE-2A7A085A0538}"/>
            </c:ext>
          </c:extLst>
        </c:ser>
        <c:ser>
          <c:idx val="5"/>
          <c:order val="5"/>
          <c:tx>
            <c:strRef>
              <c:f>'Goods - product group'!$J$43</c:f>
              <c:strCache>
                <c:ptCount val="1"/>
                <c:pt idx="0">
                  <c:v>50-67 Textiles, Clothing, Footwear</c:v>
                </c:pt>
              </c:strCache>
            </c:strRef>
          </c:tx>
          <c:spPr>
            <a:solidFill>
              <a:schemeClr val="accent6"/>
            </a:solidFill>
            <a:ln>
              <a:noFill/>
            </a:ln>
            <a:effectLst/>
          </c:spPr>
          <c:invertIfNegative val="0"/>
          <c:cat>
            <c:multiLvlStrRef>
              <c:f>'Goods - product group'!$K$36:$R$37</c:f>
              <c:multiLvlStrCache>
                <c:ptCount val="8"/>
                <c:lvl>
                  <c:pt idx="0">
                    <c:v>Jan-Mar 2022</c:v>
                  </c:pt>
                  <c:pt idx="1">
                    <c:v>Apr-Jun 2022</c:v>
                  </c:pt>
                  <c:pt idx="2">
                    <c:v>Jul-Sep 2022</c:v>
                  </c:pt>
                  <c:pt idx="3">
                    <c:v>Oct-Dec 2022</c:v>
                  </c:pt>
                  <c:pt idx="4">
                    <c:v>Jan-Mar 2022</c:v>
                  </c:pt>
                  <c:pt idx="5">
                    <c:v>Apr-Jun 2022</c:v>
                  </c:pt>
                  <c:pt idx="6">
                    <c:v>Jul-Sep 2022</c:v>
                  </c:pt>
                  <c:pt idx="7">
                    <c:v>Oct-Dec 2022</c:v>
                  </c:pt>
                </c:lvl>
                <c:lvl>
                  <c:pt idx="0">
                    <c:v>2022 vs 2021</c:v>
                  </c:pt>
                  <c:pt idx="4">
                    <c:v>2022 vs 2019</c:v>
                  </c:pt>
                </c:lvl>
              </c:multiLvlStrCache>
            </c:multiLvlStrRef>
          </c:cat>
          <c:val>
            <c:numRef>
              <c:f>'Goods - product group'!$K$43:$R$43</c:f>
              <c:numCache>
                <c:formatCode>0.0</c:formatCode>
                <c:ptCount val="8"/>
                <c:pt idx="0">
                  <c:v>0.93304129999999996</c:v>
                </c:pt>
                <c:pt idx="1">
                  <c:v>0.86233499999999996</c:v>
                </c:pt>
                <c:pt idx="2">
                  <c:v>0.76507910000000001</c:v>
                </c:pt>
                <c:pt idx="3">
                  <c:v>-0.10832459999999999</c:v>
                </c:pt>
                <c:pt idx="4">
                  <c:v>0.93788400000000005</c:v>
                </c:pt>
                <c:pt idx="5">
                  <c:v>1.175486</c:v>
                </c:pt>
                <c:pt idx="6">
                  <c:v>1.0893250000000001</c:v>
                </c:pt>
                <c:pt idx="7">
                  <c:v>0.73831360000000001</c:v>
                </c:pt>
              </c:numCache>
            </c:numRef>
          </c:val>
          <c:extLst>
            <c:ext xmlns:c16="http://schemas.microsoft.com/office/drawing/2014/chart" uri="{C3380CC4-5D6E-409C-BE32-E72D297353CC}">
              <c16:uniqueId val="{00000004-8E6F-443E-A6DE-2A7A085A0538}"/>
            </c:ext>
          </c:extLst>
        </c:ser>
        <c:ser>
          <c:idx val="6"/>
          <c:order val="6"/>
          <c:tx>
            <c:strRef>
              <c:f>'Goods - product group'!$J$44</c:f>
              <c:strCache>
                <c:ptCount val="1"/>
                <c:pt idx="0">
                  <c:v>68-83 Stone, Glass and Metals</c:v>
                </c:pt>
              </c:strCache>
            </c:strRef>
          </c:tx>
          <c:spPr>
            <a:solidFill>
              <a:schemeClr val="accent1">
                <a:lumMod val="60000"/>
              </a:schemeClr>
            </a:solidFill>
            <a:ln>
              <a:noFill/>
            </a:ln>
            <a:effectLst/>
          </c:spPr>
          <c:invertIfNegative val="0"/>
          <c:cat>
            <c:multiLvlStrRef>
              <c:f>'Goods - product group'!$K$36:$R$37</c:f>
              <c:multiLvlStrCache>
                <c:ptCount val="8"/>
                <c:lvl>
                  <c:pt idx="0">
                    <c:v>Jan-Mar 2022</c:v>
                  </c:pt>
                  <c:pt idx="1">
                    <c:v>Apr-Jun 2022</c:v>
                  </c:pt>
                  <c:pt idx="2">
                    <c:v>Jul-Sep 2022</c:v>
                  </c:pt>
                  <c:pt idx="3">
                    <c:v>Oct-Dec 2022</c:v>
                  </c:pt>
                  <c:pt idx="4">
                    <c:v>Jan-Mar 2022</c:v>
                  </c:pt>
                  <c:pt idx="5">
                    <c:v>Apr-Jun 2022</c:v>
                  </c:pt>
                  <c:pt idx="6">
                    <c:v>Jul-Sep 2022</c:v>
                  </c:pt>
                  <c:pt idx="7">
                    <c:v>Oct-Dec 2022</c:v>
                  </c:pt>
                </c:lvl>
                <c:lvl>
                  <c:pt idx="0">
                    <c:v>2022 vs 2021</c:v>
                  </c:pt>
                  <c:pt idx="4">
                    <c:v>2022 vs 2019</c:v>
                  </c:pt>
                </c:lvl>
              </c:multiLvlStrCache>
            </c:multiLvlStrRef>
          </c:cat>
          <c:val>
            <c:numRef>
              <c:f>'Goods - product group'!$K$44:$R$44</c:f>
              <c:numCache>
                <c:formatCode>0.0</c:formatCode>
                <c:ptCount val="8"/>
                <c:pt idx="0">
                  <c:v>2.584524</c:v>
                </c:pt>
                <c:pt idx="1">
                  <c:v>1.511342</c:v>
                </c:pt>
                <c:pt idx="2">
                  <c:v>1.206005</c:v>
                </c:pt>
                <c:pt idx="3">
                  <c:v>-0.40008700000000003</c:v>
                </c:pt>
                <c:pt idx="4">
                  <c:v>4.3409420000000001</c:v>
                </c:pt>
                <c:pt idx="5">
                  <c:v>4.8377860000000004</c:v>
                </c:pt>
                <c:pt idx="6">
                  <c:v>4.6829770000000002</c:v>
                </c:pt>
                <c:pt idx="7">
                  <c:v>3.5637889999999999</c:v>
                </c:pt>
              </c:numCache>
            </c:numRef>
          </c:val>
          <c:extLst>
            <c:ext xmlns:c16="http://schemas.microsoft.com/office/drawing/2014/chart" uri="{C3380CC4-5D6E-409C-BE32-E72D297353CC}">
              <c16:uniqueId val="{00000005-8E6F-443E-A6DE-2A7A085A0538}"/>
            </c:ext>
          </c:extLst>
        </c:ser>
        <c:ser>
          <c:idx val="7"/>
          <c:order val="7"/>
          <c:tx>
            <c:strRef>
              <c:f>'Goods - product group'!$J$45</c:f>
              <c:strCache>
                <c:ptCount val="1"/>
                <c:pt idx="0">
                  <c:v>84- Machinery</c:v>
                </c:pt>
              </c:strCache>
            </c:strRef>
          </c:tx>
          <c:spPr>
            <a:solidFill>
              <a:schemeClr val="accent2">
                <a:lumMod val="60000"/>
              </a:schemeClr>
            </a:solidFill>
            <a:ln>
              <a:noFill/>
            </a:ln>
            <a:effectLst/>
          </c:spPr>
          <c:invertIfNegative val="0"/>
          <c:cat>
            <c:multiLvlStrRef>
              <c:f>'Goods - product group'!$K$36:$R$37</c:f>
              <c:multiLvlStrCache>
                <c:ptCount val="8"/>
                <c:lvl>
                  <c:pt idx="0">
                    <c:v>Jan-Mar 2022</c:v>
                  </c:pt>
                  <c:pt idx="1">
                    <c:v>Apr-Jun 2022</c:v>
                  </c:pt>
                  <c:pt idx="2">
                    <c:v>Jul-Sep 2022</c:v>
                  </c:pt>
                  <c:pt idx="3">
                    <c:v>Oct-Dec 2022</c:v>
                  </c:pt>
                  <c:pt idx="4">
                    <c:v>Jan-Mar 2022</c:v>
                  </c:pt>
                  <c:pt idx="5">
                    <c:v>Apr-Jun 2022</c:v>
                  </c:pt>
                  <c:pt idx="6">
                    <c:v>Jul-Sep 2022</c:v>
                  </c:pt>
                  <c:pt idx="7">
                    <c:v>Oct-Dec 2022</c:v>
                  </c:pt>
                </c:lvl>
                <c:lvl>
                  <c:pt idx="0">
                    <c:v>2022 vs 2021</c:v>
                  </c:pt>
                  <c:pt idx="4">
                    <c:v>2022 vs 2019</c:v>
                  </c:pt>
                </c:lvl>
              </c:multiLvlStrCache>
            </c:multiLvlStrRef>
          </c:cat>
          <c:val>
            <c:numRef>
              <c:f>'Goods - product group'!$K$45:$R$45</c:f>
              <c:numCache>
                <c:formatCode>0.0</c:formatCode>
                <c:ptCount val="8"/>
                <c:pt idx="0">
                  <c:v>0.84477930000000001</c:v>
                </c:pt>
                <c:pt idx="1">
                  <c:v>0.43355650000000001</c:v>
                </c:pt>
                <c:pt idx="2">
                  <c:v>0.43647930000000001</c:v>
                </c:pt>
                <c:pt idx="3">
                  <c:v>-1.9307E-3</c:v>
                </c:pt>
                <c:pt idx="4">
                  <c:v>1.31891</c:v>
                </c:pt>
                <c:pt idx="5">
                  <c:v>1.372444</c:v>
                </c:pt>
                <c:pt idx="6">
                  <c:v>1.57131</c:v>
                </c:pt>
                <c:pt idx="7">
                  <c:v>1.5087630000000001</c:v>
                </c:pt>
              </c:numCache>
            </c:numRef>
          </c:val>
          <c:extLst>
            <c:ext xmlns:c16="http://schemas.microsoft.com/office/drawing/2014/chart" uri="{C3380CC4-5D6E-409C-BE32-E72D297353CC}">
              <c16:uniqueId val="{00000006-8E6F-443E-A6DE-2A7A085A0538}"/>
            </c:ext>
          </c:extLst>
        </c:ser>
        <c:ser>
          <c:idx val="8"/>
          <c:order val="8"/>
          <c:tx>
            <c:strRef>
              <c:f>'Goods - product group'!$J$46</c:f>
              <c:strCache>
                <c:ptCount val="1"/>
                <c:pt idx="0">
                  <c:v>85+ 94 Electronics, Office equipment</c:v>
                </c:pt>
              </c:strCache>
            </c:strRef>
          </c:tx>
          <c:spPr>
            <a:solidFill>
              <a:srgbClr val="FF0000"/>
            </a:solidFill>
            <a:ln>
              <a:noFill/>
            </a:ln>
            <a:effectLst/>
          </c:spPr>
          <c:invertIfNegative val="0"/>
          <c:cat>
            <c:multiLvlStrRef>
              <c:f>'Goods - product group'!$K$36:$R$37</c:f>
              <c:multiLvlStrCache>
                <c:ptCount val="8"/>
                <c:lvl>
                  <c:pt idx="0">
                    <c:v>Jan-Mar 2022</c:v>
                  </c:pt>
                  <c:pt idx="1">
                    <c:v>Apr-Jun 2022</c:v>
                  </c:pt>
                  <c:pt idx="2">
                    <c:v>Jul-Sep 2022</c:v>
                  </c:pt>
                  <c:pt idx="3">
                    <c:v>Oct-Dec 2022</c:v>
                  </c:pt>
                  <c:pt idx="4">
                    <c:v>Jan-Mar 2022</c:v>
                  </c:pt>
                  <c:pt idx="5">
                    <c:v>Apr-Jun 2022</c:v>
                  </c:pt>
                  <c:pt idx="6">
                    <c:v>Jul-Sep 2022</c:v>
                  </c:pt>
                  <c:pt idx="7">
                    <c:v>Oct-Dec 2022</c:v>
                  </c:pt>
                </c:lvl>
                <c:lvl>
                  <c:pt idx="0">
                    <c:v>2022 vs 2021</c:v>
                  </c:pt>
                  <c:pt idx="4">
                    <c:v>2022 vs 2019</c:v>
                  </c:pt>
                </c:lvl>
              </c:multiLvlStrCache>
            </c:multiLvlStrRef>
          </c:cat>
          <c:val>
            <c:numRef>
              <c:f>'Goods - product group'!$K$46:$R$46</c:f>
              <c:numCache>
                <c:formatCode>0.0</c:formatCode>
                <c:ptCount val="8"/>
                <c:pt idx="0">
                  <c:v>2.7393350000000001</c:v>
                </c:pt>
                <c:pt idx="1">
                  <c:v>1.619489</c:v>
                </c:pt>
                <c:pt idx="2">
                  <c:v>1.1465959999999999</c:v>
                </c:pt>
                <c:pt idx="3">
                  <c:v>-1.4061570000000001</c:v>
                </c:pt>
                <c:pt idx="4">
                  <c:v>7.8997320000000002</c:v>
                </c:pt>
                <c:pt idx="5">
                  <c:v>6.8678410000000003</c:v>
                </c:pt>
                <c:pt idx="6">
                  <c:v>6.3743049999999997</c:v>
                </c:pt>
                <c:pt idx="7">
                  <c:v>4.8813040000000001</c:v>
                </c:pt>
              </c:numCache>
            </c:numRef>
          </c:val>
          <c:extLst>
            <c:ext xmlns:c16="http://schemas.microsoft.com/office/drawing/2014/chart" uri="{C3380CC4-5D6E-409C-BE32-E72D297353CC}">
              <c16:uniqueId val="{00000007-8E6F-443E-A6DE-2A7A085A0538}"/>
            </c:ext>
          </c:extLst>
        </c:ser>
        <c:ser>
          <c:idx val="9"/>
          <c:order val="9"/>
          <c:tx>
            <c:strRef>
              <c:f>'Goods - product group'!$J$47</c:f>
              <c:strCache>
                <c:ptCount val="1"/>
                <c:pt idx="0">
                  <c:v>86-89 Transportation equipment</c:v>
                </c:pt>
              </c:strCache>
            </c:strRef>
          </c:tx>
          <c:spPr>
            <a:solidFill>
              <a:schemeClr val="accent4">
                <a:lumMod val="60000"/>
              </a:schemeClr>
            </a:solidFill>
            <a:ln>
              <a:noFill/>
            </a:ln>
            <a:effectLst/>
          </c:spPr>
          <c:invertIfNegative val="0"/>
          <c:cat>
            <c:multiLvlStrRef>
              <c:f>'Goods - product group'!$K$36:$R$37</c:f>
              <c:multiLvlStrCache>
                <c:ptCount val="8"/>
                <c:lvl>
                  <c:pt idx="0">
                    <c:v>Jan-Mar 2022</c:v>
                  </c:pt>
                  <c:pt idx="1">
                    <c:v>Apr-Jun 2022</c:v>
                  </c:pt>
                  <c:pt idx="2">
                    <c:v>Jul-Sep 2022</c:v>
                  </c:pt>
                  <c:pt idx="3">
                    <c:v>Oct-Dec 2022</c:v>
                  </c:pt>
                  <c:pt idx="4">
                    <c:v>Jan-Mar 2022</c:v>
                  </c:pt>
                  <c:pt idx="5">
                    <c:v>Apr-Jun 2022</c:v>
                  </c:pt>
                  <c:pt idx="6">
                    <c:v>Jul-Sep 2022</c:v>
                  </c:pt>
                  <c:pt idx="7">
                    <c:v>Oct-Dec 2022</c:v>
                  </c:pt>
                </c:lvl>
                <c:lvl>
                  <c:pt idx="0">
                    <c:v>2022 vs 2021</c:v>
                  </c:pt>
                  <c:pt idx="4">
                    <c:v>2022 vs 2019</c:v>
                  </c:pt>
                </c:lvl>
              </c:multiLvlStrCache>
            </c:multiLvlStrRef>
          </c:cat>
          <c:val>
            <c:numRef>
              <c:f>'Goods - product group'!$K$47:$R$47</c:f>
              <c:numCache>
                <c:formatCode>0.0</c:formatCode>
                <c:ptCount val="8"/>
                <c:pt idx="0">
                  <c:v>0.27708579999999999</c:v>
                </c:pt>
                <c:pt idx="1">
                  <c:v>9.1055499999999998E-2</c:v>
                </c:pt>
                <c:pt idx="2">
                  <c:v>0.95141399999999998</c:v>
                </c:pt>
                <c:pt idx="3">
                  <c:v>1.0981099999999999</c:v>
                </c:pt>
                <c:pt idx="4">
                  <c:v>8.6878000000000007E-3</c:v>
                </c:pt>
                <c:pt idx="5">
                  <c:v>-8.3440399999999998E-2</c:v>
                </c:pt>
                <c:pt idx="6">
                  <c:v>0.73154019999999997</c:v>
                </c:pt>
                <c:pt idx="7">
                  <c:v>1.202148</c:v>
                </c:pt>
              </c:numCache>
            </c:numRef>
          </c:val>
          <c:extLst>
            <c:ext xmlns:c16="http://schemas.microsoft.com/office/drawing/2014/chart" uri="{C3380CC4-5D6E-409C-BE32-E72D297353CC}">
              <c16:uniqueId val="{00000008-8E6F-443E-A6DE-2A7A085A0538}"/>
            </c:ext>
          </c:extLst>
        </c:ser>
        <c:ser>
          <c:idx val="10"/>
          <c:order val="10"/>
          <c:tx>
            <c:strRef>
              <c:f>'Goods - product group'!$J$48</c:f>
              <c:strCache>
                <c:ptCount val="1"/>
                <c:pt idx="0">
                  <c:v>90-97 Toys, furniture</c:v>
                </c:pt>
              </c:strCache>
            </c:strRef>
          </c:tx>
          <c:spPr>
            <a:solidFill>
              <a:schemeClr val="accent5">
                <a:lumMod val="60000"/>
              </a:schemeClr>
            </a:solidFill>
            <a:ln>
              <a:noFill/>
            </a:ln>
            <a:effectLst/>
          </c:spPr>
          <c:invertIfNegative val="0"/>
          <c:cat>
            <c:multiLvlStrRef>
              <c:f>'Goods - product group'!$K$36:$R$37</c:f>
              <c:multiLvlStrCache>
                <c:ptCount val="8"/>
                <c:lvl>
                  <c:pt idx="0">
                    <c:v>Jan-Mar 2022</c:v>
                  </c:pt>
                  <c:pt idx="1">
                    <c:v>Apr-Jun 2022</c:v>
                  </c:pt>
                  <c:pt idx="2">
                    <c:v>Jul-Sep 2022</c:v>
                  </c:pt>
                  <c:pt idx="3">
                    <c:v>Oct-Dec 2022</c:v>
                  </c:pt>
                  <c:pt idx="4">
                    <c:v>Jan-Mar 2022</c:v>
                  </c:pt>
                  <c:pt idx="5">
                    <c:v>Apr-Jun 2022</c:v>
                  </c:pt>
                  <c:pt idx="6">
                    <c:v>Jul-Sep 2022</c:v>
                  </c:pt>
                  <c:pt idx="7">
                    <c:v>Oct-Dec 2022</c:v>
                  </c:pt>
                </c:lvl>
                <c:lvl>
                  <c:pt idx="0">
                    <c:v>2022 vs 2021</c:v>
                  </c:pt>
                  <c:pt idx="4">
                    <c:v>2022 vs 2019</c:v>
                  </c:pt>
                </c:lvl>
              </c:multiLvlStrCache>
            </c:multiLvlStrRef>
          </c:cat>
          <c:val>
            <c:numRef>
              <c:f>'Goods - product group'!$K$48:$R$48</c:f>
              <c:numCache>
                <c:formatCode>0.0</c:formatCode>
                <c:ptCount val="8"/>
                <c:pt idx="0">
                  <c:v>-1.20798E-2</c:v>
                </c:pt>
                <c:pt idx="1">
                  <c:v>-5.5942499999999999E-2</c:v>
                </c:pt>
                <c:pt idx="2">
                  <c:v>-5.9510300000000002E-2</c:v>
                </c:pt>
                <c:pt idx="3">
                  <c:v>-0.42872830000000001</c:v>
                </c:pt>
                <c:pt idx="4">
                  <c:v>0.56331209999999998</c:v>
                </c:pt>
                <c:pt idx="5">
                  <c:v>0.58309330000000004</c:v>
                </c:pt>
                <c:pt idx="6">
                  <c:v>0.4850971</c:v>
                </c:pt>
                <c:pt idx="7">
                  <c:v>0.4506675</c:v>
                </c:pt>
              </c:numCache>
            </c:numRef>
          </c:val>
          <c:extLst>
            <c:ext xmlns:c16="http://schemas.microsoft.com/office/drawing/2014/chart" uri="{C3380CC4-5D6E-409C-BE32-E72D297353CC}">
              <c16:uniqueId val="{00000009-8E6F-443E-A6DE-2A7A085A0538}"/>
            </c:ext>
          </c:extLst>
        </c:ser>
        <c:ser>
          <c:idx val="11"/>
          <c:order val="11"/>
          <c:tx>
            <c:strRef>
              <c:f>'Goods - product group'!$J$49</c:f>
              <c:strCache>
                <c:ptCount val="1"/>
                <c:pt idx="0">
                  <c:v>Medical products related to COVID-19 pandemic</c:v>
                </c:pt>
              </c:strCache>
            </c:strRef>
          </c:tx>
          <c:spPr>
            <a:solidFill>
              <a:schemeClr val="accent6">
                <a:lumMod val="60000"/>
              </a:schemeClr>
            </a:solidFill>
            <a:ln>
              <a:noFill/>
            </a:ln>
            <a:effectLst/>
          </c:spPr>
          <c:invertIfNegative val="0"/>
          <c:cat>
            <c:multiLvlStrRef>
              <c:f>'Goods - product group'!$K$36:$R$37</c:f>
              <c:multiLvlStrCache>
                <c:ptCount val="8"/>
                <c:lvl>
                  <c:pt idx="0">
                    <c:v>Jan-Mar 2022</c:v>
                  </c:pt>
                  <c:pt idx="1">
                    <c:v>Apr-Jun 2022</c:v>
                  </c:pt>
                  <c:pt idx="2">
                    <c:v>Jul-Sep 2022</c:v>
                  </c:pt>
                  <c:pt idx="3">
                    <c:v>Oct-Dec 2022</c:v>
                  </c:pt>
                  <c:pt idx="4">
                    <c:v>Jan-Mar 2022</c:v>
                  </c:pt>
                  <c:pt idx="5">
                    <c:v>Apr-Jun 2022</c:v>
                  </c:pt>
                  <c:pt idx="6">
                    <c:v>Jul-Sep 2022</c:v>
                  </c:pt>
                  <c:pt idx="7">
                    <c:v>Oct-Dec 2022</c:v>
                  </c:pt>
                </c:lvl>
                <c:lvl>
                  <c:pt idx="0">
                    <c:v>2022 vs 2021</c:v>
                  </c:pt>
                  <c:pt idx="4">
                    <c:v>2022 vs 2019</c:v>
                  </c:pt>
                </c:lvl>
              </c:multiLvlStrCache>
            </c:multiLvlStrRef>
          </c:cat>
          <c:val>
            <c:numRef>
              <c:f>'Goods - product group'!$K$49:$R$49</c:f>
              <c:numCache>
                <c:formatCode>0.0</c:formatCode>
                <c:ptCount val="8"/>
                <c:pt idx="0">
                  <c:v>0.97521400000000003</c:v>
                </c:pt>
                <c:pt idx="1">
                  <c:v>0.24247750000000001</c:v>
                </c:pt>
                <c:pt idx="2">
                  <c:v>-9.8958400000000002E-2</c:v>
                </c:pt>
                <c:pt idx="3">
                  <c:v>-0.1167786</c:v>
                </c:pt>
                <c:pt idx="4">
                  <c:v>3.020556</c:v>
                </c:pt>
                <c:pt idx="5">
                  <c:v>2.3847930000000002</c:v>
                </c:pt>
                <c:pt idx="6">
                  <c:v>1.8519410000000001</c:v>
                </c:pt>
                <c:pt idx="7">
                  <c:v>2.0060910000000001</c:v>
                </c:pt>
              </c:numCache>
            </c:numRef>
          </c:val>
          <c:extLst>
            <c:ext xmlns:c16="http://schemas.microsoft.com/office/drawing/2014/chart" uri="{C3380CC4-5D6E-409C-BE32-E72D297353CC}">
              <c16:uniqueId val="{0000000A-8E6F-443E-A6DE-2A7A085A0538}"/>
            </c:ext>
          </c:extLst>
        </c:ser>
        <c:dLbls>
          <c:showLegendKey val="0"/>
          <c:showVal val="0"/>
          <c:showCatName val="0"/>
          <c:showSerName val="0"/>
          <c:showPercent val="0"/>
          <c:showBubbleSize val="0"/>
        </c:dLbls>
        <c:gapWidth val="96"/>
        <c:overlap val="100"/>
        <c:axId val="552359792"/>
        <c:axId val="552360208"/>
      </c:barChart>
      <c:lineChart>
        <c:grouping val="standard"/>
        <c:varyColors val="0"/>
        <c:ser>
          <c:idx val="0"/>
          <c:order val="0"/>
          <c:tx>
            <c:strRef>
              <c:f>'Goods - product group'!$J$38</c:f>
              <c:strCache>
                <c:ptCount val="1"/>
                <c:pt idx="0">
                  <c:v>Total</c:v>
                </c:pt>
              </c:strCache>
            </c:strRef>
          </c:tx>
          <c:spPr>
            <a:ln w="28575" cap="rnd">
              <a:noFill/>
              <a:round/>
            </a:ln>
            <a:effectLst/>
          </c:spPr>
          <c:marker>
            <c:symbol val="circle"/>
            <c:size val="9"/>
            <c:spPr>
              <a:solidFill>
                <a:schemeClr val="accent2"/>
              </a:solidFill>
              <a:ln w="9525">
                <a:solidFill>
                  <a:schemeClr val="accent6"/>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'Goods - product group'!$K$36:$R$37</c:f>
              <c:multiLvlStrCache>
                <c:ptCount val="8"/>
                <c:lvl>
                  <c:pt idx="0">
                    <c:v>Jan-Mar 2022</c:v>
                  </c:pt>
                  <c:pt idx="1">
                    <c:v>Apr-Jun 2022</c:v>
                  </c:pt>
                  <c:pt idx="2">
                    <c:v>Jul-Sep 2022</c:v>
                  </c:pt>
                  <c:pt idx="3">
                    <c:v>Oct-Dec 2022</c:v>
                  </c:pt>
                  <c:pt idx="4">
                    <c:v>Jan-Mar 2022</c:v>
                  </c:pt>
                  <c:pt idx="5">
                    <c:v>Apr-Jun 2022</c:v>
                  </c:pt>
                  <c:pt idx="6">
                    <c:v>Jul-Sep 2022</c:v>
                  </c:pt>
                  <c:pt idx="7">
                    <c:v>Oct-Dec 2022</c:v>
                  </c:pt>
                </c:lvl>
                <c:lvl>
                  <c:pt idx="0">
                    <c:v>2022 vs 2021</c:v>
                  </c:pt>
                  <c:pt idx="4">
                    <c:v>2022 vs 2019</c:v>
                  </c:pt>
                </c:lvl>
              </c:multiLvlStrCache>
            </c:multiLvlStrRef>
          </c:cat>
          <c:val>
            <c:numRef>
              <c:f>'Goods - product group'!$K$38:$R$38</c:f>
              <c:numCache>
                <c:formatCode>0.0</c:formatCode>
                <c:ptCount val="8"/>
                <c:pt idx="0">
                  <c:v>19.1568</c:v>
                </c:pt>
                <c:pt idx="1">
                  <c:v>16.24701</c:v>
                </c:pt>
                <c:pt idx="2">
                  <c:v>13.24029</c:v>
                </c:pt>
                <c:pt idx="3">
                  <c:v>1.691055</c:v>
                </c:pt>
                <c:pt idx="4">
                  <c:v>32.215150000000001</c:v>
                </c:pt>
                <c:pt idx="5">
                  <c:v>35.35933</c:v>
                </c:pt>
                <c:pt idx="6">
                  <c:v>34.975140000000003</c:v>
                </c:pt>
                <c:pt idx="7">
                  <c:v>28.737179999999999</c:v>
                </c:pt>
              </c:numCache>
            </c:numRef>
          </c:val>
          <c:smooth val="0"/>
          <c:extLst>
            <c:ext xmlns:c16="http://schemas.microsoft.com/office/drawing/2014/chart" uri="{C3380CC4-5D6E-409C-BE32-E72D297353CC}">
              <c16:uniqueId val="{0000000B-8E6F-443E-A6DE-2A7A085A0538}"/>
            </c:ext>
          </c:extLst>
        </c:ser>
        <c:dLbls>
          <c:showLegendKey val="0"/>
          <c:showVal val="0"/>
          <c:showCatName val="0"/>
          <c:showSerName val="0"/>
          <c:showPercent val="0"/>
          <c:showBubbleSize val="0"/>
        </c:dLbls>
        <c:marker val="1"/>
        <c:smooth val="0"/>
        <c:axId val="552359792"/>
        <c:axId val="552360208"/>
      </c:lineChart>
      <c:catAx>
        <c:axId val="5523597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552360208"/>
        <c:crosses val="autoZero"/>
        <c:auto val="1"/>
        <c:lblAlgn val="ctr"/>
        <c:lblOffset val="100"/>
        <c:noMultiLvlLbl val="0"/>
      </c:catAx>
      <c:valAx>
        <c:axId val="552360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552359792"/>
        <c:crosses val="autoZero"/>
        <c:crossBetween val="between"/>
      </c:valAx>
      <c:spPr>
        <a:noFill/>
        <a:ln>
          <a:noFill/>
        </a:ln>
        <a:effectLst/>
      </c:spPr>
    </c:plotArea>
    <c:legend>
      <c:legendPos val="b"/>
      <c:layout>
        <c:manualLayout>
          <c:xMode val="edge"/>
          <c:yMode val="edge"/>
          <c:x val="1.5158522484053104E-2"/>
          <c:y val="0.67104995821224533"/>
          <c:w val="0.98333859464936169"/>
          <c:h val="0.2477727998238758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ysClr val="windowText" lastClr="000000"/>
                </a:solidFill>
                <a:latin typeface="+mn-lt"/>
                <a:ea typeface="+mn-ea"/>
                <a:cs typeface="+mn-cs"/>
              </a:defRPr>
            </a:pPr>
            <a:r>
              <a:rPr lang="en-US" sz="2400" b="0" i="0" u="none" strike="noStrike" baseline="0"/>
              <a:t>Global goods trade (index: 2017-2019=100)</a:t>
            </a:r>
          </a:p>
        </c:rich>
      </c:tx>
      <c:layout>
        <c:manualLayout>
          <c:xMode val="edge"/>
          <c:yMode val="edge"/>
          <c:x val="0.22291465563540616"/>
          <c:y val="3.3872217193990854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917285565893102E-2"/>
          <c:y val="0.12060536319884951"/>
          <c:w val="0.8945540900928306"/>
          <c:h val="0.53355563929148453"/>
        </c:manualLayout>
      </c:layout>
      <c:barChart>
        <c:barDir val="col"/>
        <c:grouping val="clustered"/>
        <c:varyColors val="0"/>
        <c:ser>
          <c:idx val="2"/>
          <c:order val="2"/>
          <c:spPr>
            <a:solidFill>
              <a:schemeClr val="tx1">
                <a:lumMod val="50000"/>
                <a:lumOff val="50000"/>
              </a:schemeClr>
            </a:solidFill>
            <a:ln>
              <a:noFill/>
            </a:ln>
            <a:effectLst/>
          </c:spPr>
          <c:invertIfNegative val="0"/>
          <c:dPt>
            <c:idx val="156"/>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1-7582-40BB-8BB0-7B76F4AB081B}"/>
              </c:ext>
            </c:extLst>
          </c:dPt>
          <c:val>
            <c:numRef>
              <c:f>'Goods - trends - volumes'!$K$26:$K$68</c:f>
              <c:numCache>
                <c:formatCode>General</c:formatCode>
                <c:ptCount val="38"/>
                <c:pt idx="7">
                  <c:v>1000</c:v>
                </c:pt>
                <c:pt idx="32">
                  <c:v>1000</c:v>
                </c:pt>
              </c:numCache>
            </c:numRef>
          </c:val>
          <c:extLst>
            <c:ext xmlns:c16="http://schemas.microsoft.com/office/drawing/2014/chart" uri="{C3380CC4-5D6E-409C-BE32-E72D297353CC}">
              <c16:uniqueId val="{00000002-7582-40BB-8BB0-7B76F4AB081B}"/>
            </c:ext>
          </c:extLst>
        </c:ser>
        <c:dLbls>
          <c:showLegendKey val="0"/>
          <c:showVal val="0"/>
          <c:showCatName val="0"/>
          <c:showSerName val="0"/>
          <c:showPercent val="0"/>
          <c:showBubbleSize val="0"/>
        </c:dLbls>
        <c:gapWidth val="500"/>
        <c:axId val="1710106048"/>
        <c:axId val="1718929616"/>
      </c:barChart>
      <c:lineChart>
        <c:grouping val="standard"/>
        <c:varyColors val="0"/>
        <c:ser>
          <c:idx val="0"/>
          <c:order val="0"/>
          <c:tx>
            <c:strRef>
              <c:f>'Goods - trends - volumes'!$I$1</c:f>
              <c:strCache>
                <c:ptCount val="1"/>
                <c:pt idx="0">
                  <c:v>Trade volume (cst. US$ dollars)</c:v>
                </c:pt>
              </c:strCache>
            </c:strRef>
          </c:tx>
          <c:spPr>
            <a:ln w="19050" cap="rnd">
              <a:solidFill>
                <a:srgbClr val="002345"/>
              </a:solidFill>
              <a:round/>
            </a:ln>
            <a:effectLst/>
          </c:spPr>
          <c:marker>
            <c:symbol val="none"/>
          </c:marker>
          <c:cat>
            <c:numRef>
              <c:f>'Goods - trends - volumes'!$A$31:$A$73</c:f>
              <c:numCache>
                <c:formatCode>mmm\-yy</c:formatCode>
                <c:ptCount val="43"/>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numCache>
            </c:numRef>
          </c:cat>
          <c:val>
            <c:numRef>
              <c:f>'Goods - trends - volumes'!$I$31:$I$73</c:f>
              <c:numCache>
                <c:formatCode>0</c:formatCode>
                <c:ptCount val="43"/>
                <c:pt idx="0">
                  <c:v>100</c:v>
                </c:pt>
                <c:pt idx="1">
                  <c:v>100.69804943722079</c:v>
                </c:pt>
                <c:pt idx="2">
                  <c:v>101.13156143315658</c:v>
                </c:pt>
                <c:pt idx="3">
                  <c:v>100.734819488974</c:v>
                </c:pt>
                <c:pt idx="4">
                  <c:v>101.19040840052125</c:v>
                </c:pt>
                <c:pt idx="5">
                  <c:v>101.11508756273022</c:v>
                </c:pt>
                <c:pt idx="6">
                  <c:v>101.09805594611946</c:v>
                </c:pt>
                <c:pt idx="7">
                  <c:v>98.247740722141032</c:v>
                </c:pt>
                <c:pt idx="8">
                  <c:v>98.304540691655959</c:v>
                </c:pt>
                <c:pt idx="9">
                  <c:v>96.168143188587948</c:v>
                </c:pt>
                <c:pt idx="10">
                  <c:v>85.011917070736118</c:v>
                </c:pt>
                <c:pt idx="11">
                  <c:v>84.996227259416401</c:v>
                </c:pt>
                <c:pt idx="12">
                  <c:v>91.048013747827767</c:v>
                </c:pt>
                <c:pt idx="13">
                  <c:v>95.451905685944837</c:v>
                </c:pt>
                <c:pt idx="14">
                  <c:v>97.456416156939554</c:v>
                </c:pt>
                <c:pt idx="15">
                  <c:v>100.1089571567671</c:v>
                </c:pt>
                <c:pt idx="16">
                  <c:v>100.78366141269201</c:v>
                </c:pt>
                <c:pt idx="17">
                  <c:v>102.36243653869965</c:v>
                </c:pt>
                <c:pt idx="18">
                  <c:v>103.03037760274198</c:v>
                </c:pt>
                <c:pt idx="19">
                  <c:v>103.41949535161082</c:v>
                </c:pt>
                <c:pt idx="20">
                  <c:v>103.24768646350377</c:v>
                </c:pt>
                <c:pt idx="21">
                  <c:v>106.61603417623715</c:v>
                </c:pt>
                <c:pt idx="22">
                  <c:v>106.15070794319226</c:v>
                </c:pt>
                <c:pt idx="23">
                  <c:v>105.03583328310775</c:v>
                </c:pt>
                <c:pt idx="24">
                  <c:v>105.44423225615265</c:v>
                </c:pt>
                <c:pt idx="25">
                  <c:v>104.79665853933896</c:v>
                </c:pt>
                <c:pt idx="26">
                  <c:v>105.66612083720173</c:v>
                </c:pt>
                <c:pt idx="27">
                  <c:v>105.35569635603412</c:v>
                </c:pt>
                <c:pt idx="28">
                  <c:v>106.55993656769128</c:v>
                </c:pt>
                <c:pt idx="29">
                  <c:v>109.39030154074023</c:v>
                </c:pt>
                <c:pt idx="30">
                  <c:v>110.59198322089497</c:v>
                </c:pt>
                <c:pt idx="31">
                  <c:v>108.88023278265634</c:v>
                </c:pt>
                <c:pt idx="32">
                  <c:v>109.60320938091006</c:v>
                </c:pt>
                <c:pt idx="33">
                  <c:v>108.21314966076179</c:v>
                </c:pt>
                <c:pt idx="34">
                  <c:v>108.1173194167185</c:v>
                </c:pt>
                <c:pt idx="35">
                  <c:v>110.52919764842115</c:v>
                </c:pt>
                <c:pt idx="36">
                  <c:v>109.77102103593894</c:v>
                </c:pt>
                <c:pt idx="37">
                  <c:v>109.85702167028651</c:v>
                </c:pt>
                <c:pt idx="38">
                  <c:v>111.2952222224411</c:v>
                </c:pt>
                <c:pt idx="39">
                  <c:v>111.46915109283296</c:v>
                </c:pt>
                <c:pt idx="40">
                  <c:v>110.18862981694309</c:v>
                </c:pt>
                <c:pt idx="41">
                  <c:v>108.26442101289626</c:v>
                </c:pt>
                <c:pt idx="42">
                  <c:v>107.29595261676852</c:v>
                </c:pt>
              </c:numCache>
            </c:numRef>
          </c:val>
          <c:smooth val="0"/>
          <c:extLst>
            <c:ext xmlns:c16="http://schemas.microsoft.com/office/drawing/2014/chart" uri="{C3380CC4-5D6E-409C-BE32-E72D297353CC}">
              <c16:uniqueId val="{00000003-7582-40BB-8BB0-7B76F4AB081B}"/>
            </c:ext>
          </c:extLst>
        </c:ser>
        <c:ser>
          <c:idx val="1"/>
          <c:order val="1"/>
          <c:tx>
            <c:strRef>
              <c:f>'Goods - trends - volumes'!$J$1</c:f>
              <c:strCache>
                <c:ptCount val="1"/>
                <c:pt idx="0">
                  <c:v>Trade prices</c:v>
                </c:pt>
              </c:strCache>
            </c:strRef>
          </c:tx>
          <c:spPr>
            <a:ln w="19050" cap="rnd">
              <a:solidFill>
                <a:srgbClr val="00ADE4"/>
              </a:solidFill>
              <a:round/>
            </a:ln>
            <a:effectLst/>
          </c:spPr>
          <c:marker>
            <c:symbol val="none"/>
          </c:marker>
          <c:cat>
            <c:numRef>
              <c:f>'Goods - trends - volumes'!$A$31:$A$73</c:f>
              <c:numCache>
                <c:formatCode>mmm\-yy</c:formatCode>
                <c:ptCount val="43"/>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numCache>
            </c:numRef>
          </c:cat>
          <c:val>
            <c:numRef>
              <c:f>'Goods - trends - volumes'!$J$31:$J$73</c:f>
              <c:numCache>
                <c:formatCode>0</c:formatCode>
                <c:ptCount val="43"/>
                <c:pt idx="0">
                  <c:v>100.00000000000001</c:v>
                </c:pt>
                <c:pt idx="1">
                  <c:v>100.08020703687939</c:v>
                </c:pt>
                <c:pt idx="2">
                  <c:v>100.00051293360987</c:v>
                </c:pt>
                <c:pt idx="3">
                  <c:v>100.74441367633585</c:v>
                </c:pt>
                <c:pt idx="4">
                  <c:v>100.37652115064247</c:v>
                </c:pt>
                <c:pt idx="5">
                  <c:v>100.2970703187886</c:v>
                </c:pt>
                <c:pt idx="6">
                  <c:v>100.70000440026074</c:v>
                </c:pt>
                <c:pt idx="7">
                  <c:v>100.83093717516462</c:v>
                </c:pt>
                <c:pt idx="8">
                  <c:v>99.713227113436616</c:v>
                </c:pt>
                <c:pt idx="9">
                  <c:v>96.69809896307612</c:v>
                </c:pt>
                <c:pt idx="10">
                  <c:v>92.528825247760423</c:v>
                </c:pt>
                <c:pt idx="11">
                  <c:v>93.806536054697233</c:v>
                </c:pt>
                <c:pt idx="12">
                  <c:v>96.221948928337596</c:v>
                </c:pt>
                <c:pt idx="13">
                  <c:v>97.89460029144773</c:v>
                </c:pt>
                <c:pt idx="14">
                  <c:v>99.664938225316021</c:v>
                </c:pt>
                <c:pt idx="15">
                  <c:v>99.914636220367854</c:v>
                </c:pt>
                <c:pt idx="16">
                  <c:v>100.68709909290453</c:v>
                </c:pt>
                <c:pt idx="17">
                  <c:v>101.85596184920857</c:v>
                </c:pt>
                <c:pt idx="18">
                  <c:v>104.66540598481035</c:v>
                </c:pt>
                <c:pt idx="19">
                  <c:v>106.71451695481807</c:v>
                </c:pt>
                <c:pt idx="20">
                  <c:v>107.68066228412141</c:v>
                </c:pt>
                <c:pt idx="21">
                  <c:v>108.33016514488817</c:v>
                </c:pt>
                <c:pt idx="22">
                  <c:v>110.15926944274399</c:v>
                </c:pt>
                <c:pt idx="23">
                  <c:v>112.33435777506702</c:v>
                </c:pt>
                <c:pt idx="24">
                  <c:v>113.49860934971811</c:v>
                </c:pt>
                <c:pt idx="25">
                  <c:v>113.79511015196107</c:v>
                </c:pt>
                <c:pt idx="26">
                  <c:v>114.32999269180195</c:v>
                </c:pt>
                <c:pt idx="27">
                  <c:v>115.44873069825954</c:v>
                </c:pt>
                <c:pt idx="28">
                  <c:v>117.32300834921698</c:v>
                </c:pt>
                <c:pt idx="29">
                  <c:v>117.55059671943948</c:v>
                </c:pt>
                <c:pt idx="30">
                  <c:v>118.15772420787053</c:v>
                </c:pt>
                <c:pt idx="31">
                  <c:v>120.77140217723198</c:v>
                </c:pt>
                <c:pt idx="32">
                  <c:v>122.26475313090801</c:v>
                </c:pt>
                <c:pt idx="33">
                  <c:v>124.83845320337917</c:v>
                </c:pt>
                <c:pt idx="34">
                  <c:v>125.72767166904706</c:v>
                </c:pt>
                <c:pt idx="35">
                  <c:v>124.68389092992848</c:v>
                </c:pt>
                <c:pt idx="36">
                  <c:v>126.58786522813676</c:v>
                </c:pt>
                <c:pt idx="37">
                  <c:v>124.25999742767517</c:v>
                </c:pt>
                <c:pt idx="38">
                  <c:v>124.26163967569734</c:v>
                </c:pt>
                <c:pt idx="39">
                  <c:v>121.21539897936998</c:v>
                </c:pt>
                <c:pt idx="40">
                  <c:v>118.7637437022354</c:v>
                </c:pt>
                <c:pt idx="41">
                  <c:v>120.09607237385318</c:v>
                </c:pt>
                <c:pt idx="42">
                  <c:v>121.96688386527822</c:v>
                </c:pt>
              </c:numCache>
            </c:numRef>
          </c:val>
          <c:smooth val="0"/>
          <c:extLst>
            <c:ext xmlns:c16="http://schemas.microsoft.com/office/drawing/2014/chart" uri="{C3380CC4-5D6E-409C-BE32-E72D297353CC}">
              <c16:uniqueId val="{00000004-7582-40BB-8BB0-7B76F4AB081B}"/>
            </c:ext>
          </c:extLst>
        </c:ser>
        <c:ser>
          <c:idx val="3"/>
          <c:order val="3"/>
          <c:tx>
            <c:strRef>
              <c:f>'Goods - trends - volumes'!$H$1</c:f>
              <c:strCache>
                <c:ptCount val="1"/>
                <c:pt idx="0">
                  <c:v>Trade value (crt. US$)</c:v>
                </c:pt>
              </c:strCache>
            </c:strRef>
          </c:tx>
          <c:spPr>
            <a:ln w="28575" cap="rnd">
              <a:solidFill>
                <a:schemeClr val="accent4"/>
              </a:solidFill>
              <a:round/>
            </a:ln>
            <a:effectLst/>
          </c:spPr>
          <c:marker>
            <c:symbol val="none"/>
          </c:marker>
          <c:cat>
            <c:numRef>
              <c:f>'Goods - trends - volumes'!$A$31:$A$73</c:f>
              <c:numCache>
                <c:formatCode>mmm\-yy</c:formatCode>
                <c:ptCount val="43"/>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numCache>
            </c:numRef>
          </c:cat>
          <c:val>
            <c:numRef>
              <c:f>'Goods - trends - volumes'!$H$31:$H$73</c:f>
              <c:numCache>
                <c:formatCode>0</c:formatCode>
                <c:ptCount val="43"/>
                <c:pt idx="0">
                  <c:v>100</c:v>
                </c:pt>
                <c:pt idx="1">
                  <c:v>100.78191068075061</c:v>
                </c:pt>
                <c:pt idx="2">
                  <c:v>101.11105765925856</c:v>
                </c:pt>
                <c:pt idx="3">
                  <c:v>101.45351135465667</c:v>
                </c:pt>
                <c:pt idx="4">
                  <c:v>101.55726956874115</c:v>
                </c:pt>
                <c:pt idx="5">
                  <c:v>101.37264572354297</c:v>
                </c:pt>
                <c:pt idx="6">
                  <c:v>101.76046542491279</c:v>
                </c:pt>
                <c:pt idx="7">
                  <c:v>99.019094735698999</c:v>
                </c:pt>
                <c:pt idx="8">
                  <c:v>97.978094828945984</c:v>
                </c:pt>
                <c:pt idx="9">
                  <c:v>92.950535383356637</c:v>
                </c:pt>
                <c:pt idx="10">
                  <c:v>78.62482126051593</c:v>
                </c:pt>
                <c:pt idx="11">
                  <c:v>79.69581689957559</c:v>
                </c:pt>
                <c:pt idx="12">
                  <c:v>87.568385949087144</c:v>
                </c:pt>
                <c:pt idx="13">
                  <c:v>93.399842628001466</c:v>
                </c:pt>
                <c:pt idx="14">
                  <c:v>97.085767739204613</c:v>
                </c:pt>
                <c:pt idx="15">
                  <c:v>99.978068260652492</c:v>
                </c:pt>
                <c:pt idx="16">
                  <c:v>101.43007063941759</c:v>
                </c:pt>
                <c:pt idx="17">
                  <c:v>104.21490499320122</c:v>
                </c:pt>
                <c:pt idx="18">
                  <c:v>107.78817925034338</c:v>
                </c:pt>
                <c:pt idx="19">
                  <c:v>110.31348909661742</c:v>
                </c:pt>
                <c:pt idx="20">
                  <c:v>111.12727205661677</c:v>
                </c:pt>
                <c:pt idx="21">
                  <c:v>115.44487769105538</c:v>
                </c:pt>
                <c:pt idx="22">
                  <c:v>116.88169358168066</c:v>
                </c:pt>
                <c:pt idx="23">
                  <c:v>117.93778324734966</c:v>
                </c:pt>
                <c:pt idx="24">
                  <c:v>119.62338670164051</c:v>
                </c:pt>
                <c:pt idx="25">
                  <c:v>119.19932578441275</c:v>
                </c:pt>
                <c:pt idx="26">
                  <c:v>120.75318403586049</c:v>
                </c:pt>
                <c:pt idx="27">
                  <c:v>121.57654318901807</c:v>
                </c:pt>
                <c:pt idx="28">
                  <c:v>124.96254966884428</c:v>
                </c:pt>
                <c:pt idx="29">
                  <c:v>128.53060054790012</c:v>
                </c:pt>
                <c:pt idx="30">
                  <c:v>130.61366438286819</c:v>
                </c:pt>
                <c:pt idx="31">
                  <c:v>131.43644316068284</c:v>
                </c:pt>
                <c:pt idx="32">
                  <c:v>133.94521230968365</c:v>
                </c:pt>
                <c:pt idx="33">
                  <c:v>135.0303207424987</c:v>
                </c:pt>
                <c:pt idx="34">
                  <c:v>135.87167153128681</c:v>
                </c:pt>
                <c:pt idx="35">
                  <c:v>137.7494759533084</c:v>
                </c:pt>
                <c:pt idx="36">
                  <c:v>138.89368594187761</c:v>
                </c:pt>
                <c:pt idx="37">
                  <c:v>136.44633985000266</c:v>
                </c:pt>
                <c:pt idx="38">
                  <c:v>138.23447628154292</c:v>
                </c:pt>
                <c:pt idx="39">
                  <c:v>135.05643763293014</c:v>
                </c:pt>
                <c:pt idx="40">
                  <c:v>130.80470459991309</c:v>
                </c:pt>
                <c:pt idx="41">
                  <c:v>129.96228978966295</c:v>
                </c:pt>
                <c:pt idx="42">
                  <c:v>130.80605880904656</c:v>
                </c:pt>
              </c:numCache>
            </c:numRef>
          </c:val>
          <c:smooth val="0"/>
          <c:extLst>
            <c:ext xmlns:c16="http://schemas.microsoft.com/office/drawing/2014/chart" uri="{C3380CC4-5D6E-409C-BE32-E72D297353CC}">
              <c16:uniqueId val="{00000005-7582-40BB-8BB0-7B76F4AB081B}"/>
            </c:ext>
          </c:extLst>
        </c:ser>
        <c:dLbls>
          <c:showLegendKey val="0"/>
          <c:showVal val="0"/>
          <c:showCatName val="0"/>
          <c:showSerName val="0"/>
          <c:showPercent val="0"/>
          <c:showBubbleSize val="0"/>
        </c:dLbls>
        <c:marker val="1"/>
        <c:smooth val="0"/>
        <c:axId val="1356137375"/>
        <c:axId val="1509251775"/>
      </c:lineChart>
      <c:dateAx>
        <c:axId val="1356137375"/>
        <c:scaling>
          <c:orientation val="minMax"/>
        </c:scaling>
        <c:delete val="0"/>
        <c:axPos val="b"/>
        <c:numFmt formatCode="mmm\-yy" sourceLinked="1"/>
        <c:majorTickMark val="none"/>
        <c:minorTickMark val="none"/>
        <c:tickLblPos val="low"/>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2000" b="0" i="0" u="none" strike="noStrike" kern="1200" baseline="0">
                <a:solidFill>
                  <a:sysClr val="windowText" lastClr="000000"/>
                </a:solidFill>
                <a:latin typeface="+mn-lt"/>
                <a:ea typeface="+mn-ea"/>
                <a:cs typeface="+mn-cs"/>
              </a:defRPr>
            </a:pPr>
            <a:endParaRPr lang="en-US"/>
          </a:p>
        </c:txPr>
        <c:crossAx val="1509251775"/>
        <c:crosses val="autoZero"/>
        <c:auto val="1"/>
        <c:lblOffset val="100"/>
        <c:baseTimeUnit val="months"/>
        <c:majorUnit val="3"/>
        <c:majorTimeUnit val="months"/>
      </c:dateAx>
      <c:valAx>
        <c:axId val="1509251775"/>
        <c:scaling>
          <c:orientation val="minMax"/>
          <c:min val="70"/>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crossAx val="1356137375"/>
        <c:crosses val="autoZero"/>
        <c:crossBetween val="between"/>
        <c:majorUnit val="10"/>
      </c:valAx>
      <c:valAx>
        <c:axId val="1718929616"/>
        <c:scaling>
          <c:orientation val="minMax"/>
          <c:max val="100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crossAx val="1710106048"/>
        <c:crosses val="max"/>
        <c:crossBetween val="between"/>
      </c:valAx>
      <c:catAx>
        <c:axId val="1710106048"/>
        <c:scaling>
          <c:orientation val="minMax"/>
        </c:scaling>
        <c:delete val="1"/>
        <c:axPos val="b"/>
        <c:majorTickMark val="out"/>
        <c:minorTickMark val="none"/>
        <c:tickLblPos val="nextTo"/>
        <c:crossAx val="1718929616"/>
        <c:crosses val="autoZero"/>
        <c:auto val="1"/>
        <c:lblAlgn val="ctr"/>
        <c:lblOffset val="100"/>
        <c:noMultiLvlLbl val="0"/>
      </c:catAx>
      <c:spPr>
        <a:noFill/>
        <a:ln>
          <a:noFill/>
        </a:ln>
        <a:effectLst/>
      </c:spPr>
    </c:plotArea>
    <c:legend>
      <c:legendPos val="b"/>
      <c:legendEntry>
        <c:idx val="0"/>
        <c:delete val="1"/>
      </c:legendEntry>
      <c:layout>
        <c:manualLayout>
          <c:xMode val="edge"/>
          <c:yMode val="edge"/>
          <c:x val="1.0660299945072694E-2"/>
          <c:y val="0.774103022613151"/>
          <c:w val="0.98673910826660394"/>
          <c:h val="7.6834092624464834E-2"/>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ysClr val="windowText" lastClr="000000"/>
          </a:solidFill>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ysClr val="windowText" lastClr="000000"/>
                </a:solidFill>
                <a:latin typeface="+mn-lt"/>
                <a:ea typeface="+mn-ea"/>
                <a:cs typeface="+mn-cs"/>
              </a:defRPr>
            </a:pPr>
            <a:r>
              <a:rPr lang="en-US" sz="2400" b="0" i="0" u="none" strike="noStrike" baseline="0"/>
              <a:t>Contributions to YoY growth in global goods trade volumes </a:t>
            </a:r>
          </a:p>
        </c:rich>
      </c:tx>
      <c:layout>
        <c:manualLayout>
          <c:xMode val="edge"/>
          <c:yMode val="edge"/>
          <c:x val="0.15988640841271565"/>
          <c:y val="3.0099503961467464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0834864833683139"/>
          <c:y val="9.7867026019864148E-2"/>
          <c:w val="0.86352642085746134"/>
          <c:h val="0.6048906412131263"/>
        </c:manualLayout>
      </c:layout>
      <c:barChart>
        <c:barDir val="col"/>
        <c:grouping val="stacked"/>
        <c:varyColors val="0"/>
        <c:ser>
          <c:idx val="1"/>
          <c:order val="1"/>
          <c:tx>
            <c:strRef>
              <c:f>'Goods - trends - volumes'!$Z$73</c:f>
              <c:strCache>
                <c:ptCount val="1"/>
                <c:pt idx="0">
                  <c:v>Other advanced economies</c:v>
                </c:pt>
              </c:strCache>
            </c:strRef>
          </c:tx>
          <c:spPr>
            <a:solidFill>
              <a:schemeClr val="accent1"/>
            </a:solidFill>
            <a:ln>
              <a:noFill/>
            </a:ln>
            <a:effectLst/>
          </c:spPr>
          <c:invertIfNegative val="0"/>
          <c:cat>
            <c:strRef>
              <c:f>'Goods - trends - volumes'!$AA$71:$AD$71</c:f>
              <c:strCache>
                <c:ptCount val="4"/>
                <c:pt idx="0">
                  <c:v>Jan-Mar 2022</c:v>
                </c:pt>
                <c:pt idx="1">
                  <c:v>Apr-Jun 2022</c:v>
                </c:pt>
                <c:pt idx="2">
                  <c:v>Jul-Sep 2022</c:v>
                </c:pt>
                <c:pt idx="3">
                  <c:v>Oct-Dec 2022</c:v>
                </c:pt>
              </c:strCache>
            </c:strRef>
          </c:cat>
          <c:val>
            <c:numRef>
              <c:f>'Goods - trends - volumes'!$AA$73:$AD$73</c:f>
              <c:numCache>
                <c:formatCode>0.0</c:formatCode>
                <c:ptCount val="4"/>
                <c:pt idx="0">
                  <c:v>2.5994115850303552</c:v>
                </c:pt>
                <c:pt idx="1">
                  <c:v>2.6044389797540872</c:v>
                </c:pt>
                <c:pt idx="2">
                  <c:v>3.6122096011855955</c:v>
                </c:pt>
                <c:pt idx="3">
                  <c:v>1.1956548321421432</c:v>
                </c:pt>
              </c:numCache>
            </c:numRef>
          </c:val>
          <c:extLst>
            <c:ext xmlns:c16="http://schemas.microsoft.com/office/drawing/2014/chart" uri="{C3380CC4-5D6E-409C-BE32-E72D297353CC}">
              <c16:uniqueId val="{00000000-F499-463A-9D2F-EB41673E963F}"/>
            </c:ext>
          </c:extLst>
        </c:ser>
        <c:ser>
          <c:idx val="3"/>
          <c:order val="2"/>
          <c:tx>
            <c:strRef>
              <c:f>'Goods - trends - volumes'!$Z$74</c:f>
              <c:strCache>
                <c:ptCount val="1"/>
                <c:pt idx="0">
                  <c:v>Eastern Europe / CIS</c:v>
                </c:pt>
              </c:strCache>
            </c:strRef>
          </c:tx>
          <c:spPr>
            <a:solidFill>
              <a:schemeClr val="accent4"/>
            </a:solidFill>
            <a:ln>
              <a:noFill/>
            </a:ln>
            <a:effectLst/>
          </c:spPr>
          <c:invertIfNegative val="0"/>
          <c:cat>
            <c:strRef>
              <c:f>'Goods - trends - volumes'!$AA$71:$AD$71</c:f>
              <c:strCache>
                <c:ptCount val="4"/>
                <c:pt idx="0">
                  <c:v>Jan-Mar 2022</c:v>
                </c:pt>
                <c:pt idx="1">
                  <c:v>Apr-Jun 2022</c:v>
                </c:pt>
                <c:pt idx="2">
                  <c:v>Jul-Sep 2022</c:v>
                </c:pt>
                <c:pt idx="3">
                  <c:v>Oct-Dec 2022</c:v>
                </c:pt>
              </c:strCache>
            </c:strRef>
          </c:cat>
          <c:val>
            <c:numRef>
              <c:f>'Goods - trends - volumes'!$AA$74:$AD$74</c:f>
              <c:numCache>
                <c:formatCode>0.0</c:formatCode>
                <c:ptCount val="4"/>
                <c:pt idx="0">
                  <c:v>0.11231853923547691</c:v>
                </c:pt>
                <c:pt idx="1">
                  <c:v>-7.2850546231052304E-2</c:v>
                </c:pt>
                <c:pt idx="2">
                  <c:v>-0.14619775478083727</c:v>
                </c:pt>
                <c:pt idx="3">
                  <c:v>-0.29061188345797762</c:v>
                </c:pt>
              </c:numCache>
            </c:numRef>
          </c:val>
          <c:extLst>
            <c:ext xmlns:c16="http://schemas.microsoft.com/office/drawing/2014/chart" uri="{C3380CC4-5D6E-409C-BE32-E72D297353CC}">
              <c16:uniqueId val="{00000001-F499-463A-9D2F-EB41673E963F}"/>
            </c:ext>
          </c:extLst>
        </c:ser>
        <c:ser>
          <c:idx val="5"/>
          <c:order val="3"/>
          <c:tx>
            <c:strRef>
              <c:f>'Goods - trends - volumes'!$Z$75</c:f>
              <c:strCache>
                <c:ptCount val="1"/>
                <c:pt idx="0">
                  <c:v>Other developing economies</c:v>
                </c:pt>
              </c:strCache>
            </c:strRef>
          </c:tx>
          <c:spPr>
            <a:solidFill>
              <a:schemeClr val="accent1">
                <a:lumMod val="40000"/>
                <a:lumOff val="60000"/>
              </a:schemeClr>
            </a:solidFill>
            <a:ln>
              <a:noFill/>
            </a:ln>
            <a:effectLst/>
          </c:spPr>
          <c:invertIfNegative val="0"/>
          <c:cat>
            <c:strRef>
              <c:f>'Goods - trends - volumes'!$AA$71:$AD$71</c:f>
              <c:strCache>
                <c:ptCount val="4"/>
                <c:pt idx="0">
                  <c:v>Jan-Mar 2022</c:v>
                </c:pt>
                <c:pt idx="1">
                  <c:v>Apr-Jun 2022</c:v>
                </c:pt>
                <c:pt idx="2">
                  <c:v>Jul-Sep 2022</c:v>
                </c:pt>
                <c:pt idx="3">
                  <c:v>Oct-Dec 2022</c:v>
                </c:pt>
              </c:strCache>
            </c:strRef>
          </c:cat>
          <c:val>
            <c:numRef>
              <c:f>'Goods - trends - volumes'!$AA$75:$AD$75</c:f>
              <c:numCache>
                <c:formatCode>0.0</c:formatCode>
                <c:ptCount val="4"/>
                <c:pt idx="0">
                  <c:v>0.66012870342167862</c:v>
                </c:pt>
                <c:pt idx="1">
                  <c:v>0.67915667270424396</c:v>
                </c:pt>
                <c:pt idx="2">
                  <c:v>0.86327386546310458</c:v>
                </c:pt>
                <c:pt idx="3">
                  <c:v>0.27442650126236218</c:v>
                </c:pt>
              </c:numCache>
            </c:numRef>
          </c:val>
          <c:extLst>
            <c:ext xmlns:c16="http://schemas.microsoft.com/office/drawing/2014/chart" uri="{C3380CC4-5D6E-409C-BE32-E72D297353CC}">
              <c16:uniqueId val="{00000002-F499-463A-9D2F-EB41673E963F}"/>
            </c:ext>
          </c:extLst>
        </c:ser>
        <c:ser>
          <c:idx val="6"/>
          <c:order val="4"/>
          <c:tx>
            <c:strRef>
              <c:f>'Goods - trends - volumes'!$Z$76</c:f>
              <c:strCache>
                <c:ptCount val="1"/>
                <c:pt idx="0">
                  <c:v>China</c:v>
                </c:pt>
              </c:strCache>
            </c:strRef>
          </c:tx>
          <c:spPr>
            <a:solidFill>
              <a:srgbClr val="FF0000"/>
            </a:solidFill>
            <a:ln>
              <a:noFill/>
            </a:ln>
            <a:effectLst/>
          </c:spPr>
          <c:invertIfNegative val="0"/>
          <c:cat>
            <c:strRef>
              <c:f>'Goods - trends - volumes'!$AA$71:$AD$71</c:f>
              <c:strCache>
                <c:ptCount val="4"/>
                <c:pt idx="0">
                  <c:v>Jan-Mar 2022</c:v>
                </c:pt>
                <c:pt idx="1">
                  <c:v>Apr-Jun 2022</c:v>
                </c:pt>
                <c:pt idx="2">
                  <c:v>Jul-Sep 2022</c:v>
                </c:pt>
                <c:pt idx="3">
                  <c:v>Oct-Dec 2022</c:v>
                </c:pt>
              </c:strCache>
            </c:strRef>
          </c:cat>
          <c:val>
            <c:numRef>
              <c:f>'Goods - trends - volumes'!$AA$76:$AD$76</c:f>
              <c:numCache>
                <c:formatCode>0.0</c:formatCode>
                <c:ptCount val="4"/>
                <c:pt idx="0">
                  <c:v>-0.18029356071880856</c:v>
                </c:pt>
                <c:pt idx="1">
                  <c:v>-0.29532162951675567</c:v>
                </c:pt>
                <c:pt idx="2">
                  <c:v>-8.5190902743480193E-2</c:v>
                </c:pt>
                <c:pt idx="3">
                  <c:v>-0.67233573654725254</c:v>
                </c:pt>
              </c:numCache>
            </c:numRef>
          </c:val>
          <c:extLst>
            <c:ext xmlns:c16="http://schemas.microsoft.com/office/drawing/2014/chart" uri="{C3380CC4-5D6E-409C-BE32-E72D297353CC}">
              <c16:uniqueId val="{00000003-F499-463A-9D2F-EB41673E963F}"/>
            </c:ext>
          </c:extLst>
        </c:ser>
        <c:ser>
          <c:idx val="7"/>
          <c:order val="5"/>
          <c:tx>
            <c:strRef>
              <c:f>'Goods - trends - volumes'!$Z$77</c:f>
              <c:strCache>
                <c:ptCount val="1"/>
                <c:pt idx="0">
                  <c:v>East Asia (excl. China)</c:v>
                </c:pt>
              </c:strCache>
            </c:strRef>
          </c:tx>
          <c:spPr>
            <a:solidFill>
              <a:srgbClr val="C00000"/>
            </a:solidFill>
            <a:ln>
              <a:noFill/>
            </a:ln>
            <a:effectLst/>
          </c:spPr>
          <c:invertIfNegative val="0"/>
          <c:cat>
            <c:strRef>
              <c:f>'Goods - trends - volumes'!$AA$71:$AD$71</c:f>
              <c:strCache>
                <c:ptCount val="4"/>
                <c:pt idx="0">
                  <c:v>Jan-Mar 2022</c:v>
                </c:pt>
                <c:pt idx="1">
                  <c:v>Apr-Jun 2022</c:v>
                </c:pt>
                <c:pt idx="2">
                  <c:v>Jul-Sep 2022</c:v>
                </c:pt>
                <c:pt idx="3">
                  <c:v>Oct-Dec 2022</c:v>
                </c:pt>
              </c:strCache>
            </c:strRef>
          </c:cat>
          <c:val>
            <c:numRef>
              <c:f>'Goods - trends - volumes'!$AA$77:$AD$77</c:f>
              <c:numCache>
                <c:formatCode>0.0</c:formatCode>
                <c:ptCount val="4"/>
                <c:pt idx="0">
                  <c:v>1.1005571940844723</c:v>
                </c:pt>
                <c:pt idx="1">
                  <c:v>0.81200667319523689</c:v>
                </c:pt>
                <c:pt idx="2">
                  <c:v>1.0793125702807587</c:v>
                </c:pt>
                <c:pt idx="3">
                  <c:v>-0.74693184144703795</c:v>
                </c:pt>
              </c:numCache>
            </c:numRef>
          </c:val>
          <c:extLst>
            <c:ext xmlns:c16="http://schemas.microsoft.com/office/drawing/2014/chart" uri="{C3380CC4-5D6E-409C-BE32-E72D297353CC}">
              <c16:uniqueId val="{00000004-F499-463A-9D2F-EB41673E963F}"/>
            </c:ext>
          </c:extLst>
        </c:ser>
        <c:dLbls>
          <c:showLegendKey val="0"/>
          <c:showVal val="0"/>
          <c:showCatName val="0"/>
          <c:showSerName val="0"/>
          <c:showPercent val="0"/>
          <c:showBubbleSize val="0"/>
        </c:dLbls>
        <c:gapWidth val="103"/>
        <c:overlap val="100"/>
        <c:axId val="2009176368"/>
        <c:axId val="2009176784"/>
      </c:barChart>
      <c:lineChart>
        <c:grouping val="standard"/>
        <c:varyColors val="0"/>
        <c:ser>
          <c:idx val="0"/>
          <c:order val="0"/>
          <c:tx>
            <c:strRef>
              <c:f>'Goods - trends - volumes'!$Z$72</c:f>
              <c:strCache>
                <c:ptCount val="1"/>
                <c:pt idx="0">
                  <c:v>World</c:v>
                </c:pt>
              </c:strCache>
            </c:strRef>
          </c:tx>
          <c:spPr>
            <a:ln w="28575" cap="rnd">
              <a:noFill/>
              <a:round/>
            </a:ln>
            <a:effectLst/>
          </c:spPr>
          <c:marker>
            <c:symbol val="circle"/>
            <c:size val="9"/>
            <c:spPr>
              <a:solidFill>
                <a:schemeClr val="accent2"/>
              </a:solidFill>
              <a:ln w="9525">
                <a:solidFill>
                  <a:schemeClr val="tx1">
                    <a:lumMod val="50000"/>
                    <a:lumOff val="5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'Goods - trends - volumes'!$AA$71:$AD$71</c:f>
              <c:strCache>
                <c:ptCount val="4"/>
                <c:pt idx="0">
                  <c:v>Jan-Mar 2022</c:v>
                </c:pt>
                <c:pt idx="1">
                  <c:v>Apr-Jun 2022</c:v>
                </c:pt>
                <c:pt idx="2">
                  <c:v>Jul-Sep 2022</c:v>
                </c:pt>
                <c:pt idx="3">
                  <c:v>Oct-Dec 2022</c:v>
                </c:pt>
              </c:strCache>
            </c:strRef>
          </c:cat>
          <c:val>
            <c:numRef>
              <c:f>'Goods - trends - volumes'!$AA$72:$AD$72</c:f>
              <c:numCache>
                <c:formatCode>0.0</c:formatCode>
                <c:ptCount val="4"/>
                <c:pt idx="0">
                  <c:v>4.2914883978380791</c:v>
                </c:pt>
                <c:pt idx="1">
                  <c:v>3.726912527603611</c:v>
                </c:pt>
                <c:pt idx="2">
                  <c:v>5.3223384887853529</c:v>
                </c:pt>
                <c:pt idx="3">
                  <c:v>-0.2400955623300757</c:v>
                </c:pt>
              </c:numCache>
            </c:numRef>
          </c:val>
          <c:smooth val="0"/>
          <c:extLst>
            <c:ext xmlns:c16="http://schemas.microsoft.com/office/drawing/2014/chart" uri="{C3380CC4-5D6E-409C-BE32-E72D297353CC}">
              <c16:uniqueId val="{00000005-F499-463A-9D2F-EB41673E963F}"/>
            </c:ext>
          </c:extLst>
        </c:ser>
        <c:dLbls>
          <c:showLegendKey val="0"/>
          <c:showVal val="0"/>
          <c:showCatName val="0"/>
          <c:showSerName val="0"/>
          <c:showPercent val="0"/>
          <c:showBubbleSize val="0"/>
        </c:dLbls>
        <c:marker val="1"/>
        <c:smooth val="0"/>
        <c:axId val="2009176368"/>
        <c:axId val="2009176784"/>
      </c:lineChart>
      <c:catAx>
        <c:axId val="2009176368"/>
        <c:scaling>
          <c:orientation val="minMax"/>
        </c:scaling>
        <c:delete val="0"/>
        <c:axPos val="b"/>
        <c:numFmt formatCode="General" sourceLinked="1"/>
        <c:majorTickMark val="none"/>
        <c:minorTickMark val="none"/>
        <c:tickLblPos val="low"/>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crossAx val="2009176784"/>
        <c:crosses val="autoZero"/>
        <c:auto val="1"/>
        <c:lblAlgn val="ctr"/>
        <c:lblOffset val="100"/>
        <c:noMultiLvlLbl val="0"/>
      </c:catAx>
      <c:valAx>
        <c:axId val="2009176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r>
                  <a:rPr lang="en-US"/>
                  <a:t>percentage points</a:t>
                </a:r>
              </a:p>
            </c:rich>
          </c:tx>
          <c:overlay val="0"/>
          <c:spPr>
            <a:noFill/>
            <a:ln>
              <a:noFill/>
            </a:ln>
            <a:effectLst/>
          </c:spPr>
          <c:txPr>
            <a:bodyPr rot="-54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crossAx val="2009176368"/>
        <c:crosses val="autoZero"/>
        <c:crossBetween val="between"/>
      </c:valAx>
      <c:spPr>
        <a:noFill/>
        <a:ln>
          <a:noFill/>
        </a:ln>
        <a:effectLst/>
      </c:spPr>
    </c:plotArea>
    <c:legend>
      <c:legendPos val="b"/>
      <c:layout>
        <c:manualLayout>
          <c:xMode val="edge"/>
          <c:yMode val="edge"/>
          <c:x val="1.5401590838769087E-2"/>
          <c:y val="0.78144354377227798"/>
          <c:w val="0.98248277215771584"/>
          <c:h val="0.13651444196892962"/>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solidFill>
            <a:sysClr val="windowText" lastClr="000000"/>
          </a:solidFill>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v>Pandemic</c:v>
          </c:tx>
          <c:spPr>
            <a:solidFill>
              <a:srgbClr val="C00000"/>
            </a:solidFill>
            <a:ln>
              <a:noFill/>
            </a:ln>
            <a:effectLst/>
          </c:spPr>
          <c:invertIfNegative val="0"/>
          <c:dPt>
            <c:idx val="36"/>
            <c:invertIfNegative val="0"/>
            <c:bubble3D val="0"/>
            <c:spPr>
              <a:solidFill>
                <a:srgbClr val="C00000"/>
              </a:solidFill>
              <a:ln>
                <a:solidFill>
                  <a:srgbClr val="C00000"/>
                </a:solidFill>
              </a:ln>
              <a:effectLst/>
            </c:spPr>
            <c:extLst>
              <c:ext xmlns:c16="http://schemas.microsoft.com/office/drawing/2014/chart" uri="{C3380CC4-5D6E-409C-BE32-E72D297353CC}">
                <c16:uniqueId val="{00000001-FE7B-4D8E-9B1C-F836F4F3A511}"/>
              </c:ext>
            </c:extLst>
          </c:dPt>
          <c:dPt>
            <c:idx val="61"/>
            <c:invertIfNegative val="0"/>
            <c:bubble3D val="0"/>
            <c:spPr>
              <a:solidFill>
                <a:srgbClr val="C00000"/>
              </a:solidFill>
              <a:ln>
                <a:noFill/>
              </a:ln>
              <a:effectLst/>
            </c:spPr>
            <c:extLst>
              <c:ext xmlns:c16="http://schemas.microsoft.com/office/drawing/2014/chart" uri="{C3380CC4-5D6E-409C-BE32-E72D297353CC}">
                <c16:uniqueId val="{00000006-FE7B-4D8E-9B1C-F836F4F3A511}"/>
              </c:ext>
            </c:extLst>
          </c:dPt>
          <c:cat>
            <c:numRef>
              <c:f>'Services - trends'!$A$14:$A$84</c:f>
              <c:numCache>
                <c:formatCode>[$-409]mmm\-yy;@</c:formatCode>
                <c:ptCount val="7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numCache>
            </c:numRef>
          </c:cat>
          <c:val>
            <c:numRef>
              <c:f>'Services - trends'!$F$14:$F$84</c:f>
              <c:numCache>
                <c:formatCode>General</c:formatCode>
                <c:ptCount val="71"/>
                <c:pt idx="36">
                  <c:v>2000</c:v>
                </c:pt>
                <c:pt idx="61">
                  <c:v>2022</c:v>
                </c:pt>
              </c:numCache>
            </c:numRef>
          </c:val>
          <c:extLst>
            <c:ext xmlns:c16="http://schemas.microsoft.com/office/drawing/2014/chart" uri="{C3380CC4-5D6E-409C-BE32-E72D297353CC}">
              <c16:uniqueId val="{00000002-FE7B-4D8E-9B1C-F836F4F3A511}"/>
            </c:ext>
          </c:extLst>
        </c:ser>
        <c:dLbls>
          <c:showLegendKey val="0"/>
          <c:showVal val="0"/>
          <c:showCatName val="0"/>
          <c:showSerName val="0"/>
          <c:showPercent val="0"/>
          <c:showBubbleSize val="0"/>
        </c:dLbls>
        <c:gapWidth val="500"/>
        <c:axId val="1920870511"/>
        <c:axId val="1909704927"/>
      </c:barChart>
      <c:lineChart>
        <c:grouping val="standard"/>
        <c:varyColors val="0"/>
        <c:ser>
          <c:idx val="0"/>
          <c:order val="1"/>
          <c:tx>
            <c:strRef>
              <c:f>'Services - trends'!$D$1</c:f>
              <c:strCache>
                <c:ptCount val="1"/>
                <c:pt idx="0">
                  <c:v>Exports YoY</c:v>
                </c:pt>
              </c:strCache>
            </c:strRef>
          </c:tx>
          <c:spPr>
            <a:ln w="19050" cap="rnd">
              <a:solidFill>
                <a:srgbClr val="002345"/>
              </a:solidFill>
              <a:round/>
            </a:ln>
            <a:effectLst/>
          </c:spPr>
          <c:marker>
            <c:symbol val="none"/>
          </c:marker>
          <c:cat>
            <c:numRef>
              <c:f>'Services - trends'!$A$14:$A$84</c:f>
              <c:numCache>
                <c:formatCode>[$-409]mmm\-yy;@</c:formatCode>
                <c:ptCount val="7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numCache>
            </c:numRef>
          </c:cat>
          <c:val>
            <c:numRef>
              <c:f>'Services - trends'!$D$14:$D$84</c:f>
              <c:numCache>
                <c:formatCode>0.0%</c:formatCode>
                <c:ptCount val="71"/>
                <c:pt idx="0">
                  <c:v>4.2827121577050327E-2</c:v>
                </c:pt>
                <c:pt idx="1">
                  <c:v>3.3411294908864984E-2</c:v>
                </c:pt>
                <c:pt idx="2">
                  <c:v>4.5227268362980889E-2</c:v>
                </c:pt>
                <c:pt idx="3">
                  <c:v>2.8528209014168283E-2</c:v>
                </c:pt>
                <c:pt idx="4">
                  <c:v>3.9445045073883918E-2</c:v>
                </c:pt>
                <c:pt idx="5">
                  <c:v>5.3797020520610667E-2</c:v>
                </c:pt>
                <c:pt idx="6">
                  <c:v>8.0286855939348478E-2</c:v>
                </c:pt>
                <c:pt idx="7">
                  <c:v>8.9142960490920797E-2</c:v>
                </c:pt>
                <c:pt idx="8">
                  <c:v>9.3928280663085451E-2</c:v>
                </c:pt>
                <c:pt idx="9">
                  <c:v>0.11923189282407774</c:v>
                </c:pt>
                <c:pt idx="10">
                  <c:v>0.1144334478297875</c:v>
                </c:pt>
                <c:pt idx="11">
                  <c:v>0.12895912604190315</c:v>
                </c:pt>
                <c:pt idx="12">
                  <c:v>0.16972037338785043</c:v>
                </c:pt>
                <c:pt idx="13">
                  <c:v>0.15129500839546411</c:v>
                </c:pt>
                <c:pt idx="14">
                  <c:v>0.15152579818891845</c:v>
                </c:pt>
                <c:pt idx="15">
                  <c:v>0.15427347063051555</c:v>
                </c:pt>
                <c:pt idx="16">
                  <c:v>0.10015859796202507</c:v>
                </c:pt>
                <c:pt idx="17">
                  <c:v>8.313547718283143E-2</c:v>
                </c:pt>
                <c:pt idx="18">
                  <c:v>8.0286927427185628E-2</c:v>
                </c:pt>
                <c:pt idx="19">
                  <c:v>5.0017952546185074E-2</c:v>
                </c:pt>
                <c:pt idx="20">
                  <c:v>3.9385340576825793E-2</c:v>
                </c:pt>
                <c:pt idx="21">
                  <c:v>6.3337437829554213E-2</c:v>
                </c:pt>
                <c:pt idx="22">
                  <c:v>5.8249172943049814E-2</c:v>
                </c:pt>
                <c:pt idx="23">
                  <c:v>2.9114610320564678E-2</c:v>
                </c:pt>
                <c:pt idx="24">
                  <c:v>7.7474038499475923E-3</c:v>
                </c:pt>
                <c:pt idx="25">
                  <c:v>-8.7880097564079374E-3</c:v>
                </c:pt>
                <c:pt idx="26">
                  <c:v>-7.4059751592558849E-3</c:v>
                </c:pt>
                <c:pt idx="27">
                  <c:v>1.3447749167909976E-2</c:v>
                </c:pt>
                <c:pt idx="28">
                  <c:v>3.9902912631936793E-2</c:v>
                </c:pt>
                <c:pt idx="29">
                  <c:v>2.5632172961620098E-2</c:v>
                </c:pt>
                <c:pt idx="30">
                  <c:v>4.9982583207565989E-2</c:v>
                </c:pt>
                <c:pt idx="31">
                  <c:v>2.7305578514173246E-2</c:v>
                </c:pt>
                <c:pt idx="32">
                  <c:v>2.6305288962776674E-2</c:v>
                </c:pt>
                <c:pt idx="33">
                  <c:v>2.1354514304469316E-2</c:v>
                </c:pt>
                <c:pt idx="34">
                  <c:v>2.1002582165459749E-2</c:v>
                </c:pt>
                <c:pt idx="35">
                  <c:v>4.5750321105085749E-2</c:v>
                </c:pt>
                <c:pt idx="36">
                  <c:v>-5.9811236427902547E-3</c:v>
                </c:pt>
                <c:pt idx="37">
                  <c:v>-1.5485765415858218E-2</c:v>
                </c:pt>
                <c:pt idx="38">
                  <c:v>-0.11986675580547547</c:v>
                </c:pt>
                <c:pt idx="39">
                  <c:v>-0.22683164953988699</c:v>
                </c:pt>
                <c:pt idx="40">
                  <c:v>-0.24287909666967533</c:v>
                </c:pt>
                <c:pt idx="41">
                  <c:v>-0.19803303867825167</c:v>
                </c:pt>
                <c:pt idx="42">
                  <c:v>-0.20458243541631452</c:v>
                </c:pt>
                <c:pt idx="43">
                  <c:v>-0.19021008605153256</c:v>
                </c:pt>
                <c:pt idx="44">
                  <c:v>-0.14297945968837097</c:v>
                </c:pt>
                <c:pt idx="45">
                  <c:v>-0.13903508247925386</c:v>
                </c:pt>
                <c:pt idx="46">
                  <c:v>-0.12192200189432534</c:v>
                </c:pt>
                <c:pt idx="47">
                  <c:v>-7.7395124425693143E-2</c:v>
                </c:pt>
                <c:pt idx="48">
                  <c:v>-5.0459380966104403E-2</c:v>
                </c:pt>
                <c:pt idx="49">
                  <c:v>-1.1564186153036542E-2</c:v>
                </c:pt>
                <c:pt idx="50">
                  <c:v>0.11563770190575609</c:v>
                </c:pt>
                <c:pt idx="51">
                  <c:v>0.24718664727604556</c:v>
                </c:pt>
                <c:pt idx="52">
                  <c:v>0.25134709424007001</c:v>
                </c:pt>
                <c:pt idx="53">
                  <c:v>0.27688091113625812</c:v>
                </c:pt>
                <c:pt idx="54">
                  <c:v>0.2349745919980149</c:v>
                </c:pt>
                <c:pt idx="55">
                  <c:v>0.25969052933144038</c:v>
                </c:pt>
                <c:pt idx="56">
                  <c:v>0.2538455167033899</c:v>
                </c:pt>
                <c:pt idx="57">
                  <c:v>0.23711654463452711</c:v>
                </c:pt>
                <c:pt idx="58">
                  <c:v>0.2488743016064239</c:v>
                </c:pt>
                <c:pt idx="59">
                  <c:v>0.20276926293123415</c:v>
                </c:pt>
                <c:pt idx="60">
                  <c:v>0.20455439289176988</c:v>
                </c:pt>
                <c:pt idx="61">
                  <c:v>0.19226143672259136</c:v>
                </c:pt>
                <c:pt idx="62">
                  <c:v>0.17871665885980562</c:v>
                </c:pt>
                <c:pt idx="63">
                  <c:v>0.17108375076446172</c:v>
                </c:pt>
                <c:pt idx="64">
                  <c:v>0.183889396448011</c:v>
                </c:pt>
                <c:pt idx="65">
                  <c:v>0.14463057470366067</c:v>
                </c:pt>
                <c:pt idx="66">
                  <c:v>0.12341789011896356</c:v>
                </c:pt>
                <c:pt idx="67">
                  <c:v>0.13504283237204961</c:v>
                </c:pt>
                <c:pt idx="68">
                  <c:v>7.1785377396134165E-2</c:v>
                </c:pt>
                <c:pt idx="69">
                  <c:v>5.0328544425721732E-2</c:v>
                </c:pt>
                <c:pt idx="70">
                  <c:v>3.8600811484186724E-2</c:v>
                </c:pt>
              </c:numCache>
            </c:numRef>
          </c:val>
          <c:smooth val="0"/>
          <c:extLst>
            <c:ext xmlns:c16="http://schemas.microsoft.com/office/drawing/2014/chart" uri="{C3380CC4-5D6E-409C-BE32-E72D297353CC}">
              <c16:uniqueId val="{00000003-FE7B-4D8E-9B1C-F836F4F3A511}"/>
            </c:ext>
          </c:extLst>
        </c:ser>
        <c:ser>
          <c:idx val="1"/>
          <c:order val="2"/>
          <c:tx>
            <c:strRef>
              <c:f>'Services - trends'!$E$1</c:f>
              <c:strCache>
                <c:ptCount val="1"/>
                <c:pt idx="0">
                  <c:v>Imports YoY</c:v>
                </c:pt>
              </c:strCache>
            </c:strRef>
          </c:tx>
          <c:spPr>
            <a:ln w="19050" cap="rnd">
              <a:solidFill>
                <a:srgbClr val="00ADE4"/>
              </a:solidFill>
              <a:round/>
            </a:ln>
            <a:effectLst/>
          </c:spPr>
          <c:marker>
            <c:symbol val="none"/>
          </c:marker>
          <c:cat>
            <c:numRef>
              <c:f>'Services - trends'!$A$14:$A$84</c:f>
              <c:numCache>
                <c:formatCode>[$-409]mmm\-yy;@</c:formatCode>
                <c:ptCount val="7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numCache>
            </c:numRef>
          </c:cat>
          <c:val>
            <c:numRef>
              <c:f>'Services - trends'!$E$14:$E$84</c:f>
              <c:numCache>
                <c:formatCode>0.0%</c:formatCode>
                <c:ptCount val="71"/>
                <c:pt idx="0">
                  <c:v>6.0677035220421109E-2</c:v>
                </c:pt>
                <c:pt idx="1">
                  <c:v>3.2509115789570511E-2</c:v>
                </c:pt>
                <c:pt idx="2">
                  <c:v>5.8884560064337288E-2</c:v>
                </c:pt>
                <c:pt idx="3">
                  <c:v>1.9170222535762116E-2</c:v>
                </c:pt>
                <c:pt idx="4">
                  <c:v>7.368336082301162E-2</c:v>
                </c:pt>
                <c:pt idx="5">
                  <c:v>9.7991254191777358E-2</c:v>
                </c:pt>
                <c:pt idx="6">
                  <c:v>8.8185583457081745E-2</c:v>
                </c:pt>
                <c:pt idx="7">
                  <c:v>7.728491610774417E-2</c:v>
                </c:pt>
                <c:pt idx="8">
                  <c:v>8.2116566655315512E-2</c:v>
                </c:pt>
                <c:pt idx="9">
                  <c:v>8.7898062979219926E-2</c:v>
                </c:pt>
                <c:pt idx="10">
                  <c:v>9.0867254853604848E-2</c:v>
                </c:pt>
                <c:pt idx="11">
                  <c:v>7.7708060779713123E-2</c:v>
                </c:pt>
                <c:pt idx="12">
                  <c:v>0.14161517446472763</c:v>
                </c:pt>
                <c:pt idx="13">
                  <c:v>0.17016598029214566</c:v>
                </c:pt>
                <c:pt idx="14">
                  <c:v>0.14669852740527559</c:v>
                </c:pt>
                <c:pt idx="15">
                  <c:v>0.17072659328657039</c:v>
                </c:pt>
                <c:pt idx="16">
                  <c:v>0.11230630692938508</c:v>
                </c:pt>
                <c:pt idx="17">
                  <c:v>4.2541904909596008E-2</c:v>
                </c:pt>
                <c:pt idx="18">
                  <c:v>8.2254238776755126E-2</c:v>
                </c:pt>
                <c:pt idx="19">
                  <c:v>5.3905347889098468E-2</c:v>
                </c:pt>
                <c:pt idx="20">
                  <c:v>3.8115244542299524E-2</c:v>
                </c:pt>
                <c:pt idx="21">
                  <c:v>7.3925211190888587E-2</c:v>
                </c:pt>
                <c:pt idx="22">
                  <c:v>5.1359607658747738E-2</c:v>
                </c:pt>
                <c:pt idx="23">
                  <c:v>2.3117599968775174E-2</c:v>
                </c:pt>
                <c:pt idx="24">
                  <c:v>2.4196203065459353E-2</c:v>
                </c:pt>
                <c:pt idx="25">
                  <c:v>-2.5387412387591544E-2</c:v>
                </c:pt>
                <c:pt idx="26">
                  <c:v>-2.6893554301279231E-2</c:v>
                </c:pt>
                <c:pt idx="27">
                  <c:v>1.4014536392974409E-2</c:v>
                </c:pt>
                <c:pt idx="28">
                  <c:v>4.9675778139677976E-3</c:v>
                </c:pt>
                <c:pt idx="29">
                  <c:v>8.6777177372381713E-3</c:v>
                </c:pt>
                <c:pt idx="30">
                  <c:v>4.4174298039853281E-2</c:v>
                </c:pt>
                <c:pt idx="31">
                  <c:v>1.442442785240213E-2</c:v>
                </c:pt>
                <c:pt idx="32">
                  <c:v>1.9089100614577893E-2</c:v>
                </c:pt>
                <c:pt idx="33">
                  <c:v>7.5177433783158096E-3</c:v>
                </c:pt>
                <c:pt idx="34">
                  <c:v>4.0270893156380064E-3</c:v>
                </c:pt>
                <c:pt idx="35">
                  <c:v>4.1238799243534303E-2</c:v>
                </c:pt>
                <c:pt idx="36">
                  <c:v>-1.6795511324657526E-2</c:v>
                </c:pt>
                <c:pt idx="37">
                  <c:v>-2.8918946410582382E-2</c:v>
                </c:pt>
                <c:pt idx="38">
                  <c:v>-0.13651300884623174</c:v>
                </c:pt>
                <c:pt idx="39">
                  <c:v>-0.28966021630961108</c:v>
                </c:pt>
                <c:pt idx="40">
                  <c:v>-0.29696778071908564</c:v>
                </c:pt>
                <c:pt idx="41">
                  <c:v>-0.24418892717121837</c:v>
                </c:pt>
                <c:pt idx="42">
                  <c:v>-0.24724775421866896</c:v>
                </c:pt>
                <c:pt idx="43">
                  <c:v>-0.23914549924533504</c:v>
                </c:pt>
                <c:pt idx="44">
                  <c:v>-0.1804999602785104</c:v>
                </c:pt>
                <c:pt idx="45">
                  <c:v>-0.19869705860013143</c:v>
                </c:pt>
                <c:pt idx="46">
                  <c:v>-0.1689966462150545</c:v>
                </c:pt>
                <c:pt idx="47">
                  <c:v>-0.13185869682795728</c:v>
                </c:pt>
                <c:pt idx="48">
                  <c:v>-0.14172209268407154</c:v>
                </c:pt>
                <c:pt idx="49">
                  <c:v>-9.856189632370993E-2</c:v>
                </c:pt>
                <c:pt idx="50">
                  <c:v>5.8605926418556879E-2</c:v>
                </c:pt>
                <c:pt idx="51">
                  <c:v>0.2179786524336868</c:v>
                </c:pt>
                <c:pt idx="52">
                  <c:v>0.26566148150556029</c:v>
                </c:pt>
                <c:pt idx="53">
                  <c:v>0.25600404620703937</c:v>
                </c:pt>
                <c:pt idx="54">
                  <c:v>0.23132584581784529</c:v>
                </c:pt>
                <c:pt idx="55">
                  <c:v>0.26126629476115754</c:v>
                </c:pt>
                <c:pt idx="56">
                  <c:v>0.25027179871390043</c:v>
                </c:pt>
                <c:pt idx="57">
                  <c:v>0.23290176855461253</c:v>
                </c:pt>
                <c:pt idx="58">
                  <c:v>0.24228948175477957</c:v>
                </c:pt>
                <c:pt idx="59">
                  <c:v>0.20926316313831533</c:v>
                </c:pt>
                <c:pt idx="60">
                  <c:v>0.25596466946107388</c:v>
                </c:pt>
                <c:pt idx="61">
                  <c:v>0.25271800380474013</c:v>
                </c:pt>
                <c:pt idx="62">
                  <c:v>0.20211601780586724</c:v>
                </c:pt>
                <c:pt idx="63">
                  <c:v>0.2272317872633656</c:v>
                </c:pt>
                <c:pt idx="64">
                  <c:v>0.21338403075814311</c:v>
                </c:pt>
                <c:pt idx="65">
                  <c:v>0.19892389614418757</c:v>
                </c:pt>
                <c:pt idx="66">
                  <c:v>0.15367501414799209</c:v>
                </c:pt>
                <c:pt idx="67">
                  <c:v>0.1646334574413508</c:v>
                </c:pt>
                <c:pt idx="68">
                  <c:v>9.3786752900704748E-2</c:v>
                </c:pt>
                <c:pt idx="69">
                  <c:v>8.4229991855819711E-2</c:v>
                </c:pt>
                <c:pt idx="70">
                  <c:v>7.6338977538635153E-2</c:v>
                </c:pt>
              </c:numCache>
            </c:numRef>
          </c:val>
          <c:smooth val="0"/>
          <c:extLst>
            <c:ext xmlns:c16="http://schemas.microsoft.com/office/drawing/2014/chart" uri="{C3380CC4-5D6E-409C-BE32-E72D297353CC}">
              <c16:uniqueId val="{00000004-FE7B-4D8E-9B1C-F836F4F3A511}"/>
            </c:ext>
          </c:extLst>
        </c:ser>
        <c:dLbls>
          <c:showLegendKey val="0"/>
          <c:showVal val="0"/>
          <c:showCatName val="0"/>
          <c:showSerName val="0"/>
          <c:showPercent val="0"/>
          <c:showBubbleSize val="0"/>
        </c:dLbls>
        <c:marker val="1"/>
        <c:smooth val="0"/>
        <c:axId val="1616844176"/>
        <c:axId val="369077359"/>
      </c:lineChart>
      <c:dateAx>
        <c:axId val="1616844176"/>
        <c:scaling>
          <c:orientation val="minMax"/>
        </c:scaling>
        <c:delete val="0"/>
        <c:axPos val="b"/>
        <c:numFmt formatCode="[$-409]mmm\-yy;@" sourceLinked="1"/>
        <c:majorTickMark val="none"/>
        <c:minorTickMark val="none"/>
        <c:tickLblPos val="low"/>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369077359"/>
        <c:crosses val="autoZero"/>
        <c:auto val="1"/>
        <c:lblOffset val="100"/>
        <c:baseTimeUnit val="months"/>
        <c:majorUnit val="2"/>
        <c:majorTimeUnit val="months"/>
      </c:dateAx>
      <c:valAx>
        <c:axId val="369077359"/>
        <c:scaling>
          <c:orientation val="minMax"/>
          <c:max val="0.30000000000000004"/>
          <c:min val="-0.300000000000000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1616844176"/>
        <c:crosses val="autoZero"/>
        <c:crossBetween val="between"/>
      </c:valAx>
      <c:valAx>
        <c:axId val="1909704927"/>
        <c:scaling>
          <c:orientation val="minMax"/>
          <c:max val="200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1920870511"/>
        <c:crosses val="max"/>
        <c:crossBetween val="between"/>
      </c:valAx>
      <c:dateAx>
        <c:axId val="1920870511"/>
        <c:scaling>
          <c:orientation val="minMax"/>
        </c:scaling>
        <c:delete val="1"/>
        <c:axPos val="b"/>
        <c:numFmt formatCode="[$-409]mmm\-yy;@" sourceLinked="1"/>
        <c:majorTickMark val="out"/>
        <c:minorTickMark val="none"/>
        <c:tickLblPos val="nextTo"/>
        <c:crossAx val="1909704927"/>
        <c:crosses val="autoZero"/>
        <c:auto val="1"/>
        <c:lblOffset val="100"/>
        <c:baseTimeUnit val="months"/>
      </c:date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320" b="0" i="0" u="none" strike="noStrike" kern="1200" spc="0" baseline="0">
                <a:solidFill>
                  <a:schemeClr val="tx1"/>
                </a:solidFill>
                <a:latin typeface="Avenir Light" panose="020B0402020203020204" pitchFamily="34" charset="77"/>
                <a:ea typeface="+mn-ea"/>
                <a:cs typeface="+mn-cs"/>
              </a:defRPr>
            </a:pPr>
            <a:r>
              <a:rPr lang="en-US"/>
              <a:t>World services trade (2017-2019 = 100)</a:t>
            </a:r>
          </a:p>
        </c:rich>
      </c:tx>
      <c:overlay val="0"/>
      <c:spPr>
        <a:noFill/>
        <a:ln>
          <a:noFill/>
        </a:ln>
        <a:effectLst/>
      </c:spPr>
      <c:txPr>
        <a:bodyPr rot="0" spcFirstLastPara="1" vertOverflow="ellipsis" vert="horz" wrap="square" anchor="ctr" anchorCtr="1"/>
        <a:lstStyle/>
        <a:p>
          <a:pPr algn="ctr" rtl="0">
            <a:defRPr sz="1320" b="0" i="0" u="none" strike="noStrike" kern="1200" spc="0" baseline="0">
              <a:solidFill>
                <a:schemeClr val="tx1"/>
              </a:solidFill>
              <a:latin typeface="Avenir Light" panose="020B0402020203020204" pitchFamily="34" charset="77"/>
              <a:ea typeface="+mn-ea"/>
              <a:cs typeface="+mn-cs"/>
            </a:defRPr>
          </a:pPr>
          <a:endParaRPr lang="en-US"/>
        </a:p>
      </c:txPr>
    </c:title>
    <c:autoTitleDeleted val="0"/>
    <c:plotArea>
      <c:layout/>
      <c:lineChart>
        <c:grouping val="standard"/>
        <c:varyColors val="0"/>
        <c:ser>
          <c:idx val="0"/>
          <c:order val="0"/>
          <c:tx>
            <c:strRef>
              <c:f>'Services - by sector'!$A$2</c:f>
              <c:strCache>
                <c:ptCount val="1"/>
                <c:pt idx="0">
                  <c:v>Total</c:v>
                </c:pt>
              </c:strCache>
            </c:strRef>
          </c:tx>
          <c:spPr>
            <a:ln w="28575" cap="rnd">
              <a:solidFill>
                <a:srgbClr val="E03413"/>
              </a:solidFill>
              <a:round/>
            </a:ln>
            <a:effectLst/>
          </c:spPr>
          <c:marker>
            <c:symbol val="none"/>
          </c:marker>
          <c:cat>
            <c:numRef>
              <c:f>'Services - by sector'!$B$1:$AQ$1</c:f>
              <c:numCache>
                <c:formatCode>mmm\-yy</c:formatCode>
                <c:ptCount val="42"/>
                <c:pt idx="0">
                  <c:v>43635</c:v>
                </c:pt>
                <c:pt idx="1">
                  <c:v>43665</c:v>
                </c:pt>
                <c:pt idx="2">
                  <c:v>43696</c:v>
                </c:pt>
                <c:pt idx="3">
                  <c:v>43727</c:v>
                </c:pt>
                <c:pt idx="4">
                  <c:v>43757</c:v>
                </c:pt>
                <c:pt idx="5">
                  <c:v>43788</c:v>
                </c:pt>
                <c:pt idx="6">
                  <c:v>43818</c:v>
                </c:pt>
                <c:pt idx="7">
                  <c:v>43831</c:v>
                </c:pt>
                <c:pt idx="8">
                  <c:v>43862</c:v>
                </c:pt>
                <c:pt idx="9">
                  <c:v>43909</c:v>
                </c:pt>
                <c:pt idx="10">
                  <c:v>43940</c:v>
                </c:pt>
                <c:pt idx="11">
                  <c:v>43970</c:v>
                </c:pt>
                <c:pt idx="12">
                  <c:v>44001</c:v>
                </c:pt>
                <c:pt idx="13">
                  <c:v>44031</c:v>
                </c:pt>
                <c:pt idx="14">
                  <c:v>44062</c:v>
                </c:pt>
                <c:pt idx="15">
                  <c:v>44093</c:v>
                </c:pt>
                <c:pt idx="16">
                  <c:v>44123</c:v>
                </c:pt>
                <c:pt idx="17">
                  <c:v>44154</c:v>
                </c:pt>
                <c:pt idx="18">
                  <c:v>44184</c:v>
                </c:pt>
                <c:pt idx="19">
                  <c:v>44215</c:v>
                </c:pt>
                <c:pt idx="20">
                  <c:v>44246</c:v>
                </c:pt>
                <c:pt idx="21">
                  <c:v>44274</c:v>
                </c:pt>
                <c:pt idx="22">
                  <c:v>44305</c:v>
                </c:pt>
                <c:pt idx="23">
                  <c:v>44335</c:v>
                </c:pt>
                <c:pt idx="24">
                  <c:v>44366</c:v>
                </c:pt>
                <c:pt idx="25">
                  <c:v>44396</c:v>
                </c:pt>
                <c:pt idx="26">
                  <c:v>44427</c:v>
                </c:pt>
                <c:pt idx="27">
                  <c:v>44458</c:v>
                </c:pt>
                <c:pt idx="28">
                  <c:v>44488</c:v>
                </c:pt>
                <c:pt idx="29">
                  <c:v>44519</c:v>
                </c:pt>
                <c:pt idx="30">
                  <c:v>44549</c:v>
                </c:pt>
                <c:pt idx="31">
                  <c:v>44580</c:v>
                </c:pt>
                <c:pt idx="32">
                  <c:v>44611</c:v>
                </c:pt>
                <c:pt idx="33">
                  <c:v>44639</c:v>
                </c:pt>
                <c:pt idx="34">
                  <c:v>44670</c:v>
                </c:pt>
                <c:pt idx="35">
                  <c:v>44700</c:v>
                </c:pt>
                <c:pt idx="36">
                  <c:v>44731</c:v>
                </c:pt>
                <c:pt idx="37">
                  <c:v>44761</c:v>
                </c:pt>
                <c:pt idx="38">
                  <c:v>44792</c:v>
                </c:pt>
                <c:pt idx="39">
                  <c:v>44823</c:v>
                </c:pt>
                <c:pt idx="40">
                  <c:v>44853</c:v>
                </c:pt>
                <c:pt idx="41">
                  <c:v>44884</c:v>
                </c:pt>
              </c:numCache>
            </c:numRef>
          </c:cat>
          <c:val>
            <c:numRef>
              <c:f>'Services - by sector'!$B$2:$AQ$2</c:f>
              <c:numCache>
                <c:formatCode>General</c:formatCode>
                <c:ptCount val="42"/>
                <c:pt idx="0">
                  <c:v>102.50222580011996</c:v>
                </c:pt>
                <c:pt idx="1">
                  <c:v>107.77316084340056</c:v>
                </c:pt>
                <c:pt idx="2">
                  <c:v>106.45897878288145</c:v>
                </c:pt>
                <c:pt idx="3">
                  <c:v>103.77337227537954</c:v>
                </c:pt>
                <c:pt idx="4">
                  <c:v>102.45709735534054</c:v>
                </c:pt>
                <c:pt idx="5">
                  <c:v>100.42779465206651</c:v>
                </c:pt>
                <c:pt idx="6">
                  <c:v>111.23789944685892</c:v>
                </c:pt>
                <c:pt idx="7">
                  <c:v>96.620094898566947</c:v>
                </c:pt>
                <c:pt idx="8">
                  <c:v>105.33663063458165</c:v>
                </c:pt>
                <c:pt idx="9">
                  <c:v>88.061933734270326</c:v>
                </c:pt>
                <c:pt idx="10">
                  <c:v>75.592267894689442</c:v>
                </c:pt>
                <c:pt idx="11">
                  <c:v>74.18327779588607</c:v>
                </c:pt>
                <c:pt idx="12">
                  <c:v>78.273095702554912</c:v>
                </c:pt>
                <c:pt idx="13">
                  <c:v>82.08491448288791</c:v>
                </c:pt>
                <c:pt idx="14">
                  <c:v>81.22638237099892</c:v>
                </c:pt>
                <c:pt idx="15">
                  <c:v>85.699344252558234</c:v>
                </c:pt>
                <c:pt idx="16">
                  <c:v>82.835135079056556</c:v>
                </c:pt>
                <c:pt idx="17">
                  <c:v>84.128583191911218</c:v>
                </c:pt>
                <c:pt idx="18">
                  <c:v>99.003307553526867</c:v>
                </c:pt>
                <c:pt idx="19">
                  <c:v>88.111773686768842</c:v>
                </c:pt>
                <c:pt idx="20">
                  <c:v>84.539037805705703</c:v>
                </c:pt>
                <c:pt idx="21">
                  <c:v>97.055086163740413</c:v>
                </c:pt>
                <c:pt idx="22">
                  <c:v>93.819575336268869</c:v>
                </c:pt>
                <c:pt idx="23">
                  <c:v>93.634644701252597</c:v>
                </c:pt>
                <c:pt idx="24">
                  <c:v>102.23384395717972</c:v>
                </c:pt>
                <c:pt idx="25">
                  <c:v>103.33592845148252</c:v>
                </c:pt>
                <c:pt idx="26">
                  <c:v>105.79550275543126</c:v>
                </c:pt>
                <c:pt idx="27">
                  <c:v>109.85511542454537</c:v>
                </c:pt>
                <c:pt idx="28">
                  <c:v>104.77304534444907</c:v>
                </c:pt>
                <c:pt idx="29">
                  <c:v>108.79919108079028</c:v>
                </c:pt>
                <c:pt idx="30">
                  <c:v>123.48631417412781</c:v>
                </c:pt>
                <c:pt idx="31">
                  <c:v>109.28513978697372</c:v>
                </c:pt>
                <c:pt idx="32">
                  <c:v>104.4638434994559</c:v>
                </c:pt>
                <c:pt idx="33">
                  <c:v>114.8895599301605</c:v>
                </c:pt>
                <c:pt idx="34">
                  <c:v>109.44200671154177</c:v>
                </c:pt>
                <c:pt idx="35">
                  <c:v>111.68498730989702</c:v>
                </c:pt>
                <c:pt idx="36">
                  <c:v>118.81690246193921</c:v>
                </c:pt>
                <c:pt idx="37">
                  <c:v>116.17362494881138</c:v>
                </c:pt>
                <c:pt idx="38">
                  <c:v>121.02717045195908</c:v>
                </c:pt>
                <c:pt idx="39">
                  <c:v>116.44965833387009</c:v>
                </c:pt>
                <c:pt idx="40">
                  <c:v>111.3312385985741</c:v>
                </c:pt>
                <c:pt idx="41">
                  <c:v>114.53524024774029</c:v>
                </c:pt>
              </c:numCache>
            </c:numRef>
          </c:val>
          <c:smooth val="0"/>
          <c:extLst>
            <c:ext xmlns:c16="http://schemas.microsoft.com/office/drawing/2014/chart" uri="{C3380CC4-5D6E-409C-BE32-E72D297353CC}">
              <c16:uniqueId val="{00000000-6DC3-4C3D-9A5D-6F539DE3D7C4}"/>
            </c:ext>
          </c:extLst>
        </c:ser>
        <c:ser>
          <c:idx val="1"/>
          <c:order val="1"/>
          <c:tx>
            <c:strRef>
              <c:f>'Services - by sector'!$A$3</c:f>
              <c:strCache>
                <c:ptCount val="1"/>
                <c:pt idx="0">
                  <c:v>Transport </c:v>
                </c:pt>
              </c:strCache>
            </c:strRef>
          </c:tx>
          <c:spPr>
            <a:ln w="28575" cap="rnd">
              <a:solidFill>
                <a:srgbClr val="044581"/>
              </a:solidFill>
              <a:round/>
            </a:ln>
            <a:effectLst/>
          </c:spPr>
          <c:marker>
            <c:symbol val="none"/>
          </c:marker>
          <c:cat>
            <c:numRef>
              <c:f>'Services - by sector'!$B$1:$AQ$1</c:f>
              <c:numCache>
                <c:formatCode>mmm\-yy</c:formatCode>
                <c:ptCount val="42"/>
                <c:pt idx="0">
                  <c:v>43635</c:v>
                </c:pt>
                <c:pt idx="1">
                  <c:v>43665</c:v>
                </c:pt>
                <c:pt idx="2">
                  <c:v>43696</c:v>
                </c:pt>
                <c:pt idx="3">
                  <c:v>43727</c:v>
                </c:pt>
                <c:pt idx="4">
                  <c:v>43757</c:v>
                </c:pt>
                <c:pt idx="5">
                  <c:v>43788</c:v>
                </c:pt>
                <c:pt idx="6">
                  <c:v>43818</c:v>
                </c:pt>
                <c:pt idx="7">
                  <c:v>43831</c:v>
                </c:pt>
                <c:pt idx="8">
                  <c:v>43862</c:v>
                </c:pt>
                <c:pt idx="9">
                  <c:v>43909</c:v>
                </c:pt>
                <c:pt idx="10">
                  <c:v>43940</c:v>
                </c:pt>
                <c:pt idx="11">
                  <c:v>43970</c:v>
                </c:pt>
                <c:pt idx="12">
                  <c:v>44001</c:v>
                </c:pt>
                <c:pt idx="13">
                  <c:v>44031</c:v>
                </c:pt>
                <c:pt idx="14">
                  <c:v>44062</c:v>
                </c:pt>
                <c:pt idx="15">
                  <c:v>44093</c:v>
                </c:pt>
                <c:pt idx="16">
                  <c:v>44123</c:v>
                </c:pt>
                <c:pt idx="17">
                  <c:v>44154</c:v>
                </c:pt>
                <c:pt idx="18">
                  <c:v>44184</c:v>
                </c:pt>
                <c:pt idx="19">
                  <c:v>44215</c:v>
                </c:pt>
                <c:pt idx="20">
                  <c:v>44246</c:v>
                </c:pt>
                <c:pt idx="21">
                  <c:v>44274</c:v>
                </c:pt>
                <c:pt idx="22">
                  <c:v>44305</c:v>
                </c:pt>
                <c:pt idx="23">
                  <c:v>44335</c:v>
                </c:pt>
                <c:pt idx="24">
                  <c:v>44366</c:v>
                </c:pt>
                <c:pt idx="25">
                  <c:v>44396</c:v>
                </c:pt>
                <c:pt idx="26">
                  <c:v>44427</c:v>
                </c:pt>
                <c:pt idx="27">
                  <c:v>44458</c:v>
                </c:pt>
                <c:pt idx="28">
                  <c:v>44488</c:v>
                </c:pt>
                <c:pt idx="29">
                  <c:v>44519</c:v>
                </c:pt>
                <c:pt idx="30">
                  <c:v>44549</c:v>
                </c:pt>
                <c:pt idx="31">
                  <c:v>44580</c:v>
                </c:pt>
                <c:pt idx="32">
                  <c:v>44611</c:v>
                </c:pt>
                <c:pt idx="33">
                  <c:v>44639</c:v>
                </c:pt>
                <c:pt idx="34">
                  <c:v>44670</c:v>
                </c:pt>
                <c:pt idx="35">
                  <c:v>44700</c:v>
                </c:pt>
                <c:pt idx="36">
                  <c:v>44731</c:v>
                </c:pt>
                <c:pt idx="37">
                  <c:v>44761</c:v>
                </c:pt>
                <c:pt idx="38">
                  <c:v>44792</c:v>
                </c:pt>
                <c:pt idx="39">
                  <c:v>44823</c:v>
                </c:pt>
                <c:pt idx="40">
                  <c:v>44853</c:v>
                </c:pt>
                <c:pt idx="41">
                  <c:v>44884</c:v>
                </c:pt>
              </c:numCache>
            </c:numRef>
          </c:cat>
          <c:val>
            <c:numRef>
              <c:f>'Services - by sector'!$B$3:$AQ$3</c:f>
              <c:numCache>
                <c:formatCode>General</c:formatCode>
                <c:ptCount val="42"/>
                <c:pt idx="0">
                  <c:v>100.22240560719082</c:v>
                </c:pt>
                <c:pt idx="1">
                  <c:v>107.19102747115694</c:v>
                </c:pt>
                <c:pt idx="2">
                  <c:v>104.27172998583364</c:v>
                </c:pt>
                <c:pt idx="3">
                  <c:v>102.52269140643115</c:v>
                </c:pt>
                <c:pt idx="4">
                  <c:v>102.53380369501434</c:v>
                </c:pt>
                <c:pt idx="5">
                  <c:v>101.09194459652066</c:v>
                </c:pt>
                <c:pt idx="6">
                  <c:v>104.11881955021202</c:v>
                </c:pt>
                <c:pt idx="7">
                  <c:v>96.647211755500422</c:v>
                </c:pt>
                <c:pt idx="8">
                  <c:v>105.65797838770956</c:v>
                </c:pt>
                <c:pt idx="9">
                  <c:v>83.0538558645774</c:v>
                </c:pt>
                <c:pt idx="10">
                  <c:v>71.789616446224542</c:v>
                </c:pt>
                <c:pt idx="11">
                  <c:v>69.129162194511096</c:v>
                </c:pt>
                <c:pt idx="12">
                  <c:v>73.689930929430261</c:v>
                </c:pt>
                <c:pt idx="13">
                  <c:v>80.002668914486605</c:v>
                </c:pt>
                <c:pt idx="14">
                  <c:v>77.498790361584227</c:v>
                </c:pt>
                <c:pt idx="15">
                  <c:v>83.123686962122363</c:v>
                </c:pt>
                <c:pt idx="16">
                  <c:v>84.499384365122651</c:v>
                </c:pt>
                <c:pt idx="17">
                  <c:v>87.908587870483061</c:v>
                </c:pt>
                <c:pt idx="18">
                  <c:v>97.897495188369803</c:v>
                </c:pt>
                <c:pt idx="19">
                  <c:v>96.604197058066546</c:v>
                </c:pt>
                <c:pt idx="20">
                  <c:v>91.714325225965041</c:v>
                </c:pt>
                <c:pt idx="21">
                  <c:v>110.22665989700138</c:v>
                </c:pt>
                <c:pt idx="22">
                  <c:v>107.40788753445594</c:v>
                </c:pt>
                <c:pt idx="23">
                  <c:v>107.99895856528001</c:v>
                </c:pt>
                <c:pt idx="24">
                  <c:v>120.05180985011634</c:v>
                </c:pt>
                <c:pt idx="25">
                  <c:v>125.28567683588687</c:v>
                </c:pt>
                <c:pt idx="26">
                  <c:v>129.55659288115496</c:v>
                </c:pt>
                <c:pt idx="27">
                  <c:v>138.2132203646006</c:v>
                </c:pt>
                <c:pt idx="28">
                  <c:v>138.69030256272566</c:v>
                </c:pt>
                <c:pt idx="29">
                  <c:v>145.40638837188928</c:v>
                </c:pt>
                <c:pt idx="30">
                  <c:v>152.8752622254195</c:v>
                </c:pt>
                <c:pt idx="31">
                  <c:v>146.82439089765035</c:v>
                </c:pt>
                <c:pt idx="32">
                  <c:v>131.46813987368708</c:v>
                </c:pt>
                <c:pt idx="33">
                  <c:v>147.85730197413682</c:v>
                </c:pt>
                <c:pt idx="34">
                  <c:v>144.36901649469183</c:v>
                </c:pt>
                <c:pt idx="35">
                  <c:v>151.61986680155269</c:v>
                </c:pt>
                <c:pt idx="36">
                  <c:v>157.33400927678684</c:v>
                </c:pt>
                <c:pt idx="37">
                  <c:v>155.09709897063573</c:v>
                </c:pt>
                <c:pt idx="38">
                  <c:v>158.44067291321457</c:v>
                </c:pt>
                <c:pt idx="39">
                  <c:v>152.22712317606673</c:v>
                </c:pt>
                <c:pt idx="40">
                  <c:v>140.61194375041012</c:v>
                </c:pt>
                <c:pt idx="41">
                  <c:v>147.05868953120969</c:v>
                </c:pt>
              </c:numCache>
            </c:numRef>
          </c:val>
          <c:smooth val="0"/>
          <c:extLst>
            <c:ext xmlns:c16="http://schemas.microsoft.com/office/drawing/2014/chart" uri="{C3380CC4-5D6E-409C-BE32-E72D297353CC}">
              <c16:uniqueId val="{00000001-6DC3-4C3D-9A5D-6F539DE3D7C4}"/>
            </c:ext>
          </c:extLst>
        </c:ser>
        <c:ser>
          <c:idx val="2"/>
          <c:order val="2"/>
          <c:tx>
            <c:strRef>
              <c:f>'Services - by sector'!$A$4</c:f>
              <c:strCache>
                <c:ptCount val="1"/>
                <c:pt idx="0">
                  <c:v>Travel</c:v>
                </c:pt>
              </c:strCache>
            </c:strRef>
          </c:tx>
          <c:spPr>
            <a:ln w="28575" cap="rnd">
              <a:solidFill>
                <a:srgbClr val="E03413"/>
              </a:solidFill>
              <a:prstDash val="dash"/>
              <a:round/>
            </a:ln>
            <a:effectLst/>
          </c:spPr>
          <c:marker>
            <c:symbol val="none"/>
          </c:marker>
          <c:cat>
            <c:numRef>
              <c:f>'Services - by sector'!$B$1:$AQ$1</c:f>
              <c:numCache>
                <c:formatCode>mmm\-yy</c:formatCode>
                <c:ptCount val="42"/>
                <c:pt idx="0">
                  <c:v>43635</c:v>
                </c:pt>
                <c:pt idx="1">
                  <c:v>43665</c:v>
                </c:pt>
                <c:pt idx="2">
                  <c:v>43696</c:v>
                </c:pt>
                <c:pt idx="3">
                  <c:v>43727</c:v>
                </c:pt>
                <c:pt idx="4">
                  <c:v>43757</c:v>
                </c:pt>
                <c:pt idx="5">
                  <c:v>43788</c:v>
                </c:pt>
                <c:pt idx="6">
                  <c:v>43818</c:v>
                </c:pt>
                <c:pt idx="7">
                  <c:v>43831</c:v>
                </c:pt>
                <c:pt idx="8">
                  <c:v>43862</c:v>
                </c:pt>
                <c:pt idx="9">
                  <c:v>43909</c:v>
                </c:pt>
                <c:pt idx="10">
                  <c:v>43940</c:v>
                </c:pt>
                <c:pt idx="11">
                  <c:v>43970</c:v>
                </c:pt>
                <c:pt idx="12">
                  <c:v>44001</c:v>
                </c:pt>
                <c:pt idx="13">
                  <c:v>44031</c:v>
                </c:pt>
                <c:pt idx="14">
                  <c:v>44062</c:v>
                </c:pt>
                <c:pt idx="15">
                  <c:v>44093</c:v>
                </c:pt>
                <c:pt idx="16">
                  <c:v>44123</c:v>
                </c:pt>
                <c:pt idx="17">
                  <c:v>44154</c:v>
                </c:pt>
                <c:pt idx="18">
                  <c:v>44184</c:v>
                </c:pt>
                <c:pt idx="19">
                  <c:v>44215</c:v>
                </c:pt>
                <c:pt idx="20">
                  <c:v>44246</c:v>
                </c:pt>
                <c:pt idx="21">
                  <c:v>44274</c:v>
                </c:pt>
                <c:pt idx="22">
                  <c:v>44305</c:v>
                </c:pt>
                <c:pt idx="23">
                  <c:v>44335</c:v>
                </c:pt>
                <c:pt idx="24">
                  <c:v>44366</c:v>
                </c:pt>
                <c:pt idx="25">
                  <c:v>44396</c:v>
                </c:pt>
                <c:pt idx="26">
                  <c:v>44427</c:v>
                </c:pt>
                <c:pt idx="27">
                  <c:v>44458</c:v>
                </c:pt>
                <c:pt idx="28">
                  <c:v>44488</c:v>
                </c:pt>
                <c:pt idx="29">
                  <c:v>44519</c:v>
                </c:pt>
                <c:pt idx="30">
                  <c:v>44549</c:v>
                </c:pt>
                <c:pt idx="31">
                  <c:v>44580</c:v>
                </c:pt>
                <c:pt idx="32">
                  <c:v>44611</c:v>
                </c:pt>
                <c:pt idx="33">
                  <c:v>44639</c:v>
                </c:pt>
                <c:pt idx="34">
                  <c:v>44670</c:v>
                </c:pt>
                <c:pt idx="35">
                  <c:v>44700</c:v>
                </c:pt>
                <c:pt idx="36">
                  <c:v>44731</c:v>
                </c:pt>
                <c:pt idx="37">
                  <c:v>44761</c:v>
                </c:pt>
                <c:pt idx="38">
                  <c:v>44792</c:v>
                </c:pt>
                <c:pt idx="39">
                  <c:v>44823</c:v>
                </c:pt>
                <c:pt idx="40">
                  <c:v>44853</c:v>
                </c:pt>
                <c:pt idx="41">
                  <c:v>44884</c:v>
                </c:pt>
              </c:numCache>
            </c:numRef>
          </c:cat>
          <c:val>
            <c:numRef>
              <c:f>'Services - by sector'!$B$4:$AQ$4</c:f>
              <c:numCache>
                <c:formatCode>General</c:formatCode>
                <c:ptCount val="42"/>
                <c:pt idx="0">
                  <c:v>103.64048781455755</c:v>
                </c:pt>
                <c:pt idx="1">
                  <c:v>116.51250777928479</c:v>
                </c:pt>
                <c:pt idx="2">
                  <c:v>121.71646353788709</c:v>
                </c:pt>
                <c:pt idx="3">
                  <c:v>106.19684696308764</c:v>
                </c:pt>
                <c:pt idx="4">
                  <c:v>104.06707267973974</c:v>
                </c:pt>
                <c:pt idx="5">
                  <c:v>90.489869349084728</c:v>
                </c:pt>
                <c:pt idx="6">
                  <c:v>95.247874125457969</c:v>
                </c:pt>
                <c:pt idx="7">
                  <c:v>86.820857975226446</c:v>
                </c:pt>
                <c:pt idx="8">
                  <c:v>97.088560361956667</c:v>
                </c:pt>
                <c:pt idx="9">
                  <c:v>48.865856965272933</c:v>
                </c:pt>
                <c:pt idx="10">
                  <c:v>23.949788614597875</c:v>
                </c:pt>
                <c:pt idx="11">
                  <c:v>23.979424577848398</c:v>
                </c:pt>
                <c:pt idx="12">
                  <c:v>29.732032232811267</c:v>
                </c:pt>
                <c:pt idx="13">
                  <c:v>41.27863921059501</c:v>
                </c:pt>
                <c:pt idx="14">
                  <c:v>47.625935214210614</c:v>
                </c:pt>
                <c:pt idx="15">
                  <c:v>41.692519266234825</c:v>
                </c:pt>
                <c:pt idx="16">
                  <c:v>36.059166084238029</c:v>
                </c:pt>
                <c:pt idx="17">
                  <c:v>30.62347666367684</c:v>
                </c:pt>
                <c:pt idx="18">
                  <c:v>35.699771951096011</c:v>
                </c:pt>
                <c:pt idx="19">
                  <c:v>33.558209696419908</c:v>
                </c:pt>
                <c:pt idx="20">
                  <c:v>26.303063321865544</c:v>
                </c:pt>
                <c:pt idx="21">
                  <c:v>31.968285538176243</c:v>
                </c:pt>
                <c:pt idx="22">
                  <c:v>31.642004589784932</c:v>
                </c:pt>
                <c:pt idx="23">
                  <c:v>36.627521236014758</c:v>
                </c:pt>
                <c:pt idx="24">
                  <c:v>43.577218818414273</c:v>
                </c:pt>
                <c:pt idx="25">
                  <c:v>56.788793699112148</c:v>
                </c:pt>
                <c:pt idx="26">
                  <c:v>67.7119997650708</c:v>
                </c:pt>
                <c:pt idx="27">
                  <c:v>61.598914628508183</c:v>
                </c:pt>
                <c:pt idx="28">
                  <c:v>53.935880600524101</c:v>
                </c:pt>
                <c:pt idx="29">
                  <c:v>53.254547069168993</c:v>
                </c:pt>
                <c:pt idx="30">
                  <c:v>54.866814102017692</c:v>
                </c:pt>
                <c:pt idx="31">
                  <c:v>43.275490161850236</c:v>
                </c:pt>
                <c:pt idx="32">
                  <c:v>42.340083998882534</c:v>
                </c:pt>
                <c:pt idx="33">
                  <c:v>47.848667076140792</c:v>
                </c:pt>
                <c:pt idx="34">
                  <c:v>51.124517119198472</c:v>
                </c:pt>
                <c:pt idx="35">
                  <c:v>56.459155086495457</c:v>
                </c:pt>
                <c:pt idx="36">
                  <c:v>63.459260151134487</c:v>
                </c:pt>
                <c:pt idx="37">
                  <c:v>70.177687441229438</c:v>
                </c:pt>
                <c:pt idx="38">
                  <c:v>78.944129889882817</c:v>
                </c:pt>
                <c:pt idx="39">
                  <c:v>67.520537222089146</c:v>
                </c:pt>
                <c:pt idx="40">
                  <c:v>67.081466664081262</c:v>
                </c:pt>
                <c:pt idx="41">
                  <c:v>57.083995629490744</c:v>
                </c:pt>
              </c:numCache>
            </c:numRef>
          </c:val>
          <c:smooth val="0"/>
          <c:extLst>
            <c:ext xmlns:c16="http://schemas.microsoft.com/office/drawing/2014/chart" uri="{C3380CC4-5D6E-409C-BE32-E72D297353CC}">
              <c16:uniqueId val="{00000002-6DC3-4C3D-9A5D-6F539DE3D7C4}"/>
            </c:ext>
          </c:extLst>
        </c:ser>
        <c:ser>
          <c:idx val="3"/>
          <c:order val="3"/>
          <c:tx>
            <c:strRef>
              <c:f>'Services - by sector'!$A$5</c:f>
              <c:strCache>
                <c:ptCount val="1"/>
                <c:pt idx="0">
                  <c:v>ICT</c:v>
                </c:pt>
              </c:strCache>
            </c:strRef>
          </c:tx>
          <c:spPr>
            <a:ln w="28575" cap="rnd">
              <a:solidFill>
                <a:srgbClr val="02818A"/>
              </a:solidFill>
              <a:round/>
            </a:ln>
            <a:effectLst/>
          </c:spPr>
          <c:marker>
            <c:symbol val="none"/>
          </c:marker>
          <c:cat>
            <c:numRef>
              <c:f>'Services - by sector'!$B$1:$AQ$1</c:f>
              <c:numCache>
                <c:formatCode>mmm\-yy</c:formatCode>
                <c:ptCount val="42"/>
                <c:pt idx="0">
                  <c:v>43635</c:v>
                </c:pt>
                <c:pt idx="1">
                  <c:v>43665</c:v>
                </c:pt>
                <c:pt idx="2">
                  <c:v>43696</c:v>
                </c:pt>
                <c:pt idx="3">
                  <c:v>43727</c:v>
                </c:pt>
                <c:pt idx="4">
                  <c:v>43757</c:v>
                </c:pt>
                <c:pt idx="5">
                  <c:v>43788</c:v>
                </c:pt>
                <c:pt idx="6">
                  <c:v>43818</c:v>
                </c:pt>
                <c:pt idx="7">
                  <c:v>43831</c:v>
                </c:pt>
                <c:pt idx="8">
                  <c:v>43862</c:v>
                </c:pt>
                <c:pt idx="9">
                  <c:v>43909</c:v>
                </c:pt>
                <c:pt idx="10">
                  <c:v>43940</c:v>
                </c:pt>
                <c:pt idx="11">
                  <c:v>43970</c:v>
                </c:pt>
                <c:pt idx="12">
                  <c:v>44001</c:v>
                </c:pt>
                <c:pt idx="13">
                  <c:v>44031</c:v>
                </c:pt>
                <c:pt idx="14">
                  <c:v>44062</c:v>
                </c:pt>
                <c:pt idx="15">
                  <c:v>44093</c:v>
                </c:pt>
                <c:pt idx="16">
                  <c:v>44123</c:v>
                </c:pt>
                <c:pt idx="17">
                  <c:v>44154</c:v>
                </c:pt>
                <c:pt idx="18">
                  <c:v>44184</c:v>
                </c:pt>
                <c:pt idx="19">
                  <c:v>44215</c:v>
                </c:pt>
                <c:pt idx="20">
                  <c:v>44246</c:v>
                </c:pt>
                <c:pt idx="21">
                  <c:v>44274</c:v>
                </c:pt>
                <c:pt idx="22">
                  <c:v>44305</c:v>
                </c:pt>
                <c:pt idx="23">
                  <c:v>44335</c:v>
                </c:pt>
                <c:pt idx="24">
                  <c:v>44366</c:v>
                </c:pt>
                <c:pt idx="25">
                  <c:v>44396</c:v>
                </c:pt>
                <c:pt idx="26">
                  <c:v>44427</c:v>
                </c:pt>
                <c:pt idx="27">
                  <c:v>44458</c:v>
                </c:pt>
                <c:pt idx="28">
                  <c:v>44488</c:v>
                </c:pt>
                <c:pt idx="29">
                  <c:v>44519</c:v>
                </c:pt>
                <c:pt idx="30">
                  <c:v>44549</c:v>
                </c:pt>
                <c:pt idx="31">
                  <c:v>44580</c:v>
                </c:pt>
                <c:pt idx="32">
                  <c:v>44611</c:v>
                </c:pt>
                <c:pt idx="33">
                  <c:v>44639</c:v>
                </c:pt>
                <c:pt idx="34">
                  <c:v>44670</c:v>
                </c:pt>
                <c:pt idx="35">
                  <c:v>44700</c:v>
                </c:pt>
                <c:pt idx="36">
                  <c:v>44731</c:v>
                </c:pt>
                <c:pt idx="37">
                  <c:v>44761</c:v>
                </c:pt>
                <c:pt idx="38">
                  <c:v>44792</c:v>
                </c:pt>
                <c:pt idx="39">
                  <c:v>44823</c:v>
                </c:pt>
                <c:pt idx="40">
                  <c:v>44853</c:v>
                </c:pt>
                <c:pt idx="41">
                  <c:v>44884</c:v>
                </c:pt>
              </c:numCache>
            </c:numRef>
          </c:cat>
          <c:val>
            <c:numRef>
              <c:f>'Services - by sector'!$B$5:$AQ$5</c:f>
              <c:numCache>
                <c:formatCode>General</c:formatCode>
                <c:ptCount val="42"/>
                <c:pt idx="0">
                  <c:v>111.38244557402986</c:v>
                </c:pt>
                <c:pt idx="1">
                  <c:v>110.69576131736815</c:v>
                </c:pt>
                <c:pt idx="2">
                  <c:v>104.80968426915337</c:v>
                </c:pt>
                <c:pt idx="3">
                  <c:v>106.31191429603793</c:v>
                </c:pt>
                <c:pt idx="4">
                  <c:v>107.41175714115047</c:v>
                </c:pt>
                <c:pt idx="5">
                  <c:v>108.22850314017583</c:v>
                </c:pt>
                <c:pt idx="6">
                  <c:v>134.80217247295232</c:v>
                </c:pt>
                <c:pt idx="7">
                  <c:v>101.82140235504224</c:v>
                </c:pt>
                <c:pt idx="8">
                  <c:v>125.2680501806966</c:v>
                </c:pt>
                <c:pt idx="9">
                  <c:v>115.5368386843912</c:v>
                </c:pt>
                <c:pt idx="10">
                  <c:v>109.27774232376709</c:v>
                </c:pt>
                <c:pt idx="11">
                  <c:v>107.68949097379567</c:v>
                </c:pt>
                <c:pt idx="12">
                  <c:v>109.61055184965842</c:v>
                </c:pt>
                <c:pt idx="13">
                  <c:v>113.36296481869006</c:v>
                </c:pt>
                <c:pt idx="14">
                  <c:v>105.31904301450379</c:v>
                </c:pt>
                <c:pt idx="15">
                  <c:v>109.31618145468858</c:v>
                </c:pt>
                <c:pt idx="16">
                  <c:v>114.1588541910955</c:v>
                </c:pt>
                <c:pt idx="17">
                  <c:v>114.75324598229741</c:v>
                </c:pt>
                <c:pt idx="18">
                  <c:v>151.94246222606631</c:v>
                </c:pt>
                <c:pt idx="19">
                  <c:v>126.38564186126193</c:v>
                </c:pt>
                <c:pt idx="20">
                  <c:v>125.45225164974516</c:v>
                </c:pt>
                <c:pt idx="21">
                  <c:v>145.60552248974452</c:v>
                </c:pt>
                <c:pt idx="22">
                  <c:v>139.41555132205212</c:v>
                </c:pt>
                <c:pt idx="23">
                  <c:v>131.94622621296787</c:v>
                </c:pt>
                <c:pt idx="24">
                  <c:v>147.66365451191334</c:v>
                </c:pt>
                <c:pt idx="25">
                  <c:v>142.3474022191528</c:v>
                </c:pt>
                <c:pt idx="26">
                  <c:v>135.14161163246189</c:v>
                </c:pt>
                <c:pt idx="27">
                  <c:v>137.59637251853744</c:v>
                </c:pt>
                <c:pt idx="28">
                  <c:v>134.87171164991395</c:v>
                </c:pt>
                <c:pt idx="29">
                  <c:v>139.51541458241852</c:v>
                </c:pt>
                <c:pt idx="30">
                  <c:v>168.58389855474044</c:v>
                </c:pt>
                <c:pt idx="31">
                  <c:v>140.76383628694091</c:v>
                </c:pt>
                <c:pt idx="32">
                  <c:v>135.50259401271637</c:v>
                </c:pt>
                <c:pt idx="33">
                  <c:v>156.30491681693468</c:v>
                </c:pt>
                <c:pt idx="34">
                  <c:v>139.67288011390329</c:v>
                </c:pt>
                <c:pt idx="35">
                  <c:v>143.21752760064948</c:v>
                </c:pt>
                <c:pt idx="36">
                  <c:v>150.10098532922993</c:v>
                </c:pt>
                <c:pt idx="37">
                  <c:v>145.5474856933414</c:v>
                </c:pt>
                <c:pt idx="38">
                  <c:v>149.94627663982143</c:v>
                </c:pt>
                <c:pt idx="39">
                  <c:v>137.46730307609849</c:v>
                </c:pt>
                <c:pt idx="40">
                  <c:v>136.64152358809534</c:v>
                </c:pt>
                <c:pt idx="41">
                  <c:v>146.40579925849633</c:v>
                </c:pt>
              </c:numCache>
            </c:numRef>
          </c:val>
          <c:smooth val="0"/>
          <c:extLst>
            <c:ext xmlns:c16="http://schemas.microsoft.com/office/drawing/2014/chart" uri="{C3380CC4-5D6E-409C-BE32-E72D297353CC}">
              <c16:uniqueId val="{00000003-6DC3-4C3D-9A5D-6F539DE3D7C4}"/>
            </c:ext>
          </c:extLst>
        </c:ser>
        <c:ser>
          <c:idx val="4"/>
          <c:order val="4"/>
          <c:tx>
            <c:strRef>
              <c:f>'Services - by sector'!$A$6</c:f>
              <c:strCache>
                <c:ptCount val="1"/>
                <c:pt idx="0">
                  <c:v>Other business</c:v>
                </c:pt>
              </c:strCache>
            </c:strRef>
          </c:tx>
          <c:spPr>
            <a:ln w="28575" cap="rnd">
              <a:solidFill>
                <a:srgbClr val="FFC108"/>
              </a:solidFill>
              <a:round/>
            </a:ln>
            <a:effectLst/>
          </c:spPr>
          <c:marker>
            <c:symbol val="none"/>
          </c:marker>
          <c:cat>
            <c:numRef>
              <c:f>'Services - by sector'!$B$1:$AQ$1</c:f>
              <c:numCache>
                <c:formatCode>mmm\-yy</c:formatCode>
                <c:ptCount val="42"/>
                <c:pt idx="0">
                  <c:v>43635</c:v>
                </c:pt>
                <c:pt idx="1">
                  <c:v>43665</c:v>
                </c:pt>
                <c:pt idx="2">
                  <c:v>43696</c:v>
                </c:pt>
                <c:pt idx="3">
                  <c:v>43727</c:v>
                </c:pt>
                <c:pt idx="4">
                  <c:v>43757</c:v>
                </c:pt>
                <c:pt idx="5">
                  <c:v>43788</c:v>
                </c:pt>
                <c:pt idx="6">
                  <c:v>43818</c:v>
                </c:pt>
                <c:pt idx="7">
                  <c:v>43831</c:v>
                </c:pt>
                <c:pt idx="8">
                  <c:v>43862</c:v>
                </c:pt>
                <c:pt idx="9">
                  <c:v>43909</c:v>
                </c:pt>
                <c:pt idx="10">
                  <c:v>43940</c:v>
                </c:pt>
                <c:pt idx="11">
                  <c:v>43970</c:v>
                </c:pt>
                <c:pt idx="12">
                  <c:v>44001</c:v>
                </c:pt>
                <c:pt idx="13">
                  <c:v>44031</c:v>
                </c:pt>
                <c:pt idx="14">
                  <c:v>44062</c:v>
                </c:pt>
                <c:pt idx="15">
                  <c:v>44093</c:v>
                </c:pt>
                <c:pt idx="16">
                  <c:v>44123</c:v>
                </c:pt>
                <c:pt idx="17">
                  <c:v>44154</c:v>
                </c:pt>
                <c:pt idx="18">
                  <c:v>44184</c:v>
                </c:pt>
                <c:pt idx="19">
                  <c:v>44215</c:v>
                </c:pt>
                <c:pt idx="20">
                  <c:v>44246</c:v>
                </c:pt>
                <c:pt idx="21">
                  <c:v>44274</c:v>
                </c:pt>
                <c:pt idx="22">
                  <c:v>44305</c:v>
                </c:pt>
                <c:pt idx="23">
                  <c:v>44335</c:v>
                </c:pt>
                <c:pt idx="24">
                  <c:v>44366</c:v>
                </c:pt>
                <c:pt idx="25">
                  <c:v>44396</c:v>
                </c:pt>
                <c:pt idx="26">
                  <c:v>44427</c:v>
                </c:pt>
                <c:pt idx="27">
                  <c:v>44458</c:v>
                </c:pt>
                <c:pt idx="28">
                  <c:v>44488</c:v>
                </c:pt>
                <c:pt idx="29">
                  <c:v>44519</c:v>
                </c:pt>
                <c:pt idx="30">
                  <c:v>44549</c:v>
                </c:pt>
                <c:pt idx="31">
                  <c:v>44580</c:v>
                </c:pt>
                <c:pt idx="32">
                  <c:v>44611</c:v>
                </c:pt>
                <c:pt idx="33">
                  <c:v>44639</c:v>
                </c:pt>
                <c:pt idx="34">
                  <c:v>44670</c:v>
                </c:pt>
                <c:pt idx="35">
                  <c:v>44700</c:v>
                </c:pt>
                <c:pt idx="36">
                  <c:v>44731</c:v>
                </c:pt>
                <c:pt idx="37">
                  <c:v>44761</c:v>
                </c:pt>
                <c:pt idx="38">
                  <c:v>44792</c:v>
                </c:pt>
                <c:pt idx="39">
                  <c:v>44823</c:v>
                </c:pt>
                <c:pt idx="40">
                  <c:v>44853</c:v>
                </c:pt>
                <c:pt idx="41">
                  <c:v>44884</c:v>
                </c:pt>
              </c:numCache>
            </c:numRef>
          </c:cat>
          <c:val>
            <c:numRef>
              <c:f>'Services - by sector'!$B$6:$AQ$6</c:f>
              <c:numCache>
                <c:formatCode>General</c:formatCode>
                <c:ptCount val="42"/>
                <c:pt idx="0">
                  <c:v>102.41713768091903</c:v>
                </c:pt>
                <c:pt idx="1">
                  <c:v>102.83818789269172</c:v>
                </c:pt>
                <c:pt idx="2">
                  <c:v>97.832932945544641</c:v>
                </c:pt>
                <c:pt idx="3">
                  <c:v>106.8013488591906</c:v>
                </c:pt>
                <c:pt idx="4">
                  <c:v>101.64227256467588</c:v>
                </c:pt>
                <c:pt idx="5">
                  <c:v>104.74404777132224</c:v>
                </c:pt>
                <c:pt idx="6">
                  <c:v>124.4844624250625</c:v>
                </c:pt>
                <c:pt idx="7">
                  <c:v>100.8248492284068</c:v>
                </c:pt>
                <c:pt idx="8">
                  <c:v>106.39368126816815</c:v>
                </c:pt>
                <c:pt idx="9">
                  <c:v>105.50644053265306</c:v>
                </c:pt>
                <c:pt idx="10">
                  <c:v>100.01547565454626</c:v>
                </c:pt>
                <c:pt idx="11">
                  <c:v>93.211996863870866</c:v>
                </c:pt>
                <c:pt idx="12">
                  <c:v>100.10050508999093</c:v>
                </c:pt>
                <c:pt idx="13">
                  <c:v>97.801906825679211</c:v>
                </c:pt>
                <c:pt idx="14">
                  <c:v>93.510122803141684</c:v>
                </c:pt>
                <c:pt idx="15">
                  <c:v>103.42432229164365</c:v>
                </c:pt>
                <c:pt idx="16">
                  <c:v>100.00303903531653</c:v>
                </c:pt>
                <c:pt idx="17">
                  <c:v>102.27834018288445</c:v>
                </c:pt>
                <c:pt idx="18">
                  <c:v>126.36971501700938</c:v>
                </c:pt>
                <c:pt idx="19">
                  <c:v>105.54098939984419</c:v>
                </c:pt>
                <c:pt idx="20">
                  <c:v>101.76798888420808</c:v>
                </c:pt>
                <c:pt idx="21">
                  <c:v>115.79417483432759</c:v>
                </c:pt>
                <c:pt idx="22">
                  <c:v>113.20242028621156</c:v>
                </c:pt>
                <c:pt idx="23">
                  <c:v>107.72905149064388</c:v>
                </c:pt>
                <c:pt idx="24">
                  <c:v>117.01605867173359</c:v>
                </c:pt>
                <c:pt idx="25">
                  <c:v>109.6034903133995</c:v>
                </c:pt>
                <c:pt idx="26">
                  <c:v>105.82325033674501</c:v>
                </c:pt>
                <c:pt idx="27">
                  <c:v>115.21189019060141</c:v>
                </c:pt>
                <c:pt idx="28">
                  <c:v>112.79194513045665</c:v>
                </c:pt>
                <c:pt idx="29">
                  <c:v>118.71636388418428</c:v>
                </c:pt>
                <c:pt idx="30">
                  <c:v>147.31058507115057</c:v>
                </c:pt>
                <c:pt idx="31">
                  <c:v>120.28135947253853</c:v>
                </c:pt>
                <c:pt idx="32">
                  <c:v>114.12405529338152</c:v>
                </c:pt>
                <c:pt idx="33">
                  <c:v>125.12756712613592</c:v>
                </c:pt>
                <c:pt idx="34">
                  <c:v>115.14461494068</c:v>
                </c:pt>
                <c:pt idx="35">
                  <c:v>109.91056688336813</c:v>
                </c:pt>
                <c:pt idx="36">
                  <c:v>119.32385025435919</c:v>
                </c:pt>
                <c:pt idx="37">
                  <c:v>115.03966709331171</c:v>
                </c:pt>
                <c:pt idx="38">
                  <c:v>115.31086763985871</c:v>
                </c:pt>
                <c:pt idx="39">
                  <c:v>119.2126933655189</c:v>
                </c:pt>
                <c:pt idx="40">
                  <c:v>114.91561015997218</c:v>
                </c:pt>
                <c:pt idx="41">
                  <c:v>123.63307231360494</c:v>
                </c:pt>
              </c:numCache>
            </c:numRef>
          </c:val>
          <c:smooth val="0"/>
          <c:extLst>
            <c:ext xmlns:c16="http://schemas.microsoft.com/office/drawing/2014/chart" uri="{C3380CC4-5D6E-409C-BE32-E72D297353CC}">
              <c16:uniqueId val="{00000004-6DC3-4C3D-9A5D-6F539DE3D7C4}"/>
            </c:ext>
          </c:extLst>
        </c:ser>
        <c:ser>
          <c:idx val="5"/>
          <c:order val="5"/>
          <c:tx>
            <c:strRef>
              <c:f>'Services - by sector'!$A$7</c:f>
              <c:strCache>
                <c:ptCount val="1"/>
                <c:pt idx="0">
                  <c:v>Other services</c:v>
                </c:pt>
              </c:strCache>
            </c:strRef>
          </c:tx>
          <c:spPr>
            <a:ln w="28575" cap="rnd">
              <a:solidFill>
                <a:srgbClr val="0CAAA0"/>
              </a:solidFill>
              <a:round/>
            </a:ln>
            <a:effectLst/>
          </c:spPr>
          <c:marker>
            <c:symbol val="none"/>
          </c:marker>
          <c:cat>
            <c:numRef>
              <c:f>'Services - by sector'!$B$1:$AQ$1</c:f>
              <c:numCache>
                <c:formatCode>mmm\-yy</c:formatCode>
                <c:ptCount val="42"/>
                <c:pt idx="0">
                  <c:v>43635</c:v>
                </c:pt>
                <c:pt idx="1">
                  <c:v>43665</c:v>
                </c:pt>
                <c:pt idx="2">
                  <c:v>43696</c:v>
                </c:pt>
                <c:pt idx="3">
                  <c:v>43727</c:v>
                </c:pt>
                <c:pt idx="4">
                  <c:v>43757</c:v>
                </c:pt>
                <c:pt idx="5">
                  <c:v>43788</c:v>
                </c:pt>
                <c:pt idx="6">
                  <c:v>43818</c:v>
                </c:pt>
                <c:pt idx="7">
                  <c:v>43831</c:v>
                </c:pt>
                <c:pt idx="8">
                  <c:v>43862</c:v>
                </c:pt>
                <c:pt idx="9">
                  <c:v>43909</c:v>
                </c:pt>
                <c:pt idx="10">
                  <c:v>43940</c:v>
                </c:pt>
                <c:pt idx="11">
                  <c:v>43970</c:v>
                </c:pt>
                <c:pt idx="12">
                  <c:v>44001</c:v>
                </c:pt>
                <c:pt idx="13">
                  <c:v>44031</c:v>
                </c:pt>
                <c:pt idx="14">
                  <c:v>44062</c:v>
                </c:pt>
                <c:pt idx="15">
                  <c:v>44093</c:v>
                </c:pt>
                <c:pt idx="16">
                  <c:v>44123</c:v>
                </c:pt>
                <c:pt idx="17">
                  <c:v>44154</c:v>
                </c:pt>
                <c:pt idx="18">
                  <c:v>44184</c:v>
                </c:pt>
                <c:pt idx="19">
                  <c:v>44215</c:v>
                </c:pt>
                <c:pt idx="20">
                  <c:v>44246</c:v>
                </c:pt>
                <c:pt idx="21">
                  <c:v>44274</c:v>
                </c:pt>
                <c:pt idx="22">
                  <c:v>44305</c:v>
                </c:pt>
                <c:pt idx="23">
                  <c:v>44335</c:v>
                </c:pt>
                <c:pt idx="24">
                  <c:v>44366</c:v>
                </c:pt>
                <c:pt idx="25">
                  <c:v>44396</c:v>
                </c:pt>
                <c:pt idx="26">
                  <c:v>44427</c:v>
                </c:pt>
                <c:pt idx="27">
                  <c:v>44458</c:v>
                </c:pt>
                <c:pt idx="28">
                  <c:v>44488</c:v>
                </c:pt>
                <c:pt idx="29">
                  <c:v>44519</c:v>
                </c:pt>
                <c:pt idx="30">
                  <c:v>44549</c:v>
                </c:pt>
                <c:pt idx="31">
                  <c:v>44580</c:v>
                </c:pt>
                <c:pt idx="32">
                  <c:v>44611</c:v>
                </c:pt>
                <c:pt idx="33">
                  <c:v>44639</c:v>
                </c:pt>
                <c:pt idx="34">
                  <c:v>44670</c:v>
                </c:pt>
                <c:pt idx="35">
                  <c:v>44700</c:v>
                </c:pt>
                <c:pt idx="36">
                  <c:v>44731</c:v>
                </c:pt>
                <c:pt idx="37">
                  <c:v>44761</c:v>
                </c:pt>
                <c:pt idx="38">
                  <c:v>44792</c:v>
                </c:pt>
                <c:pt idx="39">
                  <c:v>44823</c:v>
                </c:pt>
                <c:pt idx="40">
                  <c:v>44853</c:v>
                </c:pt>
                <c:pt idx="41">
                  <c:v>44884</c:v>
                </c:pt>
              </c:numCache>
            </c:numRef>
          </c:cat>
          <c:val>
            <c:numRef>
              <c:f>'Services - by sector'!$B$7:$AQ$7</c:f>
              <c:numCache>
                <c:formatCode>General</c:formatCode>
                <c:ptCount val="42"/>
                <c:pt idx="0">
                  <c:v>101.03989058057306</c:v>
                </c:pt>
                <c:pt idx="1">
                  <c:v>103.9543950880534</c:v>
                </c:pt>
                <c:pt idx="2">
                  <c:v>103.10840969748681</c:v>
                </c:pt>
                <c:pt idx="3">
                  <c:v>99.566390718136219</c:v>
                </c:pt>
                <c:pt idx="4">
                  <c:v>100.63665891943754</c:v>
                </c:pt>
                <c:pt idx="5">
                  <c:v>103.96434248801982</c:v>
                </c:pt>
                <c:pt idx="6">
                  <c:v>110.87106107974314</c:v>
                </c:pt>
                <c:pt idx="7">
                  <c:v>103.09645643549565</c:v>
                </c:pt>
                <c:pt idx="8">
                  <c:v>108.7157710927398</c:v>
                </c:pt>
                <c:pt idx="9">
                  <c:v>107.27563605495499</c:v>
                </c:pt>
                <c:pt idx="10">
                  <c:v>99.556905188621485</c:v>
                </c:pt>
                <c:pt idx="11">
                  <c:v>104.1533092688548</c:v>
                </c:pt>
                <c:pt idx="12">
                  <c:v>102.54011117407596</c:v>
                </c:pt>
                <c:pt idx="13">
                  <c:v>103.43818582860646</c:v>
                </c:pt>
                <c:pt idx="14">
                  <c:v>103.86744622239704</c:v>
                </c:pt>
                <c:pt idx="15">
                  <c:v>110.03323527631323</c:v>
                </c:pt>
                <c:pt idx="16">
                  <c:v>106.10520295653404</c:v>
                </c:pt>
                <c:pt idx="17">
                  <c:v>112.49933623852841</c:v>
                </c:pt>
                <c:pt idx="18">
                  <c:v>121.99626886716347</c:v>
                </c:pt>
                <c:pt idx="19">
                  <c:v>111.35178162554529</c:v>
                </c:pt>
                <c:pt idx="20">
                  <c:v>113.39380776420921</c:v>
                </c:pt>
                <c:pt idx="21">
                  <c:v>122.64747740102224</c:v>
                </c:pt>
                <c:pt idx="22">
                  <c:v>117.42994621980706</c:v>
                </c:pt>
                <c:pt idx="23">
                  <c:v>119.20120587119834</c:v>
                </c:pt>
                <c:pt idx="24">
                  <c:v>122.66152040150327</c:v>
                </c:pt>
                <c:pt idx="25">
                  <c:v>119.74820890377158</c:v>
                </c:pt>
                <c:pt idx="26">
                  <c:v>121.78401116937837</c:v>
                </c:pt>
                <c:pt idx="27">
                  <c:v>125.57037148233175</c:v>
                </c:pt>
                <c:pt idx="28">
                  <c:v>117.2579733213537</c:v>
                </c:pt>
                <c:pt idx="29">
                  <c:v>122.75777421311014</c:v>
                </c:pt>
                <c:pt idx="30">
                  <c:v>136.04175017379407</c:v>
                </c:pt>
                <c:pt idx="31">
                  <c:v>119.78685577933059</c:v>
                </c:pt>
                <c:pt idx="32">
                  <c:v>121.82451239122562</c:v>
                </c:pt>
                <c:pt idx="33">
                  <c:v>125.1964461182628</c:v>
                </c:pt>
                <c:pt idx="34">
                  <c:v>116.15472988506595</c:v>
                </c:pt>
                <c:pt idx="35">
                  <c:v>119.37073759717489</c:v>
                </c:pt>
                <c:pt idx="36">
                  <c:v>122.07780048840169</c:v>
                </c:pt>
                <c:pt idx="37">
                  <c:v>114.72003612808788</c:v>
                </c:pt>
                <c:pt idx="38">
                  <c:v>121.23495312219134</c:v>
                </c:pt>
                <c:pt idx="39">
                  <c:v>118.03084252407479</c:v>
                </c:pt>
                <c:pt idx="40">
                  <c:v>112.63134052051282</c:v>
                </c:pt>
                <c:pt idx="41">
                  <c:v>119.50851870652848</c:v>
                </c:pt>
              </c:numCache>
            </c:numRef>
          </c:val>
          <c:smooth val="0"/>
          <c:extLst>
            <c:ext xmlns:c16="http://schemas.microsoft.com/office/drawing/2014/chart" uri="{C3380CC4-5D6E-409C-BE32-E72D297353CC}">
              <c16:uniqueId val="{00000005-6DC3-4C3D-9A5D-6F539DE3D7C4}"/>
            </c:ext>
          </c:extLst>
        </c:ser>
        <c:ser>
          <c:idx val="6"/>
          <c:order val="6"/>
          <c:tx>
            <c:strRef>
              <c:f>'Services - by sector'!$A$8</c:f>
              <c:strCache>
                <c:ptCount val="1"/>
                <c:pt idx="0">
                  <c:v>Construction and goods-related</c:v>
                </c:pt>
              </c:strCache>
            </c:strRef>
          </c:tx>
          <c:spPr>
            <a:ln w="28575" cap="rnd">
              <a:solidFill>
                <a:schemeClr val="bg2">
                  <a:lumMod val="75000"/>
                </a:schemeClr>
              </a:solidFill>
              <a:round/>
            </a:ln>
            <a:effectLst/>
          </c:spPr>
          <c:marker>
            <c:symbol val="none"/>
          </c:marker>
          <c:cat>
            <c:numRef>
              <c:f>'Services - by sector'!$B$1:$AQ$1</c:f>
              <c:numCache>
                <c:formatCode>mmm\-yy</c:formatCode>
                <c:ptCount val="42"/>
                <c:pt idx="0">
                  <c:v>43635</c:v>
                </c:pt>
                <c:pt idx="1">
                  <c:v>43665</c:v>
                </c:pt>
                <c:pt idx="2">
                  <c:v>43696</c:v>
                </c:pt>
                <c:pt idx="3">
                  <c:v>43727</c:v>
                </c:pt>
                <c:pt idx="4">
                  <c:v>43757</c:v>
                </c:pt>
                <c:pt idx="5">
                  <c:v>43788</c:v>
                </c:pt>
                <c:pt idx="6">
                  <c:v>43818</c:v>
                </c:pt>
                <c:pt idx="7">
                  <c:v>43831</c:v>
                </c:pt>
                <c:pt idx="8">
                  <c:v>43862</c:v>
                </c:pt>
                <c:pt idx="9">
                  <c:v>43909</c:v>
                </c:pt>
                <c:pt idx="10">
                  <c:v>43940</c:v>
                </c:pt>
                <c:pt idx="11">
                  <c:v>43970</c:v>
                </c:pt>
                <c:pt idx="12">
                  <c:v>44001</c:v>
                </c:pt>
                <c:pt idx="13">
                  <c:v>44031</c:v>
                </c:pt>
                <c:pt idx="14">
                  <c:v>44062</c:v>
                </c:pt>
                <c:pt idx="15">
                  <c:v>44093</c:v>
                </c:pt>
                <c:pt idx="16">
                  <c:v>44123</c:v>
                </c:pt>
                <c:pt idx="17">
                  <c:v>44154</c:v>
                </c:pt>
                <c:pt idx="18">
                  <c:v>44184</c:v>
                </c:pt>
                <c:pt idx="19">
                  <c:v>44215</c:v>
                </c:pt>
                <c:pt idx="20">
                  <c:v>44246</c:v>
                </c:pt>
                <c:pt idx="21">
                  <c:v>44274</c:v>
                </c:pt>
                <c:pt idx="22">
                  <c:v>44305</c:v>
                </c:pt>
                <c:pt idx="23">
                  <c:v>44335</c:v>
                </c:pt>
                <c:pt idx="24">
                  <c:v>44366</c:v>
                </c:pt>
                <c:pt idx="25">
                  <c:v>44396</c:v>
                </c:pt>
                <c:pt idx="26">
                  <c:v>44427</c:v>
                </c:pt>
                <c:pt idx="27">
                  <c:v>44458</c:v>
                </c:pt>
                <c:pt idx="28">
                  <c:v>44488</c:v>
                </c:pt>
                <c:pt idx="29">
                  <c:v>44519</c:v>
                </c:pt>
                <c:pt idx="30">
                  <c:v>44549</c:v>
                </c:pt>
                <c:pt idx="31">
                  <c:v>44580</c:v>
                </c:pt>
                <c:pt idx="32">
                  <c:v>44611</c:v>
                </c:pt>
                <c:pt idx="33">
                  <c:v>44639</c:v>
                </c:pt>
                <c:pt idx="34">
                  <c:v>44670</c:v>
                </c:pt>
                <c:pt idx="35">
                  <c:v>44700</c:v>
                </c:pt>
                <c:pt idx="36">
                  <c:v>44731</c:v>
                </c:pt>
                <c:pt idx="37">
                  <c:v>44761</c:v>
                </c:pt>
                <c:pt idx="38">
                  <c:v>44792</c:v>
                </c:pt>
                <c:pt idx="39">
                  <c:v>44823</c:v>
                </c:pt>
                <c:pt idx="40">
                  <c:v>44853</c:v>
                </c:pt>
                <c:pt idx="41">
                  <c:v>44884</c:v>
                </c:pt>
              </c:numCache>
            </c:numRef>
          </c:cat>
          <c:val>
            <c:numRef>
              <c:f>'Services - by sector'!$B$8:$AQ$8</c:f>
              <c:numCache>
                <c:formatCode>General</c:formatCode>
                <c:ptCount val="42"/>
                <c:pt idx="0">
                  <c:v>99.03842356363964</c:v>
                </c:pt>
                <c:pt idx="1">
                  <c:v>102.06934860733301</c:v>
                </c:pt>
                <c:pt idx="2">
                  <c:v>96.554517273801352</c:v>
                </c:pt>
                <c:pt idx="3">
                  <c:v>97.850191853410621</c:v>
                </c:pt>
                <c:pt idx="4">
                  <c:v>98.923120197077026</c:v>
                </c:pt>
                <c:pt idx="5">
                  <c:v>100.62244356153145</c:v>
                </c:pt>
                <c:pt idx="6">
                  <c:v>120.60835568234076</c:v>
                </c:pt>
                <c:pt idx="7">
                  <c:v>91.06215096553899</c:v>
                </c:pt>
                <c:pt idx="8">
                  <c:v>97.080764120650613</c:v>
                </c:pt>
                <c:pt idx="9">
                  <c:v>95.513339113385214</c:v>
                </c:pt>
                <c:pt idx="10">
                  <c:v>79.37307194790462</c:v>
                </c:pt>
                <c:pt idx="11">
                  <c:v>74.721514870174005</c:v>
                </c:pt>
                <c:pt idx="12">
                  <c:v>83.316434436610137</c:v>
                </c:pt>
                <c:pt idx="13">
                  <c:v>81.221632650939156</c:v>
                </c:pt>
                <c:pt idx="14">
                  <c:v>72.674267283505017</c:v>
                </c:pt>
                <c:pt idx="15">
                  <c:v>90.951052191586342</c:v>
                </c:pt>
                <c:pt idx="16">
                  <c:v>82.928601534561125</c:v>
                </c:pt>
                <c:pt idx="17">
                  <c:v>84.432381365923504</c:v>
                </c:pt>
                <c:pt idx="18">
                  <c:v>111.36873151744906</c:v>
                </c:pt>
                <c:pt idx="19">
                  <c:v>90.289937903635504</c:v>
                </c:pt>
                <c:pt idx="20">
                  <c:v>83.00051851705841</c:v>
                </c:pt>
                <c:pt idx="21">
                  <c:v>102.47649355041683</c:v>
                </c:pt>
                <c:pt idx="22">
                  <c:v>94.215222013783674</c:v>
                </c:pt>
                <c:pt idx="23">
                  <c:v>92.400576679464507</c:v>
                </c:pt>
                <c:pt idx="24">
                  <c:v>104.54607213190251</c:v>
                </c:pt>
                <c:pt idx="25">
                  <c:v>97.744325257616538</c:v>
                </c:pt>
                <c:pt idx="26">
                  <c:v>96.970760668969021</c:v>
                </c:pt>
                <c:pt idx="27">
                  <c:v>112.35761940358975</c:v>
                </c:pt>
                <c:pt idx="28">
                  <c:v>99.588347475515391</c:v>
                </c:pt>
                <c:pt idx="29">
                  <c:v>101.6310461312661</c:v>
                </c:pt>
                <c:pt idx="30">
                  <c:v>126.68903042620741</c:v>
                </c:pt>
                <c:pt idx="31">
                  <c:v>151.44835815069061</c:v>
                </c:pt>
                <c:pt idx="32">
                  <c:v>143.04204272385934</c:v>
                </c:pt>
                <c:pt idx="33">
                  <c:v>166.49524879422847</c:v>
                </c:pt>
                <c:pt idx="34">
                  <c:v>163.32637676900043</c:v>
                </c:pt>
                <c:pt idx="35">
                  <c:v>160.81108766915327</c:v>
                </c:pt>
                <c:pt idx="36">
                  <c:v>180.74518265050273</c:v>
                </c:pt>
                <c:pt idx="37">
                  <c:v>163.36373711166681</c:v>
                </c:pt>
                <c:pt idx="38">
                  <c:v>168.56026081115658</c:v>
                </c:pt>
                <c:pt idx="39">
                  <c:v>170.15024635651756</c:v>
                </c:pt>
                <c:pt idx="40">
                  <c:v>157.54209467011236</c:v>
                </c:pt>
                <c:pt idx="41">
                  <c:v>163.25767442550159</c:v>
                </c:pt>
              </c:numCache>
            </c:numRef>
          </c:val>
          <c:smooth val="0"/>
          <c:extLst>
            <c:ext xmlns:c16="http://schemas.microsoft.com/office/drawing/2014/chart" uri="{C3380CC4-5D6E-409C-BE32-E72D297353CC}">
              <c16:uniqueId val="{00000006-6DC3-4C3D-9A5D-6F539DE3D7C4}"/>
            </c:ext>
          </c:extLst>
        </c:ser>
        <c:dLbls>
          <c:showLegendKey val="0"/>
          <c:showVal val="0"/>
          <c:showCatName val="0"/>
          <c:showSerName val="0"/>
          <c:showPercent val="0"/>
          <c:showBubbleSize val="0"/>
        </c:dLbls>
        <c:smooth val="0"/>
        <c:axId val="781728735"/>
        <c:axId val="781743439"/>
      </c:lineChart>
      <c:dateAx>
        <c:axId val="781728735"/>
        <c:scaling>
          <c:orientation val="minMax"/>
          <c:max val="44884"/>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venir Light" panose="020B0402020203020204" pitchFamily="34" charset="77"/>
                <a:ea typeface="+mn-ea"/>
                <a:cs typeface="+mn-cs"/>
              </a:defRPr>
            </a:pPr>
            <a:endParaRPr lang="en-US"/>
          </a:p>
        </c:txPr>
        <c:crossAx val="781743439"/>
        <c:crosses val="autoZero"/>
        <c:auto val="1"/>
        <c:lblOffset val="100"/>
        <c:baseTimeUnit val="days"/>
        <c:majorUnit val="1"/>
        <c:majorTimeUnit val="months"/>
      </c:dateAx>
      <c:valAx>
        <c:axId val="7817434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venir Light" panose="020B0402020203020204" pitchFamily="34" charset="77"/>
                <a:ea typeface="+mn-ea"/>
                <a:cs typeface="+mn-cs"/>
              </a:defRPr>
            </a:pPr>
            <a:endParaRPr lang="en-US"/>
          </a:p>
        </c:txPr>
        <c:crossAx val="7817287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venir Light" panose="020B0402020203020204" pitchFamily="34" charset="77"/>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b="0" i="0">
          <a:solidFill>
            <a:schemeClr val="tx1"/>
          </a:solidFill>
          <a:latin typeface="Avenir Light" panose="020B0402020203020204" pitchFamily="34" charset="77"/>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80" b="0" i="0" u="none" strike="noStrike" kern="1200" spc="0" baseline="0">
                <a:solidFill>
                  <a:sysClr val="windowText" lastClr="000000"/>
                </a:solidFill>
                <a:latin typeface="+mn-lt"/>
                <a:ea typeface="+mn-ea"/>
                <a:cs typeface="+mn-cs"/>
              </a:defRPr>
            </a:pPr>
            <a:r>
              <a:rPr lang="en-US"/>
              <a:t>Sector contribution to growth in commercial services exports by region (January through September 2022 vs 2019)</a:t>
            </a:r>
          </a:p>
        </c:rich>
      </c:tx>
      <c:overlay val="0"/>
      <c:spPr>
        <a:noFill/>
        <a:ln>
          <a:noFill/>
        </a:ln>
        <a:effectLst/>
      </c:spPr>
      <c:txPr>
        <a:bodyPr rot="0" spcFirstLastPara="1" vertOverflow="ellipsis" vert="horz" wrap="square" anchor="ctr" anchorCtr="1"/>
        <a:lstStyle/>
        <a:p>
          <a:pPr>
            <a:defRPr sz="288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'Services - by ctry sector'!$A$4</c:f>
              <c:strCache>
                <c:ptCount val="1"/>
                <c:pt idx="0">
                  <c:v>Transport</c:v>
                </c:pt>
              </c:strCache>
            </c:strRef>
          </c:tx>
          <c:spPr>
            <a:solidFill>
              <a:schemeClr val="accent1"/>
            </a:solidFill>
            <a:ln>
              <a:noFill/>
            </a:ln>
            <a:effectLst/>
          </c:spPr>
          <c:invertIfNegative val="0"/>
          <c:cat>
            <c:strRef>
              <c:f>'Services - by ctry sector'!$B$3:$G$3</c:f>
              <c:strCache>
                <c:ptCount val="6"/>
                <c:pt idx="0">
                  <c:v>EAP</c:v>
                </c:pt>
                <c:pt idx="1">
                  <c:v>ECA</c:v>
                </c:pt>
                <c:pt idx="2">
                  <c:v>LAC</c:v>
                </c:pt>
                <c:pt idx="3">
                  <c:v>SA</c:v>
                </c:pt>
                <c:pt idx="4">
                  <c:v>SSA</c:v>
                </c:pt>
                <c:pt idx="5">
                  <c:v>High-Income</c:v>
                </c:pt>
              </c:strCache>
            </c:strRef>
          </c:cat>
          <c:val>
            <c:numRef>
              <c:f>'Services - by ctry sector'!$B$4:$G$4</c:f>
              <c:numCache>
                <c:formatCode>0.0</c:formatCode>
                <c:ptCount val="6"/>
                <c:pt idx="0">
                  <c:v>26.792999999999999</c:v>
                </c:pt>
                <c:pt idx="1">
                  <c:v>10.971170000000001</c:v>
                </c:pt>
                <c:pt idx="2">
                  <c:v>1.5514479999999999</c:v>
                </c:pt>
                <c:pt idx="3">
                  <c:v>7.2565590000000002</c:v>
                </c:pt>
                <c:pt idx="4">
                  <c:v>-3.1048040000000001</c:v>
                </c:pt>
                <c:pt idx="5">
                  <c:v>5.09971</c:v>
                </c:pt>
              </c:numCache>
            </c:numRef>
          </c:val>
          <c:extLst>
            <c:ext xmlns:c16="http://schemas.microsoft.com/office/drawing/2014/chart" uri="{C3380CC4-5D6E-409C-BE32-E72D297353CC}">
              <c16:uniqueId val="{00000000-D0C8-48BA-83D3-5B63D55D4FE5}"/>
            </c:ext>
          </c:extLst>
        </c:ser>
        <c:ser>
          <c:idx val="1"/>
          <c:order val="1"/>
          <c:tx>
            <c:strRef>
              <c:f>'Services - by ctry sector'!$A$5</c:f>
              <c:strCache>
                <c:ptCount val="1"/>
                <c:pt idx="0">
                  <c:v>Travel</c:v>
                </c:pt>
              </c:strCache>
            </c:strRef>
          </c:tx>
          <c:spPr>
            <a:solidFill>
              <a:schemeClr val="accent2"/>
            </a:solidFill>
            <a:ln>
              <a:noFill/>
            </a:ln>
            <a:effectLst/>
          </c:spPr>
          <c:invertIfNegative val="0"/>
          <c:cat>
            <c:strRef>
              <c:f>'Services - by ctry sector'!$B$3:$G$3</c:f>
              <c:strCache>
                <c:ptCount val="6"/>
                <c:pt idx="0">
                  <c:v>EAP</c:v>
                </c:pt>
                <c:pt idx="1">
                  <c:v>ECA</c:v>
                </c:pt>
                <c:pt idx="2">
                  <c:v>LAC</c:v>
                </c:pt>
                <c:pt idx="3">
                  <c:v>SA</c:v>
                </c:pt>
                <c:pt idx="4">
                  <c:v>SSA</c:v>
                </c:pt>
                <c:pt idx="5">
                  <c:v>High-Income</c:v>
                </c:pt>
              </c:strCache>
            </c:strRef>
          </c:cat>
          <c:val>
            <c:numRef>
              <c:f>'Services - by ctry sector'!$B$5:$G$5</c:f>
              <c:numCache>
                <c:formatCode>0.0</c:formatCode>
                <c:ptCount val="6"/>
                <c:pt idx="0">
                  <c:v>-21.057300000000001</c:v>
                </c:pt>
                <c:pt idx="1">
                  <c:v>2.8403339999999999</c:v>
                </c:pt>
                <c:pt idx="2">
                  <c:v>-2.6732360000000002</c:v>
                </c:pt>
                <c:pt idx="3">
                  <c:v>-6.2780079999999998</c:v>
                </c:pt>
                <c:pt idx="4">
                  <c:v>-20.126619999999999</c:v>
                </c:pt>
                <c:pt idx="5">
                  <c:v>-4.3324689999999997</c:v>
                </c:pt>
              </c:numCache>
            </c:numRef>
          </c:val>
          <c:extLst>
            <c:ext xmlns:c16="http://schemas.microsoft.com/office/drawing/2014/chart" uri="{C3380CC4-5D6E-409C-BE32-E72D297353CC}">
              <c16:uniqueId val="{00000001-D0C8-48BA-83D3-5B63D55D4FE5}"/>
            </c:ext>
          </c:extLst>
        </c:ser>
        <c:ser>
          <c:idx val="2"/>
          <c:order val="2"/>
          <c:tx>
            <c:strRef>
              <c:f>'Services - by ctry sector'!$A$6</c:f>
              <c:strCache>
                <c:ptCount val="1"/>
                <c:pt idx="0">
                  <c:v>Other business</c:v>
                </c:pt>
              </c:strCache>
            </c:strRef>
          </c:tx>
          <c:spPr>
            <a:solidFill>
              <a:schemeClr val="accent3"/>
            </a:solidFill>
            <a:ln>
              <a:noFill/>
            </a:ln>
            <a:effectLst/>
          </c:spPr>
          <c:invertIfNegative val="0"/>
          <c:cat>
            <c:strRef>
              <c:f>'Services - by ctry sector'!$B$3:$G$3</c:f>
              <c:strCache>
                <c:ptCount val="6"/>
                <c:pt idx="0">
                  <c:v>EAP</c:v>
                </c:pt>
                <c:pt idx="1">
                  <c:v>ECA</c:v>
                </c:pt>
                <c:pt idx="2">
                  <c:v>LAC</c:v>
                </c:pt>
                <c:pt idx="3">
                  <c:v>SA</c:v>
                </c:pt>
                <c:pt idx="4">
                  <c:v>SSA</c:v>
                </c:pt>
                <c:pt idx="5">
                  <c:v>High-Income</c:v>
                </c:pt>
              </c:strCache>
            </c:strRef>
          </c:cat>
          <c:val>
            <c:numRef>
              <c:f>'Services - by ctry sector'!$B$6:$G$6</c:f>
              <c:numCache>
                <c:formatCode>0.0</c:formatCode>
                <c:ptCount val="6"/>
                <c:pt idx="0">
                  <c:v>8.0104480000000002</c:v>
                </c:pt>
                <c:pt idx="1">
                  <c:v>1.444545</c:v>
                </c:pt>
                <c:pt idx="2">
                  <c:v>3.838333</c:v>
                </c:pt>
                <c:pt idx="3">
                  <c:v>18.78058</c:v>
                </c:pt>
                <c:pt idx="4">
                  <c:v>3.966996</c:v>
                </c:pt>
                <c:pt idx="5">
                  <c:v>3.6840790000000001</c:v>
                </c:pt>
              </c:numCache>
            </c:numRef>
          </c:val>
          <c:extLst>
            <c:ext xmlns:c16="http://schemas.microsoft.com/office/drawing/2014/chart" uri="{C3380CC4-5D6E-409C-BE32-E72D297353CC}">
              <c16:uniqueId val="{00000002-D0C8-48BA-83D3-5B63D55D4FE5}"/>
            </c:ext>
          </c:extLst>
        </c:ser>
        <c:ser>
          <c:idx val="3"/>
          <c:order val="3"/>
          <c:tx>
            <c:strRef>
              <c:f>'Services - by ctry sector'!$A$7</c:f>
              <c:strCache>
                <c:ptCount val="1"/>
                <c:pt idx="0">
                  <c:v>ICT</c:v>
                </c:pt>
              </c:strCache>
            </c:strRef>
          </c:tx>
          <c:spPr>
            <a:solidFill>
              <a:schemeClr val="accent4"/>
            </a:solidFill>
            <a:ln>
              <a:noFill/>
            </a:ln>
            <a:effectLst/>
          </c:spPr>
          <c:invertIfNegative val="0"/>
          <c:cat>
            <c:strRef>
              <c:f>'Services - by ctry sector'!$B$3:$G$3</c:f>
              <c:strCache>
                <c:ptCount val="6"/>
                <c:pt idx="0">
                  <c:v>EAP</c:v>
                </c:pt>
                <c:pt idx="1">
                  <c:v>ECA</c:v>
                </c:pt>
                <c:pt idx="2">
                  <c:v>LAC</c:v>
                </c:pt>
                <c:pt idx="3">
                  <c:v>SA</c:v>
                </c:pt>
                <c:pt idx="4">
                  <c:v>SSA</c:v>
                </c:pt>
                <c:pt idx="5">
                  <c:v>High-Income</c:v>
                </c:pt>
              </c:strCache>
            </c:strRef>
          </c:cat>
          <c:val>
            <c:numRef>
              <c:f>'Services - by ctry sector'!$B$7:$G$7</c:f>
              <c:numCache>
                <c:formatCode>0.0</c:formatCode>
                <c:ptCount val="6"/>
                <c:pt idx="0">
                  <c:v>7.6577299999999999</c:v>
                </c:pt>
                <c:pt idx="1">
                  <c:v>5.7448629999999996</c:v>
                </c:pt>
                <c:pt idx="2">
                  <c:v>2.71062</c:v>
                </c:pt>
                <c:pt idx="3">
                  <c:v>15.61037</c:v>
                </c:pt>
                <c:pt idx="4">
                  <c:v>1.100244</c:v>
                </c:pt>
                <c:pt idx="5">
                  <c:v>3.781215</c:v>
                </c:pt>
              </c:numCache>
            </c:numRef>
          </c:val>
          <c:extLst>
            <c:ext xmlns:c16="http://schemas.microsoft.com/office/drawing/2014/chart" uri="{C3380CC4-5D6E-409C-BE32-E72D297353CC}">
              <c16:uniqueId val="{00000003-D0C8-48BA-83D3-5B63D55D4FE5}"/>
            </c:ext>
          </c:extLst>
        </c:ser>
        <c:ser>
          <c:idx val="4"/>
          <c:order val="4"/>
          <c:tx>
            <c:strRef>
              <c:f>'Services - by ctry sector'!$A$8</c:f>
              <c:strCache>
                <c:ptCount val="1"/>
                <c:pt idx="0">
                  <c:v>Other services</c:v>
                </c:pt>
              </c:strCache>
            </c:strRef>
          </c:tx>
          <c:spPr>
            <a:solidFill>
              <a:schemeClr val="accent5"/>
            </a:solidFill>
            <a:ln>
              <a:noFill/>
            </a:ln>
            <a:effectLst/>
          </c:spPr>
          <c:invertIfNegative val="0"/>
          <c:cat>
            <c:strRef>
              <c:f>'Services - by ctry sector'!$B$3:$G$3</c:f>
              <c:strCache>
                <c:ptCount val="6"/>
                <c:pt idx="0">
                  <c:v>EAP</c:v>
                </c:pt>
                <c:pt idx="1">
                  <c:v>ECA</c:v>
                </c:pt>
                <c:pt idx="2">
                  <c:v>LAC</c:v>
                </c:pt>
                <c:pt idx="3">
                  <c:v>SA</c:v>
                </c:pt>
                <c:pt idx="4">
                  <c:v>SSA</c:v>
                </c:pt>
                <c:pt idx="5">
                  <c:v>High-Income</c:v>
                </c:pt>
              </c:strCache>
            </c:strRef>
          </c:cat>
          <c:val>
            <c:numRef>
              <c:f>'Services - by ctry sector'!$B$8:$G$8</c:f>
              <c:numCache>
                <c:formatCode>0.0</c:formatCode>
                <c:ptCount val="6"/>
                <c:pt idx="0">
                  <c:v>2.2884099999999998</c:v>
                </c:pt>
                <c:pt idx="1">
                  <c:v>0.87821970000000005</c:v>
                </c:pt>
                <c:pt idx="2">
                  <c:v>1.2693700000000001</c:v>
                </c:pt>
                <c:pt idx="3">
                  <c:v>2.188253</c:v>
                </c:pt>
                <c:pt idx="4">
                  <c:v>1.3296520000000001</c:v>
                </c:pt>
                <c:pt idx="5">
                  <c:v>0.71400560000000002</c:v>
                </c:pt>
              </c:numCache>
            </c:numRef>
          </c:val>
          <c:extLst>
            <c:ext xmlns:c16="http://schemas.microsoft.com/office/drawing/2014/chart" uri="{C3380CC4-5D6E-409C-BE32-E72D297353CC}">
              <c16:uniqueId val="{00000004-D0C8-48BA-83D3-5B63D55D4FE5}"/>
            </c:ext>
          </c:extLst>
        </c:ser>
        <c:ser>
          <c:idx val="5"/>
          <c:order val="5"/>
          <c:tx>
            <c:strRef>
              <c:f>'Services - by ctry sector'!$A$9</c:f>
              <c:strCache>
                <c:ptCount val="1"/>
                <c:pt idx="0">
                  <c:v>Construction and goods-related</c:v>
                </c:pt>
              </c:strCache>
            </c:strRef>
          </c:tx>
          <c:spPr>
            <a:solidFill>
              <a:schemeClr val="accent6"/>
            </a:solidFill>
            <a:ln>
              <a:noFill/>
            </a:ln>
            <a:effectLst/>
          </c:spPr>
          <c:invertIfNegative val="0"/>
          <c:cat>
            <c:strRef>
              <c:f>'Services - by ctry sector'!$B$3:$G$3</c:f>
              <c:strCache>
                <c:ptCount val="6"/>
                <c:pt idx="0">
                  <c:v>EAP</c:v>
                </c:pt>
                <c:pt idx="1">
                  <c:v>ECA</c:v>
                </c:pt>
                <c:pt idx="2">
                  <c:v>LAC</c:v>
                </c:pt>
                <c:pt idx="3">
                  <c:v>SA</c:v>
                </c:pt>
                <c:pt idx="4">
                  <c:v>SSA</c:v>
                </c:pt>
                <c:pt idx="5">
                  <c:v>High-Income</c:v>
                </c:pt>
              </c:strCache>
            </c:strRef>
          </c:cat>
          <c:val>
            <c:numRef>
              <c:f>'Services - by ctry sector'!$B$9:$G$9</c:f>
              <c:numCache>
                <c:formatCode>0.0</c:formatCode>
                <c:ptCount val="6"/>
                <c:pt idx="0">
                  <c:v>-0.65733600000000003</c:v>
                </c:pt>
                <c:pt idx="1">
                  <c:v>-0.28717229999999999</c:v>
                </c:pt>
                <c:pt idx="2">
                  <c:v>1.110706</c:v>
                </c:pt>
                <c:pt idx="3">
                  <c:v>0.72578160000000003</c:v>
                </c:pt>
                <c:pt idx="4">
                  <c:v>-0.25017990000000001</c:v>
                </c:pt>
                <c:pt idx="5">
                  <c:v>-0.21751390000000001</c:v>
                </c:pt>
              </c:numCache>
            </c:numRef>
          </c:val>
          <c:extLst>
            <c:ext xmlns:c16="http://schemas.microsoft.com/office/drawing/2014/chart" uri="{C3380CC4-5D6E-409C-BE32-E72D297353CC}">
              <c16:uniqueId val="{00000005-D0C8-48BA-83D3-5B63D55D4FE5}"/>
            </c:ext>
          </c:extLst>
        </c:ser>
        <c:dLbls>
          <c:showLegendKey val="0"/>
          <c:showVal val="0"/>
          <c:showCatName val="0"/>
          <c:showSerName val="0"/>
          <c:showPercent val="0"/>
          <c:showBubbleSize val="0"/>
        </c:dLbls>
        <c:gapWidth val="50"/>
        <c:overlap val="100"/>
        <c:axId val="1421384896"/>
        <c:axId val="1568407695"/>
      </c:barChart>
      <c:lineChart>
        <c:grouping val="standard"/>
        <c:varyColors val="0"/>
        <c:ser>
          <c:idx val="6"/>
          <c:order val="6"/>
          <c:tx>
            <c:strRef>
              <c:f>'Services - by ctry sector'!$A$10</c:f>
              <c:strCache>
                <c:ptCount val="1"/>
                <c:pt idx="0">
                  <c:v>Total</c:v>
                </c:pt>
              </c:strCache>
            </c:strRef>
          </c:tx>
          <c:spPr>
            <a:ln w="25400" cap="rnd">
              <a:noFill/>
              <a:round/>
            </a:ln>
            <a:effectLst/>
          </c:spPr>
          <c:marker>
            <c:symbol val="circle"/>
            <c:size val="14"/>
            <c:spPr>
              <a:solidFill>
                <a:srgbClr val="C00000"/>
              </a:solidFill>
              <a:ln w="9525">
                <a:solidFill>
                  <a:srgbClr val="C00000"/>
                </a:solidFill>
              </a:ln>
              <a:effectLst/>
            </c:spPr>
          </c:marker>
          <c:dLbls>
            <c:spPr>
              <a:noFill/>
              <a:ln>
                <a:noFill/>
              </a:ln>
              <a:effectLst/>
            </c:spPr>
            <c:txPr>
              <a:bodyPr rot="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'Services - by ctry sector'!$B$3:$G$3</c:f>
              <c:strCache>
                <c:ptCount val="6"/>
                <c:pt idx="0">
                  <c:v>EAP</c:v>
                </c:pt>
                <c:pt idx="1">
                  <c:v>ECA</c:v>
                </c:pt>
                <c:pt idx="2">
                  <c:v>LAC</c:v>
                </c:pt>
                <c:pt idx="3">
                  <c:v>SA</c:v>
                </c:pt>
                <c:pt idx="4">
                  <c:v>SSA</c:v>
                </c:pt>
                <c:pt idx="5">
                  <c:v>High-Income</c:v>
                </c:pt>
              </c:strCache>
            </c:strRef>
          </c:cat>
          <c:val>
            <c:numRef>
              <c:f>'Services - by ctry sector'!$B$10:$G$10</c:f>
              <c:numCache>
                <c:formatCode>0.0</c:formatCode>
                <c:ptCount val="6"/>
                <c:pt idx="0">
                  <c:v>23.034949999999998</c:v>
                </c:pt>
                <c:pt idx="1">
                  <c:v>21.59196</c:v>
                </c:pt>
                <c:pt idx="2">
                  <c:v>7.8072400000000002</c:v>
                </c:pt>
                <c:pt idx="3">
                  <c:v>38.283529999999999</c:v>
                </c:pt>
                <c:pt idx="4">
                  <c:v>-17.084710000000001</c:v>
                </c:pt>
                <c:pt idx="5">
                  <c:v>8.7290270000000003</c:v>
                </c:pt>
              </c:numCache>
            </c:numRef>
          </c:val>
          <c:smooth val="0"/>
          <c:extLst>
            <c:ext xmlns:c16="http://schemas.microsoft.com/office/drawing/2014/chart" uri="{C3380CC4-5D6E-409C-BE32-E72D297353CC}">
              <c16:uniqueId val="{00000006-D0C8-48BA-83D3-5B63D55D4FE5}"/>
            </c:ext>
          </c:extLst>
        </c:ser>
        <c:dLbls>
          <c:showLegendKey val="0"/>
          <c:showVal val="0"/>
          <c:showCatName val="0"/>
          <c:showSerName val="0"/>
          <c:showPercent val="0"/>
          <c:showBubbleSize val="0"/>
        </c:dLbls>
        <c:marker val="1"/>
        <c:smooth val="0"/>
        <c:axId val="1421384896"/>
        <c:axId val="1568407695"/>
      </c:lineChart>
      <c:catAx>
        <c:axId val="14213848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en-US"/>
          </a:p>
        </c:txPr>
        <c:crossAx val="1568407695"/>
        <c:crosses val="autoZero"/>
        <c:auto val="1"/>
        <c:lblAlgn val="ctr"/>
        <c:lblOffset val="100"/>
        <c:noMultiLvlLbl val="0"/>
      </c:catAx>
      <c:valAx>
        <c:axId val="1568407695"/>
        <c:scaling>
          <c:orientation val="minMax"/>
        </c:scaling>
        <c:delete val="0"/>
        <c:axPos val="l"/>
        <c:title>
          <c:tx>
            <c:rich>
              <a:bodyPr rot="-54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r>
                  <a:rPr lang="en-US"/>
                  <a:t>Perentage</a:t>
                </a:r>
              </a:p>
            </c:rich>
          </c:tx>
          <c:overlay val="0"/>
          <c:spPr>
            <a:noFill/>
            <a:ln>
              <a:noFill/>
            </a:ln>
            <a:effectLst/>
          </c:spPr>
          <c:txPr>
            <a:bodyPr rot="-54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en-US"/>
          </a:p>
        </c:txPr>
        <c:crossAx val="1421384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400">
          <a:solidFill>
            <a:sysClr val="windowText" lastClr="000000"/>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492866158614673E-2"/>
          <c:y val="0.14027274941147821"/>
          <c:w val="0.85576233339503882"/>
          <c:h val="0.48058719120320936"/>
        </c:manualLayout>
      </c:layout>
      <c:lineChart>
        <c:grouping val="standard"/>
        <c:varyColors val="0"/>
        <c:ser>
          <c:idx val="0"/>
          <c:order val="0"/>
          <c:tx>
            <c:strRef>
              <c:f>'Logistics - stress'!$B$1</c:f>
              <c:strCache>
                <c:ptCount val="1"/>
                <c:pt idx="0">
                  <c:v>Global</c:v>
                </c:pt>
              </c:strCache>
            </c:strRef>
          </c:tx>
          <c:spPr>
            <a:ln w="19050" cap="rnd">
              <a:solidFill>
                <a:srgbClr val="002345"/>
              </a:solidFill>
              <a:round/>
            </a:ln>
            <a:effectLst/>
          </c:spPr>
          <c:marker>
            <c:symbol val="none"/>
          </c:marker>
          <c:cat>
            <c:numRef>
              <c:f>'Logistics - stress'!$A$2:$A$39</c:f>
              <c:numCache>
                <c:formatCode>mmm\-yy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'Logistics - stress'!$B$2:$B$39</c:f>
              <c:numCache>
                <c:formatCode>_(* #,##0_);_(* \(#,##0\);_(* "-"??_);_(@_)</c:formatCode>
                <c:ptCount val="38"/>
                <c:pt idx="0">
                  <c:v>205030.05979452006</c:v>
                </c:pt>
                <c:pt idx="1">
                  <c:v>390298.36554794438</c:v>
                </c:pt>
                <c:pt idx="2">
                  <c:v>433843.08732876618</c:v>
                </c:pt>
                <c:pt idx="3">
                  <c:v>545475.76164383476</c:v>
                </c:pt>
                <c:pt idx="4">
                  <c:v>461042.60952054698</c:v>
                </c:pt>
                <c:pt idx="5">
                  <c:v>573734.54239725997</c:v>
                </c:pt>
                <c:pt idx="6">
                  <c:v>449971.38527397183</c:v>
                </c:pt>
                <c:pt idx="7">
                  <c:v>399469.54815068434</c:v>
                </c:pt>
                <c:pt idx="8">
                  <c:v>431306.75684931461</c:v>
                </c:pt>
                <c:pt idx="9">
                  <c:v>469233.09445205401</c:v>
                </c:pt>
                <c:pt idx="10">
                  <c:v>422362.4070547939</c:v>
                </c:pt>
                <c:pt idx="11">
                  <c:v>445635.55308219069</c:v>
                </c:pt>
                <c:pt idx="12">
                  <c:v>809266.34698629961</c:v>
                </c:pt>
                <c:pt idx="13">
                  <c:v>785141.13294520415</c:v>
                </c:pt>
                <c:pt idx="14">
                  <c:v>897617.46534246393</c:v>
                </c:pt>
                <c:pt idx="15">
                  <c:v>804771.47575342271</c:v>
                </c:pt>
                <c:pt idx="16">
                  <c:v>782164.30363013467</c:v>
                </c:pt>
                <c:pt idx="17">
                  <c:v>1140018.3157534222</c:v>
                </c:pt>
                <c:pt idx="18">
                  <c:v>1278792.6152739695</c:v>
                </c:pt>
                <c:pt idx="19">
                  <c:v>1517555.2898630104</c:v>
                </c:pt>
                <c:pt idx="20">
                  <c:v>1403861.1231506818</c:v>
                </c:pt>
                <c:pt idx="21">
                  <c:v>1678651.9166438326</c:v>
                </c:pt>
                <c:pt idx="22">
                  <c:v>1555912.1386301334</c:v>
                </c:pt>
                <c:pt idx="23">
                  <c:v>1592364.5452054767</c:v>
                </c:pt>
                <c:pt idx="24">
                  <c:v>2012829.4791780785</c:v>
                </c:pt>
                <c:pt idx="25">
                  <c:v>1827949.5019178046</c:v>
                </c:pt>
                <c:pt idx="26">
                  <c:v>2046074.9078767067</c:v>
                </c:pt>
                <c:pt idx="27">
                  <c:v>1642895.5229452034</c:v>
                </c:pt>
                <c:pt idx="28">
                  <c:v>1503207.1895890369</c:v>
                </c:pt>
                <c:pt idx="29">
                  <c:v>1402012.6510958883</c:v>
                </c:pt>
                <c:pt idx="30">
                  <c:v>1426700.9047945181</c:v>
                </c:pt>
                <c:pt idx="31">
                  <c:v>1514434.4353424627</c:v>
                </c:pt>
                <c:pt idx="32">
                  <c:v>1330068.4256849294</c:v>
                </c:pt>
                <c:pt idx="33">
                  <c:v>1297291.8573972564</c:v>
                </c:pt>
                <c:pt idx="34">
                  <c:v>879914.78780821699</c:v>
                </c:pt>
                <c:pt idx="35">
                  <c:v>931905.14095890196</c:v>
                </c:pt>
                <c:pt idx="36">
                  <c:v>1168470.1195205452</c:v>
                </c:pt>
                <c:pt idx="37">
                  <c:v>539301.00061643752</c:v>
                </c:pt>
              </c:numCache>
            </c:numRef>
          </c:val>
          <c:smooth val="0"/>
          <c:extLst>
            <c:ext xmlns:c16="http://schemas.microsoft.com/office/drawing/2014/chart" uri="{C3380CC4-5D6E-409C-BE32-E72D297353CC}">
              <c16:uniqueId val="{00000000-5CFC-4922-8B10-6B3934D52B9B}"/>
            </c:ext>
          </c:extLst>
        </c:ser>
        <c:ser>
          <c:idx val="1"/>
          <c:order val="1"/>
          <c:tx>
            <c:strRef>
              <c:f>'Logistics - stress'!$C$1</c:f>
              <c:strCache>
                <c:ptCount val="1"/>
                <c:pt idx="0">
                  <c:v>North America West Coast</c:v>
                </c:pt>
              </c:strCache>
            </c:strRef>
          </c:tx>
          <c:spPr>
            <a:ln w="28575" cap="rnd">
              <a:solidFill>
                <a:schemeClr val="accent2"/>
              </a:solidFill>
              <a:round/>
            </a:ln>
            <a:effectLst/>
          </c:spPr>
          <c:marker>
            <c:symbol val="none"/>
          </c:marker>
          <c:cat>
            <c:numRef>
              <c:f>'Logistics - stress'!$A$2:$A$39</c:f>
              <c:numCache>
                <c:formatCode>mmm\-yy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'Logistics - stress'!$C$2:$C$39</c:f>
              <c:numCache>
                <c:formatCode>_(* #,##0_);_(* \(#,##0\);_(* "-"??_);_(@_)</c:formatCode>
                <c:ptCount val="38"/>
                <c:pt idx="0">
                  <c:v>5602.2443835616396</c:v>
                </c:pt>
                <c:pt idx="1">
                  <c:v>10761.8217808219</c:v>
                </c:pt>
                <c:pt idx="2">
                  <c:v>2546.8726027397202</c:v>
                </c:pt>
                <c:pt idx="3">
                  <c:v>4229.9391780821898</c:v>
                </c:pt>
                <c:pt idx="4">
                  <c:v>1280.1787671232801</c:v>
                </c:pt>
                <c:pt idx="5">
                  <c:v>3459.5912328767099</c:v>
                </c:pt>
                <c:pt idx="6">
                  <c:v>5286.8915068493097</c:v>
                </c:pt>
                <c:pt idx="7">
                  <c:v>6286.57191780822</c:v>
                </c:pt>
                <c:pt idx="8">
                  <c:v>18516.265684931499</c:v>
                </c:pt>
                <c:pt idx="9">
                  <c:v>41730.922397260198</c:v>
                </c:pt>
                <c:pt idx="10">
                  <c:v>91462.465205479399</c:v>
                </c:pt>
                <c:pt idx="11">
                  <c:v>153515.99452054701</c:v>
                </c:pt>
                <c:pt idx="12">
                  <c:v>391848.23554794502</c:v>
                </c:pt>
                <c:pt idx="13">
                  <c:v>318856.80547945201</c:v>
                </c:pt>
                <c:pt idx="14">
                  <c:v>364990.69623287598</c:v>
                </c:pt>
                <c:pt idx="15">
                  <c:v>402890.56589040998</c:v>
                </c:pt>
                <c:pt idx="16">
                  <c:v>312092.99657534203</c:v>
                </c:pt>
                <c:pt idx="17">
                  <c:v>349341.73280821898</c:v>
                </c:pt>
                <c:pt idx="18">
                  <c:v>340516.10609588999</c:v>
                </c:pt>
                <c:pt idx="19">
                  <c:v>364528.18678082101</c:v>
                </c:pt>
                <c:pt idx="20">
                  <c:v>321429.18513698602</c:v>
                </c:pt>
                <c:pt idx="21">
                  <c:v>504184.43616438302</c:v>
                </c:pt>
                <c:pt idx="22">
                  <c:v>534689.83863013703</c:v>
                </c:pt>
                <c:pt idx="23">
                  <c:v>788971.96753424604</c:v>
                </c:pt>
                <c:pt idx="24">
                  <c:v>1032972.60643835</c:v>
                </c:pt>
                <c:pt idx="25">
                  <c:v>864764.54390410904</c:v>
                </c:pt>
                <c:pt idx="26">
                  <c:v>819062.91910958895</c:v>
                </c:pt>
                <c:pt idx="27">
                  <c:v>641395.60547945194</c:v>
                </c:pt>
                <c:pt idx="28">
                  <c:v>579716.00150684896</c:v>
                </c:pt>
                <c:pt idx="29">
                  <c:v>406641.43897260202</c:v>
                </c:pt>
                <c:pt idx="30">
                  <c:v>289913.11212328699</c:v>
                </c:pt>
                <c:pt idx="31">
                  <c:v>314811.39089041098</c:v>
                </c:pt>
                <c:pt idx="32">
                  <c:v>276291.48582191701</c:v>
                </c:pt>
                <c:pt idx="33">
                  <c:v>240587.20910958899</c:v>
                </c:pt>
                <c:pt idx="34">
                  <c:v>126476.150616438</c:v>
                </c:pt>
                <c:pt idx="35">
                  <c:v>58040.507465753399</c:v>
                </c:pt>
                <c:pt idx="36">
                  <c:v>93412.2453424657</c:v>
                </c:pt>
                <c:pt idx="37">
                  <c:v>38976.206369863001</c:v>
                </c:pt>
              </c:numCache>
            </c:numRef>
          </c:val>
          <c:smooth val="0"/>
          <c:extLst>
            <c:ext xmlns:c16="http://schemas.microsoft.com/office/drawing/2014/chart" uri="{C3380CC4-5D6E-409C-BE32-E72D297353CC}">
              <c16:uniqueId val="{00000001-5CFC-4922-8B10-6B3934D52B9B}"/>
            </c:ext>
          </c:extLst>
        </c:ser>
        <c:ser>
          <c:idx val="2"/>
          <c:order val="2"/>
          <c:tx>
            <c:strRef>
              <c:f>'Logistics - stress'!$D$1</c:f>
              <c:strCache>
                <c:ptCount val="1"/>
                <c:pt idx="0">
                  <c:v>North America East Coast</c:v>
                </c:pt>
              </c:strCache>
            </c:strRef>
          </c:tx>
          <c:spPr>
            <a:ln w="28575" cap="rnd">
              <a:solidFill>
                <a:schemeClr val="accent4"/>
              </a:solidFill>
              <a:round/>
            </a:ln>
            <a:effectLst/>
          </c:spPr>
          <c:marker>
            <c:symbol val="none"/>
          </c:marker>
          <c:val>
            <c:numRef>
              <c:f>'Logistics - stress'!$D$2:$D$39</c:f>
              <c:numCache>
                <c:formatCode>_(* #,##0_);_(* \(#,##0\);_(* "-"??_);_(@_)</c:formatCode>
                <c:ptCount val="38"/>
                <c:pt idx="0">
                  <c:v>3952.9732191780799</c:v>
                </c:pt>
                <c:pt idx="1">
                  <c:v>5877.3887671232796</c:v>
                </c:pt>
                <c:pt idx="2">
                  <c:v>1683.85253424657</c:v>
                </c:pt>
                <c:pt idx="3">
                  <c:v>1421.4904794520501</c:v>
                </c:pt>
                <c:pt idx="4">
                  <c:v>2039.58869863013</c:v>
                </c:pt>
                <c:pt idx="5">
                  <c:v>836.14972602739704</c:v>
                </c:pt>
                <c:pt idx="6">
                  <c:v>1540.3780821917801</c:v>
                </c:pt>
                <c:pt idx="7">
                  <c:v>15255.996095890399</c:v>
                </c:pt>
                <c:pt idx="8">
                  <c:v>6295.52472602739</c:v>
                </c:pt>
                <c:pt idx="9">
                  <c:v>5891.4161643835596</c:v>
                </c:pt>
                <c:pt idx="10">
                  <c:v>6619.5820547945204</c:v>
                </c:pt>
                <c:pt idx="11">
                  <c:v>10350.805205479401</c:v>
                </c:pt>
                <c:pt idx="12">
                  <c:v>40259.838630136903</c:v>
                </c:pt>
                <c:pt idx="13">
                  <c:v>68239.969383561605</c:v>
                </c:pt>
                <c:pt idx="14">
                  <c:v>96272.743150684895</c:v>
                </c:pt>
                <c:pt idx="15">
                  <c:v>26319.0936301369</c:v>
                </c:pt>
                <c:pt idx="16">
                  <c:v>5936.0169863013698</c:v>
                </c:pt>
                <c:pt idx="17">
                  <c:v>10468.1122602739</c:v>
                </c:pt>
                <c:pt idx="18">
                  <c:v>67696.722739725999</c:v>
                </c:pt>
                <c:pt idx="19">
                  <c:v>84969.495068493095</c:v>
                </c:pt>
                <c:pt idx="20">
                  <c:v>150520.51191780801</c:v>
                </c:pt>
                <c:pt idx="21">
                  <c:v>176864.043835616</c:v>
                </c:pt>
                <c:pt idx="22">
                  <c:v>185119.11541095801</c:v>
                </c:pt>
                <c:pt idx="23">
                  <c:v>112383.43739726</c:v>
                </c:pt>
                <c:pt idx="24">
                  <c:v>199389.99479452</c:v>
                </c:pt>
                <c:pt idx="25">
                  <c:v>319560.75712328701</c:v>
                </c:pt>
                <c:pt idx="26">
                  <c:v>391861.83616438298</c:v>
                </c:pt>
                <c:pt idx="27">
                  <c:v>372482.93006849301</c:v>
                </c:pt>
                <c:pt idx="28">
                  <c:v>213767.62102739699</c:v>
                </c:pt>
                <c:pt idx="29">
                  <c:v>277372.36801369803</c:v>
                </c:pt>
                <c:pt idx="30">
                  <c:v>440868.82568493101</c:v>
                </c:pt>
                <c:pt idx="31">
                  <c:v>515900.47575342399</c:v>
                </c:pt>
                <c:pt idx="32">
                  <c:v>538711.59671232803</c:v>
                </c:pt>
                <c:pt idx="33">
                  <c:v>506148.38972602697</c:v>
                </c:pt>
                <c:pt idx="34">
                  <c:v>283895.82609589002</c:v>
                </c:pt>
                <c:pt idx="35">
                  <c:v>213360.671369863</c:v>
                </c:pt>
                <c:pt idx="36">
                  <c:v>91894.091027397197</c:v>
                </c:pt>
                <c:pt idx="37">
                  <c:v>25638.784726027301</c:v>
                </c:pt>
              </c:numCache>
            </c:numRef>
          </c:val>
          <c:smooth val="0"/>
          <c:extLst>
            <c:ext xmlns:c16="http://schemas.microsoft.com/office/drawing/2014/chart" uri="{C3380CC4-5D6E-409C-BE32-E72D297353CC}">
              <c16:uniqueId val="{00000001-8399-4F3D-AECC-B7602D983F55}"/>
            </c:ext>
          </c:extLst>
        </c:ser>
        <c:dLbls>
          <c:showLegendKey val="0"/>
          <c:showVal val="0"/>
          <c:showCatName val="0"/>
          <c:showSerName val="0"/>
          <c:showPercent val="0"/>
          <c:showBubbleSize val="0"/>
        </c:dLbls>
        <c:smooth val="0"/>
        <c:axId val="417087072"/>
        <c:axId val="417089984"/>
      </c:lineChart>
      <c:dateAx>
        <c:axId val="41708707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417089984"/>
        <c:crosses val="autoZero"/>
        <c:auto val="1"/>
        <c:lblOffset val="100"/>
        <c:baseTimeUnit val="months"/>
        <c:majorUnit val="4"/>
        <c:majorTimeUnit val="months"/>
      </c:dateAx>
      <c:valAx>
        <c:axId val="4170899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417087072"/>
        <c:crosses val="autoZero"/>
        <c:crossBetween val="between"/>
        <c:dispUnits>
          <c:builtInUnit val="millions"/>
        </c:dispUnits>
      </c:valAx>
      <c:spPr>
        <a:noFill/>
        <a:ln>
          <a:noFill/>
        </a:ln>
        <a:effectLst/>
      </c:spPr>
    </c:plotArea>
    <c:legend>
      <c:legendPos val="b"/>
      <c:layout>
        <c:manualLayout>
          <c:xMode val="edge"/>
          <c:yMode val="edge"/>
          <c:x val="4.5264552211347429E-3"/>
          <c:y val="0.773136306898774"/>
          <c:w val="0.99547368162254724"/>
          <c:h val="0.22686369310122595"/>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612321</xdr:colOff>
      <xdr:row>4</xdr:row>
      <xdr:rowOff>153080</xdr:rowOff>
    </xdr:from>
    <xdr:to>
      <xdr:col>17</xdr:col>
      <xdr:colOff>459241</xdr:colOff>
      <xdr:row>29</xdr:row>
      <xdr:rowOff>51027</xdr:rowOff>
    </xdr:to>
    <xdr:graphicFrame macro="">
      <xdr:nvGraphicFramePr>
        <xdr:cNvPr id="4" name="Chart 3">
          <a:extLst>
            <a:ext uri="{FF2B5EF4-FFF2-40B4-BE49-F238E27FC236}">
              <a16:creationId xmlns:a16="http://schemas.microsoft.com/office/drawing/2014/main" id="{AF7CD20A-5E7B-4DC2-8C9E-12086A8306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0.22584</cdr:x>
      <cdr:y>0</cdr:y>
    </cdr:from>
    <cdr:to>
      <cdr:x>0.23097</cdr:x>
      <cdr:y>0.73879</cdr:y>
    </cdr:to>
    <cdr:cxnSp macro="">
      <cdr:nvCxnSpPr>
        <cdr:cNvPr id="2" name="Straight Connector 1">
          <a:extLst xmlns:a="http://schemas.openxmlformats.org/drawingml/2006/main">
            <a:ext uri="{FF2B5EF4-FFF2-40B4-BE49-F238E27FC236}">
              <a16:creationId xmlns:a16="http://schemas.microsoft.com/office/drawing/2014/main" id="{5E44B4BF-DEBA-3724-C043-B7107B124CCD}"/>
            </a:ext>
          </a:extLst>
        </cdr:cNvPr>
        <cdr:cNvCxnSpPr/>
      </cdr:nvCxnSpPr>
      <cdr:spPr>
        <a:xfrm xmlns:a="http://schemas.openxmlformats.org/drawingml/2006/main" flipH="1" flipV="1">
          <a:off x="1676444" y="0"/>
          <a:ext cx="38056" cy="3556000"/>
        </a:xfrm>
        <a:prstGeom xmlns:a="http://schemas.openxmlformats.org/drawingml/2006/main" prst="line">
          <a:avLst/>
        </a:prstGeom>
        <a:ln xmlns:a="http://schemas.openxmlformats.org/drawingml/2006/main" w="19050">
          <a:solidFill>
            <a:srgbClr val="E03413"/>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14</xdr:col>
      <xdr:colOff>808727</xdr:colOff>
      <xdr:row>1</xdr:row>
      <xdr:rowOff>112177</xdr:rowOff>
    </xdr:from>
    <xdr:to>
      <xdr:col>28</xdr:col>
      <xdr:colOff>521179</xdr:colOff>
      <xdr:row>37</xdr:row>
      <xdr:rowOff>17969</xdr:rowOff>
    </xdr:to>
    <xdr:graphicFrame macro="">
      <xdr:nvGraphicFramePr>
        <xdr:cNvPr id="3" name="Chart 2">
          <a:extLst>
            <a:ext uri="{FF2B5EF4-FFF2-40B4-BE49-F238E27FC236}">
              <a16:creationId xmlns:a16="http://schemas.microsoft.com/office/drawing/2014/main" id="{42BD1209-7086-493C-9304-7701765EE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334432</xdr:colOff>
      <xdr:row>2</xdr:row>
      <xdr:rowOff>114300</xdr:rowOff>
    </xdr:from>
    <xdr:to>
      <xdr:col>12</xdr:col>
      <xdr:colOff>254000</xdr:colOff>
      <xdr:row>22</xdr:row>
      <xdr:rowOff>101600</xdr:rowOff>
    </xdr:to>
    <xdr:graphicFrame macro="">
      <xdr:nvGraphicFramePr>
        <xdr:cNvPr id="4" name="Chart 3">
          <a:extLst>
            <a:ext uri="{FF2B5EF4-FFF2-40B4-BE49-F238E27FC236}">
              <a16:creationId xmlns:a16="http://schemas.microsoft.com/office/drawing/2014/main" id="{D94DE0E6-EDF0-4FB1-BA9F-79CC316E9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0.00234</cdr:x>
      <cdr:y>0.00344</cdr:y>
    </cdr:from>
    <cdr:to>
      <cdr:x>0.32009</cdr:x>
      <cdr:y>0.12027</cdr:y>
    </cdr:to>
    <cdr:sp macro="" textlink="">
      <cdr:nvSpPr>
        <cdr:cNvPr id="3" name="TextBox 2">
          <a:extLst xmlns:a="http://schemas.openxmlformats.org/drawingml/2006/main">
            <a:ext uri="{FF2B5EF4-FFF2-40B4-BE49-F238E27FC236}">
              <a16:creationId xmlns:a16="http://schemas.microsoft.com/office/drawing/2014/main" id="{4E19B44C-AB05-4F0C-84B1-B3FE164D47C3}"/>
            </a:ext>
          </a:extLst>
        </cdr:cNvPr>
        <cdr:cNvSpPr txBox="1"/>
      </cdr:nvSpPr>
      <cdr:spPr>
        <a:xfrm xmlns:a="http://schemas.openxmlformats.org/drawingml/2006/main">
          <a:off x="6350" y="6350"/>
          <a:ext cx="863600" cy="215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t>Million TEUs</a:t>
          </a:r>
        </a:p>
      </cdr:txBody>
    </cdr:sp>
  </cdr:relSizeAnchor>
</c:userShapes>
</file>

<file path=xl/drawings/drawing14.xml><?xml version="1.0" encoding="utf-8"?>
<xdr:wsDr xmlns:xdr="http://schemas.openxmlformats.org/drawingml/2006/spreadsheetDrawing" xmlns:a="http://schemas.openxmlformats.org/drawingml/2006/main">
  <xdr:twoCellAnchor>
    <xdr:from>
      <xdr:col>3</xdr:col>
      <xdr:colOff>797486</xdr:colOff>
      <xdr:row>2</xdr:row>
      <xdr:rowOff>11765</xdr:rowOff>
    </xdr:from>
    <xdr:to>
      <xdr:col>13</xdr:col>
      <xdr:colOff>280147</xdr:colOff>
      <xdr:row>25</xdr:row>
      <xdr:rowOff>98052</xdr:rowOff>
    </xdr:to>
    <xdr:graphicFrame macro="">
      <xdr:nvGraphicFramePr>
        <xdr:cNvPr id="2" name="Chart 1">
          <a:extLst>
            <a:ext uri="{FF2B5EF4-FFF2-40B4-BE49-F238E27FC236}">
              <a16:creationId xmlns:a16="http://schemas.microsoft.com/office/drawing/2014/main" id="{AA68FD16-13DC-4E4C-BF91-48CCEB593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788463</xdr:colOff>
      <xdr:row>3</xdr:row>
      <xdr:rowOff>151098</xdr:rowOff>
    </xdr:from>
    <xdr:to>
      <xdr:col>11</xdr:col>
      <xdr:colOff>409797</xdr:colOff>
      <xdr:row>22</xdr:row>
      <xdr:rowOff>166134</xdr:rowOff>
    </xdr:to>
    <xdr:graphicFrame macro="">
      <xdr:nvGraphicFramePr>
        <xdr:cNvPr id="2" name="Chart 1">
          <a:extLst>
            <a:ext uri="{FF2B5EF4-FFF2-40B4-BE49-F238E27FC236}">
              <a16:creationId xmlns:a16="http://schemas.microsoft.com/office/drawing/2014/main" id="{D8E3EB9A-80D2-40B4-AF32-82E700EB63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644485</xdr:colOff>
      <xdr:row>2</xdr:row>
      <xdr:rowOff>24102</xdr:rowOff>
    </xdr:from>
    <xdr:to>
      <xdr:col>8</xdr:col>
      <xdr:colOff>228381</xdr:colOff>
      <xdr:row>32</xdr:row>
      <xdr:rowOff>206375</xdr:rowOff>
    </xdr:to>
    <xdr:graphicFrame macro="">
      <xdr:nvGraphicFramePr>
        <xdr:cNvPr id="4" name="Chart 3">
          <a:extLst>
            <a:ext uri="{FF2B5EF4-FFF2-40B4-BE49-F238E27FC236}">
              <a16:creationId xmlns:a16="http://schemas.microsoft.com/office/drawing/2014/main" id="{B32563FD-F969-4519-9304-2A41D4AE66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130922</xdr:colOff>
      <xdr:row>2</xdr:row>
      <xdr:rowOff>0</xdr:rowOff>
    </xdr:from>
    <xdr:to>
      <xdr:col>23</xdr:col>
      <xdr:colOff>286289</xdr:colOff>
      <xdr:row>32</xdr:row>
      <xdr:rowOff>192649</xdr:rowOff>
    </xdr:to>
    <xdr:graphicFrame macro="">
      <xdr:nvGraphicFramePr>
        <xdr:cNvPr id="11" name="Chart 10">
          <a:extLst>
            <a:ext uri="{FF2B5EF4-FFF2-40B4-BE49-F238E27FC236}">
              <a16:creationId xmlns:a16="http://schemas.microsoft.com/office/drawing/2014/main" id="{0A37C469-C872-49D5-888E-82F25DDCE5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0.91549</cdr:y>
    </cdr:from>
    <cdr:to>
      <cdr:x>0.95062</cdr:x>
      <cdr:y>0.99783</cdr:y>
    </cdr:to>
    <cdr:sp macro="" textlink="">
      <cdr:nvSpPr>
        <cdr:cNvPr id="2" name="TextBox 6">
          <a:extLst xmlns:a="http://schemas.openxmlformats.org/drawingml/2006/main">
            <a:ext uri="{FF2B5EF4-FFF2-40B4-BE49-F238E27FC236}">
              <a16:creationId xmlns:a16="http://schemas.microsoft.com/office/drawing/2014/main" id="{CA30C044-72A4-4D71-868F-0DDCD747DF03}"/>
            </a:ext>
          </a:extLst>
        </cdr:cNvPr>
        <cdr:cNvSpPr txBox="1"/>
      </cdr:nvSpPr>
      <cdr:spPr>
        <a:xfrm xmlns:a="http://schemas.openxmlformats.org/drawingml/2006/main">
          <a:off x="0" y="6706898"/>
          <a:ext cx="7497121" cy="6032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0" i="0">
              <a:solidFill>
                <a:schemeClr val="dk1"/>
              </a:solidFill>
              <a:effectLst/>
              <a:latin typeface="+mn-lt"/>
              <a:ea typeface="+mn-ea"/>
              <a:cs typeface="+mn-cs"/>
            </a:rPr>
            <a:t>Source: Staff estimates using data from China Customs, Eurostat, Japan Customs, and the US Census. </a:t>
          </a:r>
          <a:endParaRPr lang="en-US" sz="1400" b="0" i="0"/>
        </a:p>
      </cdr:txBody>
    </cdr:sp>
  </cdr:relSizeAnchor>
</c:userShapes>
</file>

<file path=xl/drawings/drawing4.xml><?xml version="1.0" encoding="utf-8"?>
<c:userShapes xmlns:c="http://schemas.openxmlformats.org/drawingml/2006/chart">
  <cdr:relSizeAnchor xmlns:cdr="http://schemas.openxmlformats.org/drawingml/2006/chartDrawing">
    <cdr:from>
      <cdr:x>0.00601</cdr:x>
      <cdr:y>0.93479</cdr:y>
    </cdr:from>
    <cdr:to>
      <cdr:x>0.99271</cdr:x>
      <cdr:y>1</cdr:y>
    </cdr:to>
    <cdr:sp macro="" textlink="">
      <cdr:nvSpPr>
        <cdr:cNvPr id="2" name="TextBox 6">
          <a:extLst xmlns:a="http://schemas.openxmlformats.org/drawingml/2006/main">
            <a:ext uri="{FF2B5EF4-FFF2-40B4-BE49-F238E27FC236}">
              <a16:creationId xmlns:a16="http://schemas.microsoft.com/office/drawing/2014/main" id="{CA30C044-72A4-4D71-868F-0DDCD747DF03}"/>
            </a:ext>
          </a:extLst>
        </cdr:cNvPr>
        <cdr:cNvSpPr txBox="1"/>
      </cdr:nvSpPr>
      <cdr:spPr>
        <a:xfrm xmlns:a="http://schemas.openxmlformats.org/drawingml/2006/main">
          <a:off x="61655" y="6857999"/>
          <a:ext cx="10115517" cy="47839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0" i="0">
              <a:solidFill>
                <a:schemeClr val="dk1"/>
              </a:solidFill>
              <a:effectLst/>
              <a:latin typeface="+mn-lt"/>
              <a:ea typeface="+mn-ea"/>
              <a:cs typeface="+mn-cs"/>
            </a:rPr>
            <a:t>Source: Staff estimates using data from China Customs, Eurostat, Japan Customs, and the US Census. </a:t>
          </a:r>
          <a:endParaRPr lang="en-US" sz="1400" b="0" i="0"/>
        </a:p>
      </cdr:txBody>
    </cdr:sp>
  </cdr:relSizeAnchor>
</c:userShapes>
</file>

<file path=xl/drawings/drawing5.xml><?xml version="1.0" encoding="utf-8"?>
<xdr:wsDr xmlns:xdr="http://schemas.openxmlformats.org/drawingml/2006/spreadsheetDrawing" xmlns:a="http://schemas.openxmlformats.org/drawingml/2006/main">
  <xdr:twoCellAnchor>
    <xdr:from>
      <xdr:col>11</xdr:col>
      <xdr:colOff>779318</xdr:colOff>
      <xdr:row>0</xdr:row>
      <xdr:rowOff>519545</xdr:rowOff>
    </xdr:from>
    <xdr:to>
      <xdr:col>23</xdr:col>
      <xdr:colOff>155864</xdr:colOff>
      <xdr:row>67</xdr:row>
      <xdr:rowOff>103909</xdr:rowOff>
    </xdr:to>
    <xdr:graphicFrame macro="">
      <xdr:nvGraphicFramePr>
        <xdr:cNvPr id="2" name="Chart 1">
          <a:extLst>
            <a:ext uri="{FF2B5EF4-FFF2-40B4-BE49-F238E27FC236}">
              <a16:creationId xmlns:a16="http://schemas.microsoft.com/office/drawing/2014/main" id="{68307B06-FB3A-4506-88DE-0E8F07C8C1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640770</xdr:colOff>
      <xdr:row>0</xdr:row>
      <xdr:rowOff>502229</xdr:rowOff>
    </xdr:from>
    <xdr:to>
      <xdr:col>33</xdr:col>
      <xdr:colOff>259771</xdr:colOff>
      <xdr:row>67</xdr:row>
      <xdr:rowOff>69273</xdr:rowOff>
    </xdr:to>
    <xdr:graphicFrame macro="">
      <xdr:nvGraphicFramePr>
        <xdr:cNvPr id="3" name="Chart 2">
          <a:extLst>
            <a:ext uri="{FF2B5EF4-FFF2-40B4-BE49-F238E27FC236}">
              <a16:creationId xmlns:a16="http://schemas.microsoft.com/office/drawing/2014/main" id="{965DD40C-5616-4AD1-A9FF-33E5CBD75E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0.02706</cdr:x>
      <cdr:y>0.86615</cdr:y>
    </cdr:from>
    <cdr:to>
      <cdr:x>0.99645</cdr:x>
      <cdr:y>0.99065</cdr:y>
    </cdr:to>
    <cdr:sp macro="" textlink="">
      <cdr:nvSpPr>
        <cdr:cNvPr id="2" name="TextBox 1">
          <a:extLst xmlns:a="http://schemas.openxmlformats.org/drawingml/2006/main">
            <a:ext uri="{FF2B5EF4-FFF2-40B4-BE49-F238E27FC236}">
              <a16:creationId xmlns:a16="http://schemas.microsoft.com/office/drawing/2014/main" id="{74B8FC72-D957-48B8-931A-E887EF8D1E31}"/>
            </a:ext>
          </a:extLst>
        </cdr:cNvPr>
        <cdr:cNvSpPr txBox="1"/>
      </cdr:nvSpPr>
      <cdr:spPr>
        <a:xfrm xmlns:a="http://schemas.openxmlformats.org/drawingml/2006/main">
          <a:off x="264325" y="8025061"/>
          <a:ext cx="9468493" cy="11535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800" b="1" i="0" u="none" strike="noStrike" baseline="0">
              <a:latin typeface="+mn-lt"/>
              <a:ea typeface="+mn-ea"/>
              <a:cs typeface="+mn-cs"/>
            </a:rPr>
            <a:t>Source: </a:t>
          </a:r>
          <a:r>
            <a:rPr lang="en-US" sz="1800" b="0" i="0" u="none" strike="noStrike" baseline="0">
              <a:latin typeface="+mn-lt"/>
              <a:ea typeface="+mn-ea"/>
              <a:cs typeface="+mn-cs"/>
            </a:rPr>
            <a:t>based on data from the World Trade Monitor published by the </a:t>
          </a:r>
        </a:p>
        <a:p xmlns:a="http://schemas.openxmlformats.org/drawingml/2006/main">
          <a:r>
            <a:rPr lang="en-US" sz="1800" b="0" i="0" u="none" strike="noStrike" baseline="0">
              <a:latin typeface="+mn-lt"/>
              <a:ea typeface="+mn-ea"/>
              <a:cs typeface="+mn-cs"/>
            </a:rPr>
            <a:t>CPB Netherlands Bureau for Economic Policy Analysis. </a:t>
          </a:r>
          <a:r>
            <a:rPr lang="en-US" sz="1800" b="1" i="0" u="none" strike="noStrike" baseline="0">
              <a:solidFill>
                <a:sysClr val="windowText" lastClr="000000"/>
              </a:solidFill>
              <a:latin typeface="+mn-lt"/>
              <a:ea typeface="+mn-ea"/>
              <a:cs typeface="+mn-cs"/>
            </a:rPr>
            <a:t>Note: </a:t>
          </a:r>
          <a:r>
            <a:rPr lang="en-US" sz="1800" b="0" i="0" u="none" strike="noStrike" baseline="0">
              <a:solidFill>
                <a:sysClr val="windowText" lastClr="000000"/>
              </a:solidFill>
              <a:latin typeface="+mn-lt"/>
              <a:ea typeface="+mn-ea"/>
              <a:cs typeface="+mn-cs"/>
            </a:rPr>
            <a:t>Vertical lines indicate </a:t>
          </a:r>
        </a:p>
        <a:p xmlns:a="http://schemas.openxmlformats.org/drawingml/2006/main">
          <a:r>
            <a:rPr lang="en-US" sz="1800" b="0" i="0" u="none" strike="noStrike" baseline="0">
              <a:solidFill>
                <a:sysClr val="windowText" lastClr="000000"/>
              </a:solidFill>
              <a:latin typeface="+mn-lt"/>
              <a:ea typeface="+mn-ea"/>
              <a:cs typeface="+mn-cs"/>
            </a:rPr>
            <a:t>the start of the pandemic (January 2020) and of the war in Ukraine (February 2022). </a:t>
          </a:r>
          <a:endParaRPr lang="en-US" sz="1800" i="0">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0.897</cdr:y>
    </cdr:from>
    <cdr:to>
      <cdr:x>1</cdr:x>
      <cdr:y>0.99806</cdr:y>
    </cdr:to>
    <cdr:sp macro="" textlink="">
      <cdr:nvSpPr>
        <cdr:cNvPr id="2" name="TextBox 1">
          <a:extLst xmlns:a="http://schemas.openxmlformats.org/drawingml/2006/main">
            <a:ext uri="{FF2B5EF4-FFF2-40B4-BE49-F238E27FC236}">
              <a16:creationId xmlns:a16="http://schemas.microsoft.com/office/drawing/2014/main" id="{6D99A6AA-2F31-4688-A945-B750320368E0}"/>
            </a:ext>
          </a:extLst>
        </cdr:cNvPr>
        <cdr:cNvSpPr txBox="1"/>
      </cdr:nvSpPr>
      <cdr:spPr>
        <a:xfrm xmlns:a="http://schemas.openxmlformats.org/drawingml/2006/main">
          <a:off x="0" y="8295406"/>
          <a:ext cx="9854047" cy="9345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800" b="0" i="0" u="none" strike="noStrike" baseline="0">
            <a:latin typeface="+mn-lt"/>
            <a:ea typeface="+mn-ea"/>
            <a:cs typeface="+mn-cs"/>
          </a:endParaRPr>
        </a:p>
        <a:p xmlns:a="http://schemas.openxmlformats.org/drawingml/2006/main">
          <a:r>
            <a:rPr lang="en-US" sz="1800" b="0" i="0" u="none" strike="noStrike" baseline="0">
              <a:latin typeface="+mn-lt"/>
              <a:ea typeface="+mn-ea"/>
              <a:cs typeface="+mn-cs"/>
            </a:rPr>
            <a:t>Source: based on data from the World Trade Monitor published by the </a:t>
          </a:r>
        </a:p>
        <a:p xmlns:a="http://schemas.openxmlformats.org/drawingml/2006/main">
          <a:r>
            <a:rPr lang="en-US" sz="1800" b="0" i="0" u="none" strike="noStrike" baseline="0">
              <a:latin typeface="+mn-lt"/>
              <a:ea typeface="+mn-ea"/>
              <a:cs typeface="+mn-cs"/>
            </a:rPr>
            <a:t>CPB Netherlands Bureau for Economic Policy Analysis. </a:t>
          </a:r>
          <a:endParaRPr lang="en-US" sz="1800" i="0"/>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333359</xdr:colOff>
      <xdr:row>7</xdr:row>
      <xdr:rowOff>37353</xdr:rowOff>
    </xdr:from>
    <xdr:to>
      <xdr:col>20</xdr:col>
      <xdr:colOff>280147</xdr:colOff>
      <xdr:row>39</xdr:row>
      <xdr:rowOff>48686</xdr:rowOff>
    </xdr:to>
    <xdr:graphicFrame macro="">
      <xdr:nvGraphicFramePr>
        <xdr:cNvPr id="2" name="Chart 1">
          <a:extLst>
            <a:ext uri="{FF2B5EF4-FFF2-40B4-BE49-F238E27FC236}">
              <a16:creationId xmlns:a16="http://schemas.microsoft.com/office/drawing/2014/main" id="{55B39D01-829A-4B51-9FD3-B5819833D3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14</xdr:row>
      <xdr:rowOff>12700</xdr:rowOff>
    </xdr:from>
    <xdr:to>
      <xdr:col>10</xdr:col>
      <xdr:colOff>31750</xdr:colOff>
      <xdr:row>37</xdr:row>
      <xdr:rowOff>152400</xdr:rowOff>
    </xdr:to>
    <xdr:graphicFrame macro="">
      <xdr:nvGraphicFramePr>
        <xdr:cNvPr id="2" name="Chart 1">
          <a:extLst>
            <a:ext uri="{FF2B5EF4-FFF2-40B4-BE49-F238E27FC236}">
              <a16:creationId xmlns:a16="http://schemas.microsoft.com/office/drawing/2014/main" id="{8826D310-80AC-4F3B-B95F-EBBFFFB488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ersonal/ineagu_worldbank_org/Documents/WORK/CORONAVIRUS/Trade_watch/Shared/Services/Contribution%20charts%20expor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GMT\Commodity%20Markets%20Outlook\2015c\Charts\Charts_focu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Charlotte\_orchid\Shane\BBG\BB%20MetalsDaily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GMT\GEP\GEP19a\Working\Chapter%201\Charts\Commodity%20chart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ineagu_worldbank_org/Documents/WORK/CORONAVIRUS/Trade_watch/2023_q1/Services/TW%20Online%20Data%20March%202023%20Issu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ah/Documents/Work/World%20Bank/MTI%20(Trade)/Services%20Trade/COVID-19%20Pandemic/Trade%20Watch%20-%20Services%20Trade%20Tracker/Trade%20Tracker%2016%20October,%20Servic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ersonal/ineagu_worldbank_org/Documents/WORK/CORONAVIRUS/Trade_watch/2023_q1/Services/TW%20Online%20Data%20Subsectors%20March%20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W%20data_1st_2023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O priority and IMF no UGA"/>
      <sheetName val="Country coverage"/>
    </sheetNames>
    <sheetDataSet>
      <sheetData sheetId="0">
        <row r="4">
          <cell r="C4" t="str">
            <v>EAP</v>
          </cell>
          <cell r="D4" t="str">
            <v>ECA</v>
          </cell>
          <cell r="E4" t="str">
            <v>LAC</v>
          </cell>
          <cell r="F4" t="str">
            <v>SA</v>
          </cell>
          <cell r="G4" t="str">
            <v>SSA</v>
          </cell>
          <cell r="H4" t="str">
            <v>High-Income</v>
          </cell>
        </row>
        <row r="5">
          <cell r="B5" t="str">
            <v>Transport</v>
          </cell>
          <cell r="C5">
            <v>33.72531143502281</v>
          </cell>
          <cell r="D5">
            <v>7.6420309949964187</v>
          </cell>
          <cell r="E5">
            <v>4.0821528896522628</v>
          </cell>
          <cell r="F5">
            <v>7.6379813829477108</v>
          </cell>
          <cell r="G5">
            <v>0.17524107302748224</v>
          </cell>
          <cell r="H5">
            <v>5.5499300046368196</v>
          </cell>
        </row>
        <row r="6">
          <cell r="B6" t="str">
            <v>Travel</v>
          </cell>
          <cell r="C6">
            <v>-12.070820602421051</v>
          </cell>
          <cell r="D6">
            <v>1.3513886821253565</v>
          </cell>
          <cell r="E6">
            <v>-5.0264611619094071</v>
          </cell>
          <cell r="F6">
            <v>-6.6079951976483615</v>
          </cell>
          <cell r="G6">
            <v>-9.0303185687267593</v>
          </cell>
          <cell r="H6">
            <v>-3.5586292944860829</v>
          </cell>
        </row>
        <row r="7">
          <cell r="B7" t="str">
            <v>Other business</v>
          </cell>
          <cell r="C7">
            <v>8.9242400687598291</v>
          </cell>
          <cell r="D7">
            <v>1.5661183483551249</v>
          </cell>
          <cell r="E7">
            <v>5.5116041361838652</v>
          </cell>
          <cell r="F7">
            <v>19.767733199972461</v>
          </cell>
          <cell r="G7">
            <v>-4.8376966612478425</v>
          </cell>
          <cell r="H7">
            <v>4.1462047684070082</v>
          </cell>
        </row>
        <row r="8">
          <cell r="B8" t="str">
            <v>ICT</v>
          </cell>
          <cell r="C8">
            <v>9.6013009997396743</v>
          </cell>
          <cell r="D8">
            <v>3.0581291318544395</v>
          </cell>
          <cell r="E8">
            <v>4.6895397516576898</v>
          </cell>
          <cell r="F8">
            <v>16.430889968583962</v>
          </cell>
          <cell r="G8">
            <v>-1.2413506711571913</v>
          </cell>
          <cell r="H8">
            <v>4.3397373179403305</v>
          </cell>
        </row>
        <row r="9">
          <cell r="B9" t="str">
            <v>Other services</v>
          </cell>
          <cell r="C9">
            <v>2.8161904839968099</v>
          </cell>
          <cell r="D9">
            <v>1.2910876762968104</v>
          </cell>
          <cell r="E9">
            <v>1.6774626292828889</v>
          </cell>
          <cell r="F9">
            <v>2.278541023246182</v>
          </cell>
          <cell r="G9">
            <v>-1.7580049614886133</v>
          </cell>
          <cell r="H9">
            <v>2.1932755782182576</v>
          </cell>
        </row>
        <row r="10">
          <cell r="B10" t="str">
            <v>Construction and goods-related</v>
          </cell>
          <cell r="C10">
            <v>-0.84282250378700241</v>
          </cell>
          <cell r="D10">
            <v>-6.1246142578181173E-2</v>
          </cell>
          <cell r="E10">
            <v>0.46043500008544952</v>
          </cell>
          <cell r="F10">
            <v>0.76393047849569262</v>
          </cell>
          <cell r="G10">
            <v>-1.3084535125027486</v>
          </cell>
          <cell r="H10">
            <v>-0.266147315268219</v>
          </cell>
        </row>
        <row r="11">
          <cell r="B11" t="str">
            <v>Total</v>
          </cell>
          <cell r="C11">
            <v>42.153399881311067</v>
          </cell>
          <cell r="D11">
            <v>14.847508691049969</v>
          </cell>
          <cell r="E11">
            <v>11.39473324495275</v>
          </cell>
          <cell r="F11">
            <v>40.271080855597653</v>
          </cell>
          <cell r="G11">
            <v>-18.000583302095674</v>
          </cell>
          <cell r="H11">
            <v>12.404371059448113</v>
          </cell>
        </row>
        <row r="24">
          <cell r="B24" t="str">
            <v>Transport</v>
          </cell>
          <cell r="C24">
            <v>26.792999999999999</v>
          </cell>
          <cell r="D24">
            <v>10.971170000000001</v>
          </cell>
          <cell r="E24">
            <v>1.5514479999999999</v>
          </cell>
          <cell r="F24">
            <v>7.2565590000000002</v>
          </cell>
          <cell r="G24">
            <v>-3.1048040000000001</v>
          </cell>
          <cell r="H24">
            <v>5.09971</v>
          </cell>
        </row>
        <row r="25">
          <cell r="B25" t="str">
            <v>Travel</v>
          </cell>
          <cell r="C25">
            <v>-21.057300000000001</v>
          </cell>
          <cell r="D25">
            <v>2.8403339999999999</v>
          </cell>
          <cell r="E25">
            <v>-2.6732360000000002</v>
          </cell>
          <cell r="F25">
            <v>-6.2780079999999998</v>
          </cell>
          <cell r="G25">
            <v>-20.126619999999999</v>
          </cell>
          <cell r="H25">
            <v>-4.3324689999999997</v>
          </cell>
        </row>
        <row r="26">
          <cell r="B26" t="str">
            <v>Other business</v>
          </cell>
          <cell r="C26">
            <v>8.0104480000000002</v>
          </cell>
          <cell r="D26">
            <v>1.444545</v>
          </cell>
          <cell r="E26">
            <v>3.838333</v>
          </cell>
          <cell r="F26">
            <v>18.78058</v>
          </cell>
          <cell r="G26">
            <v>3.966996</v>
          </cell>
          <cell r="H26">
            <v>3.6840790000000001</v>
          </cell>
        </row>
        <row r="27">
          <cell r="B27" t="str">
            <v>ICT</v>
          </cell>
          <cell r="C27">
            <v>7.6577299999999999</v>
          </cell>
          <cell r="D27">
            <v>5.7448629999999996</v>
          </cell>
          <cell r="E27">
            <v>2.71062</v>
          </cell>
          <cell r="F27">
            <v>15.61037</v>
          </cell>
          <cell r="G27">
            <v>1.100244</v>
          </cell>
          <cell r="H27">
            <v>3.781215</v>
          </cell>
        </row>
        <row r="28">
          <cell r="B28" t="str">
            <v>Other services</v>
          </cell>
          <cell r="C28">
            <v>2.2884099999999998</v>
          </cell>
          <cell r="D28">
            <v>0.87821970000000005</v>
          </cell>
          <cell r="E28">
            <v>1.2693700000000001</v>
          </cell>
          <cell r="F28">
            <v>2.188253</v>
          </cell>
          <cell r="G28">
            <v>1.3296520000000001</v>
          </cell>
          <cell r="H28">
            <v>0.71400560000000002</v>
          </cell>
        </row>
        <row r="29">
          <cell r="B29" t="str">
            <v>Construction and goods-related</v>
          </cell>
          <cell r="C29">
            <v>-0.65733600000000003</v>
          </cell>
          <cell r="D29">
            <v>-0.28717229999999999</v>
          </cell>
          <cell r="E29">
            <v>1.110706</v>
          </cell>
          <cell r="F29">
            <v>0.72578160000000003</v>
          </cell>
          <cell r="G29">
            <v>-0.25017990000000001</v>
          </cell>
          <cell r="H29">
            <v>-0.21751390000000001</v>
          </cell>
        </row>
        <row r="30">
          <cell r="B30" t="str">
            <v>Total</v>
          </cell>
          <cell r="C30">
            <v>23.034949999999998</v>
          </cell>
          <cell r="D30">
            <v>21.59196</v>
          </cell>
          <cell r="E30">
            <v>7.8072400000000002</v>
          </cell>
          <cell r="F30">
            <v>38.283529999999999</v>
          </cell>
          <cell r="G30">
            <v>-17.084710000000001</v>
          </cell>
          <cell r="H30">
            <v>8.7290270000000003</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F3"/>
      <sheetName val="F4"/>
      <sheetName val="F5"/>
      <sheetName val="F6"/>
      <sheetName val="F7"/>
      <sheetName val="F8,F9"/>
      <sheetName val="Sheet1"/>
      <sheetName val="F10"/>
      <sheetName val="F11"/>
      <sheetName val="F12"/>
      <sheetName val="F13"/>
      <sheetName val="F14"/>
      <sheetName val="F15"/>
      <sheetName val="F16"/>
      <sheetName val="BP_Oil Consumption – Barrels"/>
      <sheetName val="old_dev growth revisions"/>
      <sheetName val="BP_Primary Energy Consumption "/>
      <sheetName val="BP_Coal Consumption"/>
      <sheetName val="GEP 2012A_metals chart"/>
      <sheetName val="USDA_grains"/>
      <sheetName val="USDA_edible oils"/>
      <sheetName val="USDA_meats"/>
      <sheetName val="WDI_population"/>
      <sheetName val="old_F2"/>
      <sheetName val="old_F6"/>
      <sheetName val="old_F12"/>
      <sheetName val="old_Commodity prices 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AFO32ADVVERINF32"/>
      <sheetName val="DataStream"/>
      <sheetName val="Data"/>
      <sheetName val="monthly,annual"/>
      <sheetName val="Graphs '17 and '05"/>
      <sheetName val="Gr FX"/>
    </sheetNames>
    <sheetDataSet>
      <sheetData sheetId="0"/>
      <sheetData sheetId="1"/>
      <sheetData sheetId="2">
        <row r="1">
          <cell r="A1" t="str">
            <v xml:space="preserve">px last </v>
          </cell>
          <cell r="B1" t="str">
            <v>LME, cash</v>
          </cell>
          <cell r="C1"/>
          <cell r="D1"/>
          <cell r="E1"/>
          <cell r="F1"/>
          <cell r="G1"/>
        </row>
        <row r="2">
          <cell r="A2">
            <v>35430</v>
          </cell>
          <cell r="B2" t="str">
            <v>LME Primary Aluminum Cash</v>
          </cell>
          <cell r="C2" t="str">
            <v>LME Copper Cash ($), price from the end of LME day Final Evening Evaluations</v>
          </cell>
          <cell r="D2" t="str">
            <v>LME-Lead Cash</v>
          </cell>
          <cell r="E2" t="str">
            <v>LME-Nickel Cash</v>
          </cell>
          <cell r="F2" t="str">
            <v>LME-Tin Cash</v>
          </cell>
          <cell r="G2" t="str">
            <v>LME-Zinc Cash</v>
          </cell>
        </row>
        <row r="3">
          <cell r="A3"/>
          <cell r="B3" t="str">
            <v>$/mt</v>
          </cell>
          <cell r="C3" t="str">
            <v>$/mt</v>
          </cell>
          <cell r="D3" t="str">
            <v>$/mt</v>
          </cell>
          <cell r="E3" t="str">
            <v>$/mt</v>
          </cell>
          <cell r="F3" t="str">
            <v>$/mt</v>
          </cell>
          <cell r="G3" t="str">
            <v>$/mt</v>
          </cell>
        </row>
        <row r="4">
          <cell r="B4" t="str">
            <v>LMAHDY Comdty</v>
          </cell>
          <cell r="C4" t="str">
            <v>LMCADY Comdty</v>
          </cell>
          <cell r="D4" t="str">
            <v>LMPBDY Comdty</v>
          </cell>
          <cell r="E4" t="str">
            <v>LMNIDY Comdty</v>
          </cell>
          <cell r="F4" t="str">
            <v>LMSNDY Comdty</v>
          </cell>
          <cell r="G4" t="str">
            <v>LMZSDY Comdty</v>
          </cell>
        </row>
        <row r="5">
          <cell r="A5">
            <v>35430</v>
          </cell>
          <cell r="B5">
            <v>1500.63</v>
          </cell>
          <cell r="C5">
            <v>2268.08</v>
          </cell>
          <cell r="D5">
            <v>688.78</v>
          </cell>
          <cell r="E5">
            <v>6583.65</v>
          </cell>
          <cell r="F5">
            <v>5836.25</v>
          </cell>
          <cell r="G5">
            <v>1036.6300000000001</v>
          </cell>
        </row>
        <row r="6">
          <cell r="A6">
            <v>35431</v>
          </cell>
          <cell r="B6" t="e">
            <v>#N/A</v>
          </cell>
          <cell r="C6" t="e">
            <v>#N/A</v>
          </cell>
          <cell r="D6" t="e">
            <v>#N/A</v>
          </cell>
          <cell r="E6" t="e">
            <v>#N/A</v>
          </cell>
          <cell r="F6" t="e">
            <v>#N/A</v>
          </cell>
          <cell r="G6" t="e">
            <v>#N/A</v>
          </cell>
        </row>
        <row r="7">
          <cell r="A7">
            <v>35432</v>
          </cell>
          <cell r="B7">
            <v>1507.5</v>
          </cell>
          <cell r="C7">
            <v>2255</v>
          </cell>
          <cell r="D7">
            <v>701.5</v>
          </cell>
          <cell r="E7">
            <v>6362</v>
          </cell>
          <cell r="F7">
            <v>5780</v>
          </cell>
          <cell r="G7">
            <v>1035.5</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Monthly Global Services Trade"/>
    </sheetNames>
    <sheetDataSet>
      <sheetData sheetId="0" refreshError="1"/>
      <sheetData sheetId="1">
        <row r="14">
          <cell r="A14">
            <v>42736</v>
          </cell>
          <cell r="D14">
            <v>4.2827121577050327E-2</v>
          </cell>
          <cell r="E14">
            <v>6.0677035220421109E-2</v>
          </cell>
        </row>
        <row r="15">
          <cell r="A15">
            <v>42767</v>
          </cell>
          <cell r="D15">
            <v>3.3411294908864984E-2</v>
          </cell>
          <cell r="E15">
            <v>3.2509115789570511E-2</v>
          </cell>
        </row>
        <row r="16">
          <cell r="A16">
            <v>42795</v>
          </cell>
          <cell r="D16">
            <v>4.5227268362980889E-2</v>
          </cell>
          <cell r="E16">
            <v>5.8884560064337288E-2</v>
          </cell>
        </row>
        <row r="17">
          <cell r="A17">
            <v>42826</v>
          </cell>
          <cell r="D17">
            <v>2.8528209014168283E-2</v>
          </cell>
          <cell r="E17">
            <v>1.9170222535762116E-2</v>
          </cell>
        </row>
        <row r="18">
          <cell r="A18">
            <v>42856</v>
          </cell>
          <cell r="D18">
            <v>3.9445045073883918E-2</v>
          </cell>
          <cell r="E18">
            <v>7.368336082301162E-2</v>
          </cell>
        </row>
        <row r="19">
          <cell r="A19">
            <v>42887</v>
          </cell>
          <cell r="D19">
            <v>5.3797020520610667E-2</v>
          </cell>
          <cell r="E19">
            <v>9.7991254191777358E-2</v>
          </cell>
        </row>
        <row r="20">
          <cell r="A20">
            <v>42917</v>
          </cell>
          <cell r="D20">
            <v>8.0286855939348478E-2</v>
          </cell>
          <cell r="E20">
            <v>8.8185583457081745E-2</v>
          </cell>
        </row>
        <row r="21">
          <cell r="A21">
            <v>42948</v>
          </cell>
          <cell r="D21">
            <v>8.9142960490920797E-2</v>
          </cell>
          <cell r="E21">
            <v>7.728491610774417E-2</v>
          </cell>
        </row>
        <row r="22">
          <cell r="A22">
            <v>42979</v>
          </cell>
          <cell r="D22">
            <v>9.3928280663085451E-2</v>
          </cell>
          <cell r="E22">
            <v>8.2116566655315512E-2</v>
          </cell>
        </row>
        <row r="23">
          <cell r="A23">
            <v>43009</v>
          </cell>
          <cell r="D23">
            <v>0.11923189282407774</v>
          </cell>
          <cell r="E23">
            <v>8.7898062979219926E-2</v>
          </cell>
        </row>
        <row r="24">
          <cell r="A24">
            <v>43040</v>
          </cell>
          <cell r="D24">
            <v>0.1144334478297875</v>
          </cell>
          <cell r="E24">
            <v>9.0867254853604848E-2</v>
          </cell>
        </row>
        <row r="25">
          <cell r="A25">
            <v>43070</v>
          </cell>
          <cell r="D25">
            <v>0.12895912604190315</v>
          </cell>
          <cell r="E25">
            <v>7.7708060779713123E-2</v>
          </cell>
        </row>
        <row r="26">
          <cell r="A26">
            <v>43101</v>
          </cell>
          <cell r="D26">
            <v>0.16972037338785043</v>
          </cell>
          <cell r="E26">
            <v>0.14161517446472763</v>
          </cell>
        </row>
        <row r="27">
          <cell r="A27">
            <v>43132</v>
          </cell>
          <cell r="D27">
            <v>0.15129500839546411</v>
          </cell>
          <cell r="E27">
            <v>0.17016598029214566</v>
          </cell>
        </row>
        <row r="28">
          <cell r="A28">
            <v>43160</v>
          </cell>
          <cell r="D28">
            <v>0.15152579818891845</v>
          </cell>
          <cell r="E28">
            <v>0.14669852740527559</v>
          </cell>
        </row>
        <row r="29">
          <cell r="A29">
            <v>43191</v>
          </cell>
          <cell r="D29">
            <v>0.15427347063051555</v>
          </cell>
          <cell r="E29">
            <v>0.17072659328657039</v>
          </cell>
        </row>
        <row r="30">
          <cell r="A30">
            <v>43221</v>
          </cell>
          <cell r="D30">
            <v>0.10015859796202507</v>
          </cell>
          <cell r="E30">
            <v>0.11230630692938508</v>
          </cell>
        </row>
        <row r="31">
          <cell r="A31">
            <v>43252</v>
          </cell>
          <cell r="D31">
            <v>8.313547718283143E-2</v>
          </cell>
          <cell r="E31">
            <v>4.2541904909596008E-2</v>
          </cell>
        </row>
        <row r="32">
          <cell r="A32">
            <v>43282</v>
          </cell>
          <cell r="D32">
            <v>8.0286927427185628E-2</v>
          </cell>
          <cell r="E32">
            <v>8.2254238776755126E-2</v>
          </cell>
        </row>
        <row r="33">
          <cell r="A33">
            <v>43313</v>
          </cell>
          <cell r="D33">
            <v>5.0017952546185074E-2</v>
          </cell>
          <cell r="E33">
            <v>5.3905347889098468E-2</v>
          </cell>
        </row>
        <row r="34">
          <cell r="A34">
            <v>43344</v>
          </cell>
          <cell r="D34">
            <v>3.9385340576825793E-2</v>
          </cell>
          <cell r="E34">
            <v>3.8115244542299524E-2</v>
          </cell>
        </row>
        <row r="35">
          <cell r="A35">
            <v>43374</v>
          </cell>
          <cell r="D35">
            <v>6.3337437829554213E-2</v>
          </cell>
          <cell r="E35">
            <v>7.3925211190888587E-2</v>
          </cell>
        </row>
        <row r="36">
          <cell r="A36">
            <v>43405</v>
          </cell>
          <cell r="D36">
            <v>5.8249172943049814E-2</v>
          </cell>
          <cell r="E36">
            <v>5.1359607658747738E-2</v>
          </cell>
        </row>
        <row r="37">
          <cell r="A37">
            <v>43435</v>
          </cell>
          <cell r="D37">
            <v>2.9114610320564678E-2</v>
          </cell>
          <cell r="E37">
            <v>2.3117599968775174E-2</v>
          </cell>
        </row>
        <row r="38">
          <cell r="A38">
            <v>43466</v>
          </cell>
          <cell r="D38">
            <v>7.7474038499475923E-3</v>
          </cell>
          <cell r="E38">
            <v>2.4196203065459353E-2</v>
          </cell>
        </row>
        <row r="39">
          <cell r="A39">
            <v>43497</v>
          </cell>
          <cell r="D39">
            <v>-8.7880097564079374E-3</v>
          </cell>
          <cell r="E39">
            <v>-2.5387412387591544E-2</v>
          </cell>
        </row>
        <row r="40">
          <cell r="A40">
            <v>43525</v>
          </cell>
          <cell r="D40">
            <v>-7.4059751592558849E-3</v>
          </cell>
          <cell r="E40">
            <v>-2.6893554301279231E-2</v>
          </cell>
        </row>
        <row r="41">
          <cell r="A41">
            <v>43556</v>
          </cell>
          <cell r="D41">
            <v>1.3447749167909976E-2</v>
          </cell>
          <cell r="E41">
            <v>1.4014536392974409E-2</v>
          </cell>
        </row>
        <row r="42">
          <cell r="A42">
            <v>43586</v>
          </cell>
          <cell r="D42">
            <v>3.9902912631936793E-2</v>
          </cell>
          <cell r="E42">
            <v>4.9675778139677976E-3</v>
          </cell>
        </row>
        <row r="43">
          <cell r="A43">
            <v>43617</v>
          </cell>
          <cell r="D43">
            <v>2.5632172961620098E-2</v>
          </cell>
          <cell r="E43">
            <v>8.6777177372381713E-3</v>
          </cell>
        </row>
        <row r="44">
          <cell r="A44">
            <v>43647</v>
          </cell>
          <cell r="D44">
            <v>4.9982583207565989E-2</v>
          </cell>
          <cell r="E44">
            <v>4.4174298039853281E-2</v>
          </cell>
        </row>
        <row r="45">
          <cell r="A45">
            <v>43678</v>
          </cell>
          <cell r="D45">
            <v>2.7305578514173246E-2</v>
          </cell>
          <cell r="E45">
            <v>1.442442785240213E-2</v>
          </cell>
        </row>
        <row r="46">
          <cell r="A46">
            <v>43709</v>
          </cell>
          <cell r="D46">
            <v>2.6305288962776674E-2</v>
          </cell>
          <cell r="E46">
            <v>1.9089100614577893E-2</v>
          </cell>
        </row>
        <row r="47">
          <cell r="A47">
            <v>43739</v>
          </cell>
          <cell r="D47">
            <v>2.1354514304469316E-2</v>
          </cell>
          <cell r="E47">
            <v>7.5177433783158096E-3</v>
          </cell>
        </row>
        <row r="48">
          <cell r="A48">
            <v>43770</v>
          </cell>
          <cell r="D48">
            <v>2.1002582165459749E-2</v>
          </cell>
          <cell r="E48">
            <v>4.0270893156380064E-3</v>
          </cell>
        </row>
        <row r="49">
          <cell r="A49">
            <v>43800</v>
          </cell>
          <cell r="D49">
            <v>4.5750321105085749E-2</v>
          </cell>
          <cell r="E49">
            <v>4.1238799243534303E-2</v>
          </cell>
        </row>
        <row r="50">
          <cell r="A50">
            <v>43831</v>
          </cell>
          <cell r="D50">
            <v>-5.9811236427902547E-3</v>
          </cell>
          <cell r="E50">
            <v>-1.6795511324657526E-2</v>
          </cell>
          <cell r="F50">
            <v>2000</v>
          </cell>
        </row>
        <row r="51">
          <cell r="A51">
            <v>43862</v>
          </cell>
          <cell r="D51">
            <v>-1.5485765415858218E-2</v>
          </cell>
          <cell r="E51">
            <v>-2.8918946410582382E-2</v>
          </cell>
        </row>
        <row r="52">
          <cell r="A52">
            <v>43891</v>
          </cell>
          <cell r="D52">
            <v>-0.11986675580547547</v>
          </cell>
          <cell r="E52">
            <v>-0.13651300884623174</v>
          </cell>
        </row>
        <row r="53">
          <cell r="A53">
            <v>43922</v>
          </cell>
          <cell r="D53">
            <v>-0.22683164953988699</v>
          </cell>
          <cell r="E53">
            <v>-0.28966021630961108</v>
          </cell>
        </row>
        <row r="54">
          <cell r="A54">
            <v>43952</v>
          </cell>
          <cell r="D54">
            <v>-0.24287909666967533</v>
          </cell>
          <cell r="E54">
            <v>-0.29696778071908564</v>
          </cell>
        </row>
        <row r="55">
          <cell r="A55">
            <v>43983</v>
          </cell>
          <cell r="D55">
            <v>-0.19803303867825167</v>
          </cell>
          <cell r="E55">
            <v>-0.24418892717121837</v>
          </cell>
        </row>
        <row r="56">
          <cell r="A56">
            <v>44013</v>
          </cell>
          <cell r="D56">
            <v>-0.20458243541631452</v>
          </cell>
          <cell r="E56">
            <v>-0.24724775421866896</v>
          </cell>
        </row>
        <row r="57">
          <cell r="A57">
            <v>44044</v>
          </cell>
          <cell r="D57">
            <v>-0.19021008605153256</v>
          </cell>
          <cell r="E57">
            <v>-0.23914549924533504</v>
          </cell>
        </row>
        <row r="58">
          <cell r="A58">
            <v>44075</v>
          </cell>
          <cell r="D58">
            <v>-0.14297945968837097</v>
          </cell>
          <cell r="E58">
            <v>-0.1804999602785104</v>
          </cell>
        </row>
        <row r="59">
          <cell r="A59">
            <v>44105</v>
          </cell>
          <cell r="D59">
            <v>-0.13903508247925386</v>
          </cell>
          <cell r="E59">
            <v>-0.19869705860013143</v>
          </cell>
        </row>
        <row r="60">
          <cell r="A60">
            <v>44136</v>
          </cell>
          <cell r="D60">
            <v>-0.12192200189432534</v>
          </cell>
          <cell r="E60">
            <v>-0.1689966462150545</v>
          </cell>
        </row>
        <row r="61">
          <cell r="A61">
            <v>44166</v>
          </cell>
          <cell r="D61">
            <v>-7.7395124425693143E-2</v>
          </cell>
          <cell r="E61">
            <v>-0.13185869682795728</v>
          </cell>
        </row>
        <row r="62">
          <cell r="A62">
            <v>44197</v>
          </cell>
          <cell r="D62">
            <v>-5.0459380966104403E-2</v>
          </cell>
          <cell r="E62">
            <v>-0.14172209268407154</v>
          </cell>
        </row>
        <row r="63">
          <cell r="A63">
            <v>44228</v>
          </cell>
          <cell r="D63">
            <v>-1.1564186153036542E-2</v>
          </cell>
          <cell r="E63">
            <v>-9.856189632370993E-2</v>
          </cell>
        </row>
        <row r="64">
          <cell r="A64">
            <v>44256</v>
          </cell>
          <cell r="D64">
            <v>0.11563770190575609</v>
          </cell>
          <cell r="E64">
            <v>5.8605926418556879E-2</v>
          </cell>
        </row>
        <row r="65">
          <cell r="A65">
            <v>44287</v>
          </cell>
          <cell r="D65">
            <v>0.24718664727604556</v>
          </cell>
          <cell r="E65">
            <v>0.2179786524336868</v>
          </cell>
        </row>
        <row r="66">
          <cell r="A66">
            <v>44317</v>
          </cell>
          <cell r="D66">
            <v>0.25134709424007001</v>
          </cell>
          <cell r="E66">
            <v>0.26566148150556029</v>
          </cell>
        </row>
        <row r="67">
          <cell r="A67">
            <v>44348</v>
          </cell>
          <cell r="D67">
            <v>0.27688091113625812</v>
          </cell>
          <cell r="E67">
            <v>0.25600404620703937</v>
          </cell>
        </row>
        <row r="68">
          <cell r="A68">
            <v>44378</v>
          </cell>
          <cell r="D68">
            <v>0.2349745919980149</v>
          </cell>
          <cell r="E68">
            <v>0.23132584581784529</v>
          </cell>
        </row>
        <row r="69">
          <cell r="A69">
            <v>44409</v>
          </cell>
          <cell r="D69">
            <v>0.25969052933144038</v>
          </cell>
          <cell r="E69">
            <v>0.26126629476115754</v>
          </cell>
        </row>
        <row r="70">
          <cell r="A70">
            <v>44440</v>
          </cell>
          <cell r="D70">
            <v>0.2538455167033899</v>
          </cell>
          <cell r="E70">
            <v>0.25027179871390043</v>
          </cell>
        </row>
        <row r="71">
          <cell r="A71">
            <v>44470</v>
          </cell>
          <cell r="D71">
            <v>0.23711654463452711</v>
          </cell>
          <cell r="E71">
            <v>0.23290176855461253</v>
          </cell>
        </row>
        <row r="72">
          <cell r="A72">
            <v>44501</v>
          </cell>
          <cell r="D72">
            <v>0.2488743016064239</v>
          </cell>
          <cell r="E72">
            <v>0.24228948175477957</v>
          </cell>
        </row>
        <row r="73">
          <cell r="A73">
            <v>44531</v>
          </cell>
          <cell r="D73">
            <v>0.20276926293123415</v>
          </cell>
          <cell r="E73">
            <v>0.20926316313831533</v>
          </cell>
        </row>
        <row r="74">
          <cell r="A74">
            <v>44562</v>
          </cell>
          <cell r="D74">
            <v>0.20455439289176988</v>
          </cell>
          <cell r="E74">
            <v>0.25596466946107388</v>
          </cell>
        </row>
        <row r="75">
          <cell r="A75">
            <v>44593</v>
          </cell>
          <cell r="D75">
            <v>0.19226143672259136</v>
          </cell>
          <cell r="E75">
            <v>0.25271800380474013</v>
          </cell>
        </row>
        <row r="76">
          <cell r="A76">
            <v>44621</v>
          </cell>
          <cell r="D76">
            <v>0.17871665885980562</v>
          </cell>
          <cell r="E76">
            <v>0.20211601780586724</v>
          </cell>
        </row>
        <row r="77">
          <cell r="A77">
            <v>44652</v>
          </cell>
          <cell r="D77">
            <v>0.17108375076446172</v>
          </cell>
          <cell r="E77">
            <v>0.2272317872633656</v>
          </cell>
        </row>
        <row r="78">
          <cell r="A78">
            <v>44682</v>
          </cell>
          <cell r="D78">
            <v>0.183889396448011</v>
          </cell>
          <cell r="E78">
            <v>0.21338403075814311</v>
          </cell>
        </row>
        <row r="79">
          <cell r="A79">
            <v>44713</v>
          </cell>
          <cell r="D79">
            <v>0.14463057470366067</v>
          </cell>
          <cell r="E79">
            <v>0.19892389614418757</v>
          </cell>
        </row>
        <row r="80">
          <cell r="A80">
            <v>44743</v>
          </cell>
          <cell r="D80">
            <v>0.12341789011896356</v>
          </cell>
          <cell r="E80">
            <v>0.15367501414799209</v>
          </cell>
        </row>
        <row r="81">
          <cell r="A81">
            <v>44774</v>
          </cell>
          <cell r="D81">
            <v>0.13504283237204961</v>
          </cell>
          <cell r="E81">
            <v>0.1646334574413508</v>
          </cell>
        </row>
        <row r="82">
          <cell r="A82">
            <v>44805</v>
          </cell>
          <cell r="D82">
            <v>7.1785377396134165E-2</v>
          </cell>
          <cell r="E82">
            <v>9.3786752900704748E-2</v>
          </cell>
        </row>
        <row r="83">
          <cell r="A83">
            <v>44835</v>
          </cell>
          <cell r="D83">
            <v>5.0328544425721732E-2</v>
          </cell>
          <cell r="E83">
            <v>8.4229991855819711E-2</v>
          </cell>
        </row>
        <row r="84">
          <cell r="A84">
            <v>44866</v>
          </cell>
          <cell r="D84">
            <v>3.8600811484186724E-2</v>
          </cell>
          <cell r="E84">
            <v>7.6338977538635153E-2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Graph X M"/>
      <sheetName val="Commercial Flights"/>
      <sheetName val="Travel Sentiment"/>
      <sheetName val="Tourism"/>
      <sheetName val="Borders closed"/>
      <sheetName val="Hotels"/>
      <sheetName val="Figure 3 (services)"/>
      <sheetName val="Table X&amp;M Individual Economies"/>
      <sheetName val="Table X&amp;M Individual Econ Short"/>
      <sheetName val="Services Export YoY"/>
      <sheetName val="Services Export (Y2Y Table)"/>
      <sheetName val="Services Export YoY Graph"/>
      <sheetName val="Services Export Y2Y Graph"/>
      <sheetName val="Services Import YoY"/>
      <sheetName val="Services Import (Y2Y Table) "/>
      <sheetName val="Services Import YoY Graph"/>
      <sheetName val="Services Import Y2Y Graph"/>
      <sheetName val="World Share"/>
    </sheetNames>
    <sheetDataSet>
      <sheetData sheetId="0"/>
      <sheetData sheetId="1"/>
      <sheetData sheetId="2"/>
      <sheetData sheetId="3"/>
      <sheetData sheetId="4"/>
      <sheetData sheetId="5"/>
      <sheetData sheetId="6"/>
      <sheetData sheetId="7">
        <row r="2">
          <cell r="B2">
            <v>39814</v>
          </cell>
        </row>
        <row r="3">
          <cell r="A3" t="str">
            <v>Exports YoY</v>
          </cell>
        </row>
        <row r="4">
          <cell r="A4" t="str">
            <v>Imports YoY</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B1">
            <v>43635</v>
          </cell>
          <cell r="C1">
            <v>43665</v>
          </cell>
          <cell r="D1">
            <v>43696</v>
          </cell>
          <cell r="E1">
            <v>43727</v>
          </cell>
          <cell r="F1">
            <v>43757</v>
          </cell>
          <cell r="G1">
            <v>43788</v>
          </cell>
          <cell r="H1">
            <v>43818</v>
          </cell>
          <cell r="I1">
            <v>43831</v>
          </cell>
          <cell r="J1">
            <v>43862</v>
          </cell>
          <cell r="K1">
            <v>43909</v>
          </cell>
          <cell r="L1">
            <v>43940</v>
          </cell>
          <cell r="M1">
            <v>43970</v>
          </cell>
          <cell r="N1">
            <v>44001</v>
          </cell>
          <cell r="O1">
            <v>44031</v>
          </cell>
          <cell r="P1">
            <v>44062</v>
          </cell>
          <cell r="Q1">
            <v>44093</v>
          </cell>
          <cell r="R1">
            <v>44123</v>
          </cell>
          <cell r="S1">
            <v>44154</v>
          </cell>
          <cell r="T1">
            <v>44184</v>
          </cell>
          <cell r="U1">
            <v>44215</v>
          </cell>
          <cell r="V1">
            <v>44246</v>
          </cell>
          <cell r="W1">
            <v>44274</v>
          </cell>
          <cell r="X1">
            <v>44305</v>
          </cell>
          <cell r="Y1">
            <v>44335</v>
          </cell>
          <cell r="Z1">
            <v>44366</v>
          </cell>
          <cell r="AA1">
            <v>44396</v>
          </cell>
          <cell r="AB1">
            <v>44427</v>
          </cell>
          <cell r="AC1">
            <v>44458</v>
          </cell>
          <cell r="AD1">
            <v>44488</v>
          </cell>
          <cell r="AE1">
            <v>44519</v>
          </cell>
          <cell r="AF1">
            <v>44549</v>
          </cell>
          <cell r="AG1">
            <v>44580</v>
          </cell>
          <cell r="AH1">
            <v>44611</v>
          </cell>
          <cell r="AI1">
            <v>44639</v>
          </cell>
          <cell r="AJ1">
            <v>44670</v>
          </cell>
          <cell r="AK1">
            <v>44700</v>
          </cell>
          <cell r="AL1">
            <v>44731</v>
          </cell>
          <cell r="AM1">
            <v>44761</v>
          </cell>
          <cell r="AN1">
            <v>44792</v>
          </cell>
          <cell r="AO1">
            <v>44823</v>
          </cell>
          <cell r="AP1">
            <v>44853</v>
          </cell>
          <cell r="AQ1">
            <v>44884</v>
          </cell>
        </row>
        <row r="2">
          <cell r="A2" t="str">
            <v>Total</v>
          </cell>
          <cell r="B2">
            <v>102.50222580011996</v>
          </cell>
          <cell r="C2">
            <v>107.77316084340056</v>
          </cell>
          <cell r="D2">
            <v>106.45897878288145</v>
          </cell>
          <cell r="E2">
            <v>103.77337227537954</v>
          </cell>
          <cell r="F2">
            <v>102.45709735534054</v>
          </cell>
          <cell r="G2">
            <v>100.42779465206651</v>
          </cell>
          <cell r="H2">
            <v>111.23789944685892</v>
          </cell>
          <cell r="I2">
            <v>96.620094898566947</v>
          </cell>
          <cell r="J2">
            <v>105.33663063458165</v>
          </cell>
          <cell r="K2">
            <v>88.061933734270326</v>
          </cell>
          <cell r="L2">
            <v>75.592267894689442</v>
          </cell>
          <cell r="M2">
            <v>74.18327779588607</v>
          </cell>
          <cell r="N2">
            <v>78.273095702554912</v>
          </cell>
          <cell r="O2">
            <v>82.08491448288791</v>
          </cell>
          <cell r="P2">
            <v>81.22638237099892</v>
          </cell>
          <cell r="Q2">
            <v>85.699344252558234</v>
          </cell>
          <cell r="R2">
            <v>82.835135079056556</v>
          </cell>
          <cell r="S2">
            <v>84.128583191911218</v>
          </cell>
          <cell r="T2">
            <v>99.003307553526867</v>
          </cell>
          <cell r="U2">
            <v>88.111773686768842</v>
          </cell>
          <cell r="V2">
            <v>84.539037805705703</v>
          </cell>
          <cell r="W2">
            <v>97.055086163740413</v>
          </cell>
          <cell r="X2">
            <v>93.819575336268869</v>
          </cell>
          <cell r="Y2">
            <v>93.634644701252597</v>
          </cell>
          <cell r="Z2">
            <v>102.23384395717972</v>
          </cell>
          <cell r="AA2">
            <v>103.33592845148252</v>
          </cell>
          <cell r="AB2">
            <v>105.79550275543126</v>
          </cell>
          <cell r="AC2">
            <v>109.85511542454537</v>
          </cell>
          <cell r="AD2">
            <v>104.77304534444907</v>
          </cell>
          <cell r="AE2">
            <v>108.79919108079028</v>
          </cell>
          <cell r="AF2">
            <v>123.48631417412781</v>
          </cell>
          <cell r="AG2">
            <v>109.28513978697372</v>
          </cell>
          <cell r="AH2">
            <v>104.4638434994559</v>
          </cell>
          <cell r="AI2">
            <v>114.8895599301605</v>
          </cell>
          <cell r="AJ2">
            <v>109.44200671154177</v>
          </cell>
          <cell r="AK2">
            <v>111.68498730989702</v>
          </cell>
          <cell r="AL2">
            <v>118.81690246193921</v>
          </cell>
          <cell r="AM2">
            <v>116.17362494881138</v>
          </cell>
          <cell r="AN2">
            <v>121.02717045195908</v>
          </cell>
          <cell r="AO2">
            <v>116.44965833387009</v>
          </cell>
          <cell r="AP2">
            <v>111.3312385985741</v>
          </cell>
          <cell r="AQ2">
            <v>114.53524024774029</v>
          </cell>
        </row>
        <row r="3">
          <cell r="A3" t="str">
            <v xml:space="preserve">Transport </v>
          </cell>
          <cell r="B3">
            <v>100.22240560719082</v>
          </cell>
          <cell r="C3">
            <v>107.19102747115694</v>
          </cell>
          <cell r="D3">
            <v>104.27172998583364</v>
          </cell>
          <cell r="E3">
            <v>102.52269140643115</v>
          </cell>
          <cell r="F3">
            <v>102.53380369501434</v>
          </cell>
          <cell r="G3">
            <v>101.09194459652066</v>
          </cell>
          <cell r="H3">
            <v>104.11881955021202</v>
          </cell>
          <cell r="I3">
            <v>96.647211755500422</v>
          </cell>
          <cell r="J3">
            <v>105.65797838770956</v>
          </cell>
          <cell r="K3">
            <v>83.0538558645774</v>
          </cell>
          <cell r="L3">
            <v>71.789616446224542</v>
          </cell>
          <cell r="M3">
            <v>69.129162194511096</v>
          </cell>
          <cell r="N3">
            <v>73.689930929430261</v>
          </cell>
          <cell r="O3">
            <v>80.002668914486605</v>
          </cell>
          <cell r="P3">
            <v>77.498790361584227</v>
          </cell>
          <cell r="Q3">
            <v>83.123686962122363</v>
          </cell>
          <cell r="R3">
            <v>84.499384365122651</v>
          </cell>
          <cell r="S3">
            <v>87.908587870483061</v>
          </cell>
          <cell r="T3">
            <v>97.897495188369803</v>
          </cell>
          <cell r="U3">
            <v>96.604197058066546</v>
          </cell>
          <cell r="V3">
            <v>91.714325225965041</v>
          </cell>
          <cell r="W3">
            <v>110.22665989700138</v>
          </cell>
          <cell r="X3">
            <v>107.40788753445594</v>
          </cell>
          <cell r="Y3">
            <v>107.99895856528001</v>
          </cell>
          <cell r="Z3">
            <v>120.05180985011634</v>
          </cell>
          <cell r="AA3">
            <v>125.28567683588687</v>
          </cell>
          <cell r="AB3">
            <v>129.55659288115496</v>
          </cell>
          <cell r="AC3">
            <v>138.2132203646006</v>
          </cell>
          <cell r="AD3">
            <v>138.69030256272566</v>
          </cell>
          <cell r="AE3">
            <v>145.40638837188928</v>
          </cell>
          <cell r="AF3">
            <v>152.8752622254195</v>
          </cell>
          <cell r="AG3">
            <v>146.82439089765035</v>
          </cell>
          <cell r="AH3">
            <v>131.46813987368708</v>
          </cell>
          <cell r="AI3">
            <v>147.85730197413682</v>
          </cell>
          <cell r="AJ3">
            <v>144.36901649469183</v>
          </cell>
          <cell r="AK3">
            <v>151.61986680155269</v>
          </cell>
          <cell r="AL3">
            <v>157.33400927678684</v>
          </cell>
          <cell r="AM3">
            <v>155.09709897063573</v>
          </cell>
          <cell r="AN3">
            <v>158.44067291321457</v>
          </cell>
          <cell r="AO3">
            <v>152.22712317606673</v>
          </cell>
          <cell r="AP3">
            <v>140.61194375041012</v>
          </cell>
          <cell r="AQ3">
            <v>147.05868953120969</v>
          </cell>
        </row>
        <row r="4">
          <cell r="A4" t="str">
            <v>Travel</v>
          </cell>
          <cell r="B4">
            <v>103.64048781455755</v>
          </cell>
          <cell r="C4">
            <v>116.51250777928479</v>
          </cell>
          <cell r="D4">
            <v>121.71646353788709</v>
          </cell>
          <cell r="E4">
            <v>106.19684696308764</v>
          </cell>
          <cell r="F4">
            <v>104.06707267973974</v>
          </cell>
          <cell r="G4">
            <v>90.489869349084728</v>
          </cell>
          <cell r="H4">
            <v>95.247874125457969</v>
          </cell>
          <cell r="I4">
            <v>86.820857975226446</v>
          </cell>
          <cell r="J4">
            <v>97.088560361956667</v>
          </cell>
          <cell r="K4">
            <v>48.865856965272933</v>
          </cell>
          <cell r="L4">
            <v>23.949788614597875</v>
          </cell>
          <cell r="M4">
            <v>23.979424577848398</v>
          </cell>
          <cell r="N4">
            <v>29.732032232811267</v>
          </cell>
          <cell r="O4">
            <v>41.27863921059501</v>
          </cell>
          <cell r="P4">
            <v>47.625935214210614</v>
          </cell>
          <cell r="Q4">
            <v>41.692519266234825</v>
          </cell>
          <cell r="R4">
            <v>36.059166084238029</v>
          </cell>
          <cell r="S4">
            <v>30.62347666367684</v>
          </cell>
          <cell r="T4">
            <v>35.699771951096011</v>
          </cell>
          <cell r="U4">
            <v>33.558209696419908</v>
          </cell>
          <cell r="V4">
            <v>26.303063321865544</v>
          </cell>
          <cell r="W4">
            <v>31.968285538176243</v>
          </cell>
          <cell r="X4">
            <v>31.642004589784932</v>
          </cell>
          <cell r="Y4">
            <v>36.627521236014758</v>
          </cell>
          <cell r="Z4">
            <v>43.577218818414273</v>
          </cell>
          <cell r="AA4">
            <v>56.788793699112148</v>
          </cell>
          <cell r="AB4">
            <v>67.7119997650708</v>
          </cell>
          <cell r="AC4">
            <v>61.598914628508183</v>
          </cell>
          <cell r="AD4">
            <v>53.935880600524101</v>
          </cell>
          <cell r="AE4">
            <v>53.254547069168993</v>
          </cell>
          <cell r="AF4">
            <v>54.866814102017692</v>
          </cell>
          <cell r="AG4">
            <v>43.275490161850236</v>
          </cell>
          <cell r="AH4">
            <v>42.340083998882534</v>
          </cell>
          <cell r="AI4">
            <v>47.848667076140792</v>
          </cell>
          <cell r="AJ4">
            <v>51.124517119198472</v>
          </cell>
          <cell r="AK4">
            <v>56.459155086495457</v>
          </cell>
          <cell r="AL4">
            <v>63.459260151134487</v>
          </cell>
          <cell r="AM4">
            <v>70.177687441229438</v>
          </cell>
          <cell r="AN4">
            <v>78.944129889882817</v>
          </cell>
          <cell r="AO4">
            <v>67.520537222089146</v>
          </cell>
          <cell r="AP4">
            <v>67.081466664081262</v>
          </cell>
          <cell r="AQ4">
            <v>57.083995629490744</v>
          </cell>
        </row>
        <row r="5">
          <cell r="A5" t="str">
            <v>ICT</v>
          </cell>
          <cell r="B5">
            <v>111.38244557402986</v>
          </cell>
          <cell r="C5">
            <v>110.69576131736815</v>
          </cell>
          <cell r="D5">
            <v>104.80968426915337</v>
          </cell>
          <cell r="E5">
            <v>106.31191429603793</v>
          </cell>
          <cell r="F5">
            <v>107.41175714115047</v>
          </cell>
          <cell r="G5">
            <v>108.22850314017583</v>
          </cell>
          <cell r="H5">
            <v>134.80217247295232</v>
          </cell>
          <cell r="I5">
            <v>101.82140235504224</v>
          </cell>
          <cell r="J5">
            <v>125.2680501806966</v>
          </cell>
          <cell r="K5">
            <v>115.5368386843912</v>
          </cell>
          <cell r="L5">
            <v>109.27774232376709</v>
          </cell>
          <cell r="M5">
            <v>107.68949097379567</v>
          </cell>
          <cell r="N5">
            <v>109.61055184965842</v>
          </cell>
          <cell r="O5">
            <v>113.36296481869006</v>
          </cell>
          <cell r="P5">
            <v>105.31904301450379</v>
          </cell>
          <cell r="Q5">
            <v>109.31618145468858</v>
          </cell>
          <cell r="R5">
            <v>114.1588541910955</v>
          </cell>
          <cell r="S5">
            <v>114.75324598229741</v>
          </cell>
          <cell r="T5">
            <v>151.94246222606631</v>
          </cell>
          <cell r="U5">
            <v>126.38564186126193</v>
          </cell>
          <cell r="V5">
            <v>125.45225164974516</v>
          </cell>
          <cell r="W5">
            <v>145.60552248974452</v>
          </cell>
          <cell r="X5">
            <v>139.41555132205212</v>
          </cell>
          <cell r="Y5">
            <v>131.94622621296787</v>
          </cell>
          <cell r="Z5">
            <v>147.66365451191334</v>
          </cell>
          <cell r="AA5">
            <v>142.3474022191528</v>
          </cell>
          <cell r="AB5">
            <v>135.14161163246189</v>
          </cell>
          <cell r="AC5">
            <v>137.59637251853744</v>
          </cell>
          <cell r="AD5">
            <v>134.87171164991395</v>
          </cell>
          <cell r="AE5">
            <v>139.51541458241852</v>
          </cell>
          <cell r="AF5">
            <v>168.58389855474044</v>
          </cell>
          <cell r="AG5">
            <v>140.76383628694091</v>
          </cell>
          <cell r="AH5">
            <v>135.50259401271637</v>
          </cell>
          <cell r="AI5">
            <v>156.30491681693468</v>
          </cell>
          <cell r="AJ5">
            <v>139.67288011390329</v>
          </cell>
          <cell r="AK5">
            <v>143.21752760064948</v>
          </cell>
          <cell r="AL5">
            <v>150.10098532922993</v>
          </cell>
          <cell r="AM5">
            <v>145.5474856933414</v>
          </cell>
          <cell r="AN5">
            <v>149.94627663982143</v>
          </cell>
          <cell r="AO5">
            <v>137.46730307609849</v>
          </cell>
          <cell r="AP5">
            <v>136.64152358809534</v>
          </cell>
          <cell r="AQ5">
            <v>146.40579925849633</v>
          </cell>
        </row>
        <row r="6">
          <cell r="A6" t="str">
            <v>Other business</v>
          </cell>
          <cell r="B6">
            <v>102.41713768091903</v>
          </cell>
          <cell r="C6">
            <v>102.83818789269172</v>
          </cell>
          <cell r="D6">
            <v>97.832932945544641</v>
          </cell>
          <cell r="E6">
            <v>106.8013488591906</v>
          </cell>
          <cell r="F6">
            <v>101.64227256467588</v>
          </cell>
          <cell r="G6">
            <v>104.74404777132224</v>
          </cell>
          <cell r="H6">
            <v>124.4844624250625</v>
          </cell>
          <cell r="I6">
            <v>100.8248492284068</v>
          </cell>
          <cell r="J6">
            <v>106.39368126816815</v>
          </cell>
          <cell r="K6">
            <v>105.50644053265306</v>
          </cell>
          <cell r="L6">
            <v>100.01547565454626</v>
          </cell>
          <cell r="M6">
            <v>93.211996863870866</v>
          </cell>
          <cell r="N6">
            <v>100.10050508999093</v>
          </cell>
          <cell r="O6">
            <v>97.801906825679211</v>
          </cell>
          <cell r="P6">
            <v>93.510122803141684</v>
          </cell>
          <cell r="Q6">
            <v>103.42432229164365</v>
          </cell>
          <cell r="R6">
            <v>100.00303903531653</v>
          </cell>
          <cell r="S6">
            <v>102.27834018288445</v>
          </cell>
          <cell r="T6">
            <v>126.36971501700938</v>
          </cell>
          <cell r="U6">
            <v>105.54098939984419</v>
          </cell>
          <cell r="V6">
            <v>101.76798888420808</v>
          </cell>
          <cell r="W6">
            <v>115.79417483432759</v>
          </cell>
          <cell r="X6">
            <v>113.20242028621156</v>
          </cell>
          <cell r="Y6">
            <v>107.72905149064388</v>
          </cell>
          <cell r="Z6">
            <v>117.01605867173359</v>
          </cell>
          <cell r="AA6">
            <v>109.6034903133995</v>
          </cell>
          <cell r="AB6">
            <v>105.82325033674501</v>
          </cell>
          <cell r="AC6">
            <v>115.21189019060141</v>
          </cell>
          <cell r="AD6">
            <v>112.79194513045665</v>
          </cell>
          <cell r="AE6">
            <v>118.71636388418428</v>
          </cell>
          <cell r="AF6">
            <v>147.31058507115057</v>
          </cell>
          <cell r="AG6">
            <v>120.28135947253853</v>
          </cell>
          <cell r="AH6">
            <v>114.12405529338152</v>
          </cell>
          <cell r="AI6">
            <v>125.12756712613592</v>
          </cell>
          <cell r="AJ6">
            <v>115.14461494068</v>
          </cell>
          <cell r="AK6">
            <v>109.91056688336813</v>
          </cell>
          <cell r="AL6">
            <v>119.32385025435919</v>
          </cell>
          <cell r="AM6">
            <v>115.03966709331171</v>
          </cell>
          <cell r="AN6">
            <v>115.31086763985871</v>
          </cell>
          <cell r="AO6">
            <v>119.2126933655189</v>
          </cell>
          <cell r="AP6">
            <v>114.91561015997218</v>
          </cell>
          <cell r="AQ6">
            <v>123.63307231360494</v>
          </cell>
        </row>
        <row r="7">
          <cell r="A7" t="str">
            <v>Other services</v>
          </cell>
          <cell r="B7">
            <v>101.03989058057306</v>
          </cell>
          <cell r="C7">
            <v>103.9543950880534</v>
          </cell>
          <cell r="D7">
            <v>103.10840969748681</v>
          </cell>
          <cell r="E7">
            <v>99.566390718136219</v>
          </cell>
          <cell r="F7">
            <v>100.63665891943754</v>
          </cell>
          <cell r="G7">
            <v>103.96434248801982</v>
          </cell>
          <cell r="H7">
            <v>110.87106107974314</v>
          </cell>
          <cell r="I7">
            <v>103.09645643549565</v>
          </cell>
          <cell r="J7">
            <v>108.7157710927398</v>
          </cell>
          <cell r="K7">
            <v>107.27563605495499</v>
          </cell>
          <cell r="L7">
            <v>99.556905188621485</v>
          </cell>
          <cell r="M7">
            <v>104.1533092688548</v>
          </cell>
          <cell r="N7">
            <v>102.54011117407596</v>
          </cell>
          <cell r="O7">
            <v>103.43818582860646</v>
          </cell>
          <cell r="P7">
            <v>103.86744622239704</v>
          </cell>
          <cell r="Q7">
            <v>110.03323527631323</v>
          </cell>
          <cell r="R7">
            <v>106.10520295653404</v>
          </cell>
          <cell r="S7">
            <v>112.49933623852841</v>
          </cell>
          <cell r="T7">
            <v>121.99626886716347</v>
          </cell>
          <cell r="U7">
            <v>111.35178162554529</v>
          </cell>
          <cell r="V7">
            <v>113.39380776420921</v>
          </cell>
          <cell r="W7">
            <v>122.64747740102224</v>
          </cell>
          <cell r="X7">
            <v>117.42994621980706</v>
          </cell>
          <cell r="Y7">
            <v>119.20120587119834</v>
          </cell>
          <cell r="Z7">
            <v>122.66152040150327</v>
          </cell>
          <cell r="AA7">
            <v>119.74820890377158</v>
          </cell>
          <cell r="AB7">
            <v>121.78401116937837</v>
          </cell>
          <cell r="AC7">
            <v>125.57037148233175</v>
          </cell>
          <cell r="AD7">
            <v>117.2579733213537</v>
          </cell>
          <cell r="AE7">
            <v>122.75777421311014</v>
          </cell>
          <cell r="AF7">
            <v>136.04175017379407</v>
          </cell>
          <cell r="AG7">
            <v>119.78685577933059</v>
          </cell>
          <cell r="AH7">
            <v>121.82451239122562</v>
          </cell>
          <cell r="AI7">
            <v>125.1964461182628</v>
          </cell>
          <cell r="AJ7">
            <v>116.15472988506595</v>
          </cell>
          <cell r="AK7">
            <v>119.37073759717489</v>
          </cell>
          <cell r="AL7">
            <v>122.07780048840169</v>
          </cell>
          <cell r="AM7">
            <v>114.72003612808788</v>
          </cell>
          <cell r="AN7">
            <v>121.23495312219134</v>
          </cell>
          <cell r="AO7">
            <v>118.03084252407479</v>
          </cell>
          <cell r="AP7">
            <v>112.63134052051282</v>
          </cell>
          <cell r="AQ7">
            <v>119.50851870652848</v>
          </cell>
        </row>
        <row r="8">
          <cell r="A8" t="str">
            <v>Construction and goods-related</v>
          </cell>
          <cell r="B8">
            <v>99.03842356363964</v>
          </cell>
          <cell r="C8">
            <v>102.06934860733301</v>
          </cell>
          <cell r="D8">
            <v>96.554517273801352</v>
          </cell>
          <cell r="E8">
            <v>97.850191853410621</v>
          </cell>
          <cell r="F8">
            <v>98.923120197077026</v>
          </cell>
          <cell r="G8">
            <v>100.62244356153145</v>
          </cell>
          <cell r="H8">
            <v>120.60835568234076</v>
          </cell>
          <cell r="I8">
            <v>91.06215096553899</v>
          </cell>
          <cell r="J8">
            <v>97.080764120650613</v>
          </cell>
          <cell r="K8">
            <v>95.513339113385214</v>
          </cell>
          <cell r="L8">
            <v>79.37307194790462</v>
          </cell>
          <cell r="M8">
            <v>74.721514870174005</v>
          </cell>
          <cell r="N8">
            <v>83.316434436610137</v>
          </cell>
          <cell r="O8">
            <v>81.221632650939156</v>
          </cell>
          <cell r="P8">
            <v>72.674267283505017</v>
          </cell>
          <cell r="Q8">
            <v>90.951052191586342</v>
          </cell>
          <cell r="R8">
            <v>82.928601534561125</v>
          </cell>
          <cell r="S8">
            <v>84.432381365923504</v>
          </cell>
          <cell r="T8">
            <v>111.36873151744906</v>
          </cell>
          <cell r="U8">
            <v>90.289937903635504</v>
          </cell>
          <cell r="V8">
            <v>83.00051851705841</v>
          </cell>
          <cell r="W8">
            <v>102.47649355041683</v>
          </cell>
          <cell r="X8">
            <v>94.215222013783674</v>
          </cell>
          <cell r="Y8">
            <v>92.400576679464507</v>
          </cell>
          <cell r="Z8">
            <v>104.54607213190251</v>
          </cell>
          <cell r="AA8">
            <v>97.744325257616538</v>
          </cell>
          <cell r="AB8">
            <v>96.970760668969021</v>
          </cell>
          <cell r="AC8">
            <v>112.35761940358975</v>
          </cell>
          <cell r="AD8">
            <v>99.588347475515391</v>
          </cell>
          <cell r="AE8">
            <v>101.6310461312661</v>
          </cell>
          <cell r="AF8">
            <v>126.68903042620741</v>
          </cell>
          <cell r="AG8">
            <v>151.44835815069061</v>
          </cell>
          <cell r="AH8">
            <v>143.04204272385934</v>
          </cell>
          <cell r="AI8">
            <v>166.49524879422847</v>
          </cell>
          <cell r="AJ8">
            <v>163.32637676900043</v>
          </cell>
          <cell r="AK8">
            <v>160.81108766915327</v>
          </cell>
          <cell r="AL8">
            <v>180.74518265050273</v>
          </cell>
          <cell r="AM8">
            <v>163.36373711166681</v>
          </cell>
          <cell r="AN8">
            <v>168.56026081115658</v>
          </cell>
          <cell r="AO8">
            <v>170.15024635651756</v>
          </cell>
          <cell r="AP8">
            <v>157.54209467011236</v>
          </cell>
          <cell r="AQ8">
            <v>163.25767442550159</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s"/>
      <sheetName val="Readme"/>
      <sheetName val="Goods - trends"/>
      <sheetName val="Goods - region"/>
      <sheetName val="Goods - region chart"/>
      <sheetName val="Goods - country"/>
      <sheetName val="Goods - prices"/>
      <sheetName val="Services - trends"/>
      <sheetName val="Services - by sector"/>
      <sheetName val="Logistics - stress and delays"/>
      <sheetName val="Logistics - stress and dela (2)"/>
      <sheetName val="Logistics-capacity"/>
      <sheetName val="Logistics stress by region"/>
      <sheetName val="Regional delays"/>
      <sheetName val="Regional data"/>
      <sheetName val="Figure 1"/>
      <sheetName val="Figure 2"/>
      <sheetName val="Figure 3"/>
      <sheetName val="WTO data"/>
      <sheetName val="WTO services"/>
      <sheetName val="cpb prices 2 updated"/>
      <sheetName val="cpb prices 2 updated to see Dec"/>
      <sheetName val="Goods - trends volumes"/>
      <sheetName val="PMI updated"/>
      <sheetName val="Figure products"/>
      <sheetName val="Global imports"/>
      <sheetName val="Sheet1"/>
      <sheetName val="monthly data by country"/>
      <sheetName val="Global exports"/>
      <sheetName val="Figure country"/>
      <sheetName val="country chart"/>
      <sheetName val="Direction of Trade Statisti"/>
      <sheetName val="Global imports by region"/>
      <sheetName val="Global imports by region (2)"/>
      <sheetName val="Global imports by region (3)"/>
      <sheetName val="Ukraine"/>
      <sheetName val="Russia's mirror imports"/>
      <sheetName val="Russia's mirror exports"/>
      <sheetName val="China export slowdown"/>
      <sheetName val="China import slowdown"/>
      <sheetName val="Sheet12"/>
      <sheetName val="US trade slowdown"/>
      <sheetName val="EU trade slow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I1" t="str">
            <v>fuels</v>
          </cell>
          <cell r="J1" t="str">
            <v>commodities</v>
          </cell>
        </row>
        <row r="169">
          <cell r="U169" t="str">
            <v>Trade value (crt. US$)</v>
          </cell>
          <cell r="V169" t="str">
            <v>Trade volume (cst. US$ dollars)</v>
          </cell>
          <cell r="W169" t="str">
            <v>Trade prices</v>
          </cell>
        </row>
        <row r="170">
          <cell r="A170">
            <v>43466</v>
          </cell>
          <cell r="B170">
            <v>106.4226</v>
          </cell>
          <cell r="C170">
            <v>124.95664053266999</v>
          </cell>
          <cell r="D170">
            <v>100.51945658555699</v>
          </cell>
          <cell r="I170">
            <v>141.69800516891874</v>
          </cell>
          <cell r="J170">
            <v>136.99402372669718</v>
          </cell>
          <cell r="V170">
            <v>100</v>
          </cell>
          <cell r="W170">
            <v>100</v>
          </cell>
        </row>
        <row r="171">
          <cell r="A171">
            <v>43497</v>
          </cell>
          <cell r="B171">
            <v>105.8052</v>
          </cell>
          <cell r="C171">
            <v>123.69846312463901</v>
          </cell>
          <cell r="D171">
            <v>100.952822476815</v>
          </cell>
          <cell r="I171">
            <v>141.3203955615399</v>
          </cell>
          <cell r="J171">
            <v>140.44301727470065</v>
          </cell>
          <cell r="V171">
            <v>99.398035459922994</v>
          </cell>
          <cell r="W171">
            <v>100.70961429037362</v>
          </cell>
        </row>
        <row r="172">
          <cell r="A172">
            <v>43525</v>
          </cell>
          <cell r="B172">
            <v>107.05329999999999</v>
          </cell>
          <cell r="C172">
            <v>124.526424515163</v>
          </cell>
          <cell r="D172">
            <v>101.464521883152</v>
          </cell>
          <cell r="I172">
            <v>142.92523639290002</v>
          </cell>
          <cell r="J172">
            <v>138.37362114589851</v>
          </cell>
          <cell r="V172">
            <v>100.01974478280479</v>
          </cell>
          <cell r="W172">
            <v>100.86979927156402</v>
          </cell>
        </row>
        <row r="173">
          <cell r="A173">
            <v>43556</v>
          </cell>
          <cell r="B173">
            <v>106.1716</v>
          </cell>
          <cell r="C173">
            <v>123.972700716251</v>
          </cell>
          <cell r="D173">
            <v>101.078276463373</v>
          </cell>
          <cell r="I173">
            <v>145.85171085008616</v>
          </cell>
          <cell r="J173">
            <v>136.44218475901658</v>
          </cell>
          <cell r="V173">
            <v>99.590886150198813</v>
          </cell>
          <cell r="W173">
            <v>100.99596649125752</v>
          </cell>
        </row>
        <row r="174">
          <cell r="A174">
            <v>43586</v>
          </cell>
          <cell r="B174">
            <v>106.86</v>
          </cell>
          <cell r="C174">
            <v>125.593552749382</v>
          </cell>
          <cell r="D174">
            <v>100.420794132719</v>
          </cell>
          <cell r="I174">
            <v>141.41479796338447</v>
          </cell>
          <cell r="J174">
            <v>132.44135224333252</v>
          </cell>
          <cell r="V174">
            <v>100.9265869601053</v>
          </cell>
          <cell r="W174">
            <v>100.43736961841827</v>
          </cell>
        </row>
        <row r="175">
          <cell r="A175">
            <v>43617</v>
          </cell>
          <cell r="B175">
            <v>104.7479</v>
          </cell>
          <cell r="C175">
            <v>123.042616015478</v>
          </cell>
          <cell r="D175">
            <v>100.476707576736</v>
          </cell>
          <cell r="I175">
            <v>125.55519445347224</v>
          </cell>
          <cell r="J175">
            <v>134.92462759789504</v>
          </cell>
          <cell r="U175">
            <v>100</v>
          </cell>
          <cell r="V175">
            <v>100</v>
          </cell>
          <cell r="W175">
            <v>100.00000000000001</v>
          </cell>
        </row>
        <row r="176">
          <cell r="A176">
            <v>43647</v>
          </cell>
          <cell r="B176">
            <v>105.9113</v>
          </cell>
          <cell r="C176">
            <v>125.02846320427901</v>
          </cell>
          <cell r="D176">
            <v>99.979105792521494</v>
          </cell>
          <cell r="I176">
            <v>128.953680919882</v>
          </cell>
          <cell r="J176">
            <v>136.71810424285681</v>
          </cell>
          <cell r="U176">
            <v>100.78191068075061</v>
          </cell>
          <cell r="V176">
            <v>100.69804943722079</v>
          </cell>
          <cell r="W176">
            <v>100.08020703687939</v>
          </cell>
        </row>
        <row r="177">
          <cell r="A177">
            <v>43678</v>
          </cell>
          <cell r="B177">
            <v>104.8699</v>
          </cell>
          <cell r="C177">
            <v>125.120984616711</v>
          </cell>
          <cell r="D177">
            <v>98.922807286145698</v>
          </cell>
          <cell r="I177">
            <v>122.25111038890726</v>
          </cell>
          <cell r="J177">
            <v>129.26827817916941</v>
          </cell>
          <cell r="U177">
            <v>101.11105765925856</v>
          </cell>
          <cell r="V177">
            <v>101.13156143315658</v>
          </cell>
          <cell r="W177">
            <v>100.00051293360987</v>
          </cell>
        </row>
        <row r="178">
          <cell r="A178">
            <v>43709</v>
          </cell>
          <cell r="B178">
            <v>103.98860000000001</v>
          </cell>
          <cell r="C178">
            <v>124.242204903307</v>
          </cell>
          <cell r="D178">
            <v>98.785330760610194</v>
          </cell>
          <cell r="I178">
            <v>128.29286410696906</v>
          </cell>
          <cell r="J178">
            <v>129.13031843724926</v>
          </cell>
          <cell r="U178">
            <v>101.45351135465667</v>
          </cell>
          <cell r="V178">
            <v>100.734819488974</v>
          </cell>
          <cell r="W178">
            <v>100.74441367633585</v>
          </cell>
        </row>
        <row r="179">
          <cell r="A179">
            <v>43739</v>
          </cell>
          <cell r="B179">
            <v>104.8676</v>
          </cell>
          <cell r="C179">
            <v>125.147495891541</v>
          </cell>
          <cell r="D179">
            <v>98.899654036732997</v>
          </cell>
          <cell r="I179">
            <v>128.00965690143482</v>
          </cell>
          <cell r="J179">
            <v>129.54419766300964</v>
          </cell>
          <cell r="U179">
            <v>101.55726956874115</v>
          </cell>
          <cell r="V179">
            <v>101.19040840052125</v>
          </cell>
          <cell r="W179">
            <v>100.37652115064247</v>
          </cell>
        </row>
        <row r="180">
          <cell r="A180">
            <v>43770</v>
          </cell>
          <cell r="B180">
            <v>103.8587</v>
          </cell>
          <cell r="C180">
            <v>123.76311274239301</v>
          </cell>
          <cell r="D180">
            <v>99.043817092100099</v>
          </cell>
          <cell r="I180">
            <v>134.42902022687548</v>
          </cell>
          <cell r="J180">
            <v>129.95807688877002</v>
          </cell>
          <cell r="U180">
            <v>101.37264572354297</v>
          </cell>
          <cell r="V180">
            <v>101.11508756273022</v>
          </cell>
          <cell r="W180">
            <v>100.2970703187886</v>
          </cell>
        </row>
        <row r="181">
          <cell r="A181">
            <v>43800</v>
          </cell>
          <cell r="B181">
            <v>104.961</v>
          </cell>
          <cell r="C181">
            <v>124.179045534816</v>
          </cell>
          <cell r="D181">
            <v>99.759765024916405</v>
          </cell>
          <cell r="I181">
            <v>136.03386105823577</v>
          </cell>
          <cell r="J181">
            <v>134.09686914637425</v>
          </cell>
          <cell r="U181">
            <v>101.76046542491279</v>
          </cell>
          <cell r="V181">
            <v>101.09805594611946</v>
          </cell>
          <cell r="W181">
            <v>100.70000440026074</v>
          </cell>
        </row>
        <row r="182">
          <cell r="A182">
            <v>43831</v>
          </cell>
          <cell r="B182">
            <v>102.3673</v>
          </cell>
          <cell r="C182">
            <v>120.707750066233</v>
          </cell>
          <cell r="D182">
            <v>100.092600303959</v>
          </cell>
          <cell r="I182">
            <v>128.953680919882</v>
          </cell>
          <cell r="J182">
            <v>136.71810424285681</v>
          </cell>
          <cell r="U182">
            <v>99.019094735698999</v>
          </cell>
          <cell r="V182">
            <v>98.247740722141032</v>
          </cell>
          <cell r="W182">
            <v>100.83093717516462</v>
          </cell>
          <cell r="X182">
            <v>1000</v>
          </cell>
        </row>
        <row r="183">
          <cell r="A183">
            <v>43862</v>
          </cell>
          <cell r="B183">
            <v>101.2911</v>
          </cell>
          <cell r="C183">
            <v>120.77753484167501</v>
          </cell>
          <cell r="D183">
            <v>98.983074700027501</v>
          </cell>
          <cell r="I183">
            <v>111.48923657860966</v>
          </cell>
          <cell r="J183">
            <v>131.61359379181172</v>
          </cell>
          <cell r="U183">
            <v>97.978094828945984</v>
          </cell>
          <cell r="V183">
            <v>98.304540691655959</v>
          </cell>
          <cell r="W183">
            <v>99.713227113436616</v>
          </cell>
        </row>
        <row r="184">
          <cell r="A184">
            <v>43891</v>
          </cell>
          <cell r="B184">
            <v>96.093540000000004</v>
          </cell>
          <cell r="C184">
            <v>118.152744348306</v>
          </cell>
          <cell r="D184">
            <v>95.990024895333406</v>
          </cell>
          <cell r="I184">
            <v>77.126762307132992</v>
          </cell>
          <cell r="J184">
            <v>127.75072101804787</v>
          </cell>
          <cell r="U184">
            <v>92.950535383356637</v>
          </cell>
          <cell r="V184">
            <v>96.168143188587948</v>
          </cell>
          <cell r="W184">
            <v>96.69809896307612</v>
          </cell>
        </row>
        <row r="185">
          <cell r="A185">
            <v>43922</v>
          </cell>
          <cell r="B185">
            <v>81.283420000000007</v>
          </cell>
          <cell r="C185">
            <v>104.44613955497501</v>
          </cell>
          <cell r="D185">
            <v>91.851280783296303</v>
          </cell>
          <cell r="I185">
            <v>57.491062723431995</v>
          </cell>
          <cell r="J185">
            <v>120.43885469628053</v>
          </cell>
          <cell r="U185">
            <v>78.62482126051593</v>
          </cell>
          <cell r="V185">
            <v>85.011917070736118</v>
          </cell>
          <cell r="W185">
            <v>92.528825247760423</v>
          </cell>
        </row>
        <row r="186">
          <cell r="A186">
            <v>43952</v>
          </cell>
          <cell r="B186">
            <v>82.390630000000002</v>
          </cell>
          <cell r="C186">
            <v>104.426862960832</v>
          </cell>
          <cell r="D186">
            <v>93.1196355232766</v>
          </cell>
          <cell r="I186">
            <v>69.857777365089902</v>
          </cell>
          <cell r="J186">
            <v>121.54253263164168</v>
          </cell>
          <cell r="U186">
            <v>79.69581689957559</v>
          </cell>
          <cell r="V186">
            <v>84.996227259416401</v>
          </cell>
          <cell r="W186">
            <v>93.806536054697233</v>
          </cell>
        </row>
        <row r="187">
          <cell r="A187">
            <v>43983</v>
          </cell>
          <cell r="B187">
            <v>90.529399999999995</v>
          </cell>
          <cell r="C187">
            <v>111.862123309091</v>
          </cell>
          <cell r="D187">
            <v>95.517361480244801</v>
          </cell>
          <cell r="I187">
            <v>82.979711221505283</v>
          </cell>
          <cell r="J187">
            <v>127.1988820503673</v>
          </cell>
          <cell r="U187">
            <v>87.568385949087144</v>
          </cell>
          <cell r="V187">
            <v>91.048013747827767</v>
          </cell>
          <cell r="W187">
            <v>96.221948928337596</v>
          </cell>
        </row>
        <row r="188">
          <cell r="A188">
            <v>44013</v>
          </cell>
          <cell r="B188">
            <v>96.558040000000005</v>
          </cell>
          <cell r="C188">
            <v>117.27277075480001</v>
          </cell>
          <cell r="D188">
            <v>97.177764815034905</v>
          </cell>
          <cell r="I188">
            <v>88.077440921120086</v>
          </cell>
          <cell r="J188">
            <v>132.30339250141253</v>
          </cell>
          <cell r="U188">
            <v>93.399842628001466</v>
          </cell>
          <cell r="V188">
            <v>95.451905685944837</v>
          </cell>
          <cell r="W188">
            <v>97.89460029144773</v>
          </cell>
        </row>
        <row r="189">
          <cell r="A189">
            <v>44044</v>
          </cell>
          <cell r="B189">
            <v>100.3686</v>
          </cell>
          <cell r="C189">
            <v>119.735524067594</v>
          </cell>
          <cell r="D189">
            <v>98.935139408407807</v>
          </cell>
          <cell r="I189">
            <v>95.72403547054202</v>
          </cell>
          <cell r="J189">
            <v>140.71893675854085</v>
          </cell>
          <cell r="U189">
            <v>97.085767739204613</v>
          </cell>
          <cell r="V189">
            <v>97.456416156939554</v>
          </cell>
          <cell r="W189">
            <v>99.664938225316021</v>
          </cell>
        </row>
        <row r="190">
          <cell r="A190">
            <v>44075</v>
          </cell>
          <cell r="B190">
            <v>103.3587</v>
          </cell>
          <cell r="C190">
            <v>122.99445148612</v>
          </cell>
          <cell r="D190">
            <v>99.183008984111595</v>
          </cell>
          <cell r="I190">
            <v>94.591206648405489</v>
          </cell>
          <cell r="J190">
            <v>148.44468230606856</v>
          </cell>
          <cell r="U190">
            <v>99.978068260652492</v>
          </cell>
          <cell r="V190">
            <v>100.1089571567671</v>
          </cell>
          <cell r="W190">
            <v>99.914636220367854</v>
          </cell>
        </row>
        <row r="191">
          <cell r="A191">
            <v>44105</v>
          </cell>
          <cell r="B191">
            <v>104.85980000000001</v>
          </cell>
          <cell r="C191">
            <v>123.82339708928799</v>
          </cell>
          <cell r="D191">
            <v>99.949815479385407</v>
          </cell>
          <cell r="I191">
            <v>100.82176517015664</v>
          </cell>
          <cell r="J191">
            <v>150.65203817679088</v>
          </cell>
          <cell r="U191">
            <v>101.43007063941759</v>
          </cell>
          <cell r="V191">
            <v>100.78366141269201</v>
          </cell>
          <cell r="W191">
            <v>100.68709909290453</v>
          </cell>
        </row>
        <row r="192">
          <cell r="A192">
            <v>44136</v>
          </cell>
          <cell r="B192">
            <v>107.7388</v>
          </cell>
          <cell r="C192">
            <v>125.763089462061</v>
          </cell>
          <cell r="D192">
            <v>101.110119211103</v>
          </cell>
          <cell r="I192">
            <v>106.58031168268437</v>
          </cell>
          <cell r="J192">
            <v>152.30755507983247</v>
          </cell>
          <cell r="U192">
            <v>104.21490499320122</v>
          </cell>
          <cell r="V192">
            <v>102.36243653869965</v>
          </cell>
          <cell r="W192">
            <v>101.85596184920857</v>
          </cell>
        </row>
        <row r="193">
          <cell r="A193">
            <v>44166</v>
          </cell>
          <cell r="B193">
            <v>111.4329</v>
          </cell>
          <cell r="C193">
            <v>126.583725768044</v>
          </cell>
          <cell r="D193">
            <v>103.898991126997</v>
          </cell>
          <cell r="I193">
            <v>118.75822152065277</v>
          </cell>
          <cell r="J193">
            <v>165.13781107840472</v>
          </cell>
          <cell r="U193">
            <v>107.78817925034338</v>
          </cell>
          <cell r="V193">
            <v>103.03037760274198</v>
          </cell>
          <cell r="W193">
            <v>104.66540598481035</v>
          </cell>
        </row>
        <row r="194">
          <cell r="A194">
            <v>44197</v>
          </cell>
          <cell r="B194">
            <v>114.0436</v>
          </cell>
          <cell r="C194">
            <v>127.061798114864</v>
          </cell>
          <cell r="D194">
            <v>105.9330974345</v>
          </cell>
          <cell r="I194">
            <v>133.95700821765206</v>
          </cell>
          <cell r="J194">
            <v>179.20970475425935</v>
          </cell>
          <cell r="U194">
            <v>110.31348909661742</v>
          </cell>
          <cell r="V194">
            <v>103.41949535161082</v>
          </cell>
          <cell r="W194">
            <v>106.71451695481807</v>
          </cell>
        </row>
        <row r="195">
          <cell r="A195">
            <v>44228</v>
          </cell>
          <cell r="B195">
            <v>114.8849</v>
          </cell>
          <cell r="C195">
            <v>126.85071270799</v>
          </cell>
          <cell r="D195">
            <v>106.89216814226801</v>
          </cell>
          <cell r="I195">
            <v>141.3203955615399</v>
          </cell>
          <cell r="J195">
            <v>185.41789314066605</v>
          </cell>
          <cell r="U195">
            <v>111.12727205661677</v>
          </cell>
          <cell r="V195">
            <v>103.24768646350377</v>
          </cell>
          <cell r="W195">
            <v>107.68066228412141</v>
          </cell>
        </row>
        <row r="196">
          <cell r="A196">
            <v>44256</v>
          </cell>
          <cell r="B196">
            <v>119.3485</v>
          </cell>
          <cell r="C196">
            <v>130.989084449226</v>
          </cell>
          <cell r="D196">
            <v>107.536915003304</v>
          </cell>
          <cell r="I196">
            <v>143.77485800950245</v>
          </cell>
          <cell r="J196">
            <v>189.83260488210934</v>
          </cell>
          <cell r="U196">
            <v>115.44487769105538</v>
          </cell>
          <cell r="V196">
            <v>106.61603417623715</v>
          </cell>
          <cell r="W196">
            <v>108.33016514488817</v>
          </cell>
        </row>
        <row r="197">
          <cell r="A197">
            <v>44287</v>
          </cell>
          <cell r="B197">
            <v>120.8339</v>
          </cell>
          <cell r="C197">
            <v>130.41738191210101</v>
          </cell>
          <cell r="D197">
            <v>109.352625642604</v>
          </cell>
          <cell r="I197">
            <v>146.13491805562043</v>
          </cell>
          <cell r="J197">
            <v>197.55835042963838</v>
          </cell>
          <cell r="U197">
            <v>116.88169358168066</v>
          </cell>
          <cell r="V197">
            <v>106.15070794319226</v>
          </cell>
          <cell r="W197">
            <v>110.15926944274399</v>
          </cell>
        </row>
        <row r="198">
          <cell r="A198">
            <v>44317</v>
          </cell>
          <cell r="B198">
            <v>121.92570000000001</v>
          </cell>
          <cell r="C198">
            <v>129.04764037061099</v>
          </cell>
          <cell r="D198">
            <v>111.511786840271</v>
          </cell>
          <cell r="I198">
            <v>159.44565671572536</v>
          </cell>
          <cell r="J198">
            <v>217.14863378229711</v>
          </cell>
          <cell r="U198">
            <v>117.93778324734966</v>
          </cell>
          <cell r="V198">
            <v>105.03583328310775</v>
          </cell>
          <cell r="W198">
            <v>112.33435777506702</v>
          </cell>
        </row>
        <row r="199">
          <cell r="A199">
            <v>44348</v>
          </cell>
          <cell r="B199">
            <v>123.6683</v>
          </cell>
          <cell r="C199">
            <v>129.549401742458</v>
          </cell>
          <cell r="D199">
            <v>112.66751315582</v>
          </cell>
          <cell r="I199">
            <v>174.17243140350104</v>
          </cell>
          <cell r="J199">
            <v>210.94044539589044</v>
          </cell>
          <cell r="U199">
            <v>119.62338670164051</v>
          </cell>
          <cell r="V199">
            <v>105.44423225615265</v>
          </cell>
          <cell r="W199">
            <v>113.49860934971811</v>
          </cell>
        </row>
        <row r="200">
          <cell r="A200">
            <v>44378</v>
          </cell>
          <cell r="B200">
            <v>123.2299</v>
          </cell>
          <cell r="C200">
            <v>128.75378887865</v>
          </cell>
          <cell r="D200">
            <v>112.961842824076</v>
          </cell>
          <cell r="I200">
            <v>189.27681569865592</v>
          </cell>
          <cell r="J200">
            <v>202.38694139684321</v>
          </cell>
          <cell r="U200">
            <v>119.19932578441275</v>
          </cell>
          <cell r="V200">
            <v>104.79665853933896</v>
          </cell>
          <cell r="W200">
            <v>113.79511015196107</v>
          </cell>
        </row>
        <row r="201">
          <cell r="A201">
            <v>44409</v>
          </cell>
          <cell r="B201">
            <v>124.83629999999999</v>
          </cell>
          <cell r="C201">
            <v>129.82201535358999</v>
          </cell>
          <cell r="D201">
            <v>113.492808674139</v>
          </cell>
          <cell r="I201">
            <v>195.88498382778519</v>
          </cell>
          <cell r="J201">
            <v>196.31671275235706</v>
          </cell>
          <cell r="U201">
            <v>120.75318403586049</v>
          </cell>
          <cell r="V201">
            <v>105.66612083720173</v>
          </cell>
          <cell r="W201">
            <v>114.32999269180195</v>
          </cell>
        </row>
        <row r="202">
          <cell r="A202">
            <v>44440</v>
          </cell>
          <cell r="B202">
            <v>125.6875</v>
          </cell>
          <cell r="C202">
            <v>129.44062601667699</v>
          </cell>
          <cell r="D202">
            <v>114.60335469565101</v>
          </cell>
          <cell r="I202">
            <v>225.14972839964852</v>
          </cell>
          <cell r="J202">
            <v>192.59179972051302</v>
          </cell>
          <cell r="U202">
            <v>121.57654318901807</v>
          </cell>
          <cell r="V202">
            <v>105.35569635603412</v>
          </cell>
          <cell r="W202">
            <v>115.44873069825954</v>
          </cell>
        </row>
        <row r="203">
          <cell r="A203">
            <v>44470</v>
          </cell>
          <cell r="B203">
            <v>129.18799999999999</v>
          </cell>
          <cell r="C203">
            <v>130.92016259858701</v>
          </cell>
          <cell r="D203">
            <v>116.46390790512901</v>
          </cell>
          <cell r="I203">
            <v>287.92732562638463</v>
          </cell>
          <cell r="J203">
            <v>199.6277465584395</v>
          </cell>
          <cell r="U203">
            <v>124.96254966884428</v>
          </cell>
          <cell r="V203">
            <v>106.55993656769128</v>
          </cell>
          <cell r="W203">
            <v>117.32300834921698</v>
          </cell>
        </row>
        <row r="204">
          <cell r="A204">
            <v>44501</v>
          </cell>
          <cell r="B204">
            <v>132.8767</v>
          </cell>
          <cell r="C204">
            <v>134.39756559281199</v>
          </cell>
          <cell r="D204">
            <v>116.68982975424299</v>
          </cell>
          <cell r="I204">
            <v>249.69435287927411</v>
          </cell>
          <cell r="J204">
            <v>196.59263223619644</v>
          </cell>
          <cell r="U204">
            <v>128.53060054790012</v>
          </cell>
          <cell r="V204">
            <v>109.39030154074023</v>
          </cell>
          <cell r="W204">
            <v>117.55059671943948</v>
          </cell>
        </row>
        <row r="205">
          <cell r="A205">
            <v>44531</v>
          </cell>
          <cell r="B205">
            <v>135.03020000000001</v>
          </cell>
          <cell r="C205">
            <v>135.87395874792301</v>
          </cell>
          <cell r="D205">
            <v>117.292511537588</v>
          </cell>
          <cell r="I205">
            <v>264.04351795967</v>
          </cell>
          <cell r="J205">
            <v>202.52490113876209</v>
          </cell>
          <cell r="U205">
            <v>130.61366438286819</v>
          </cell>
          <cell r="V205">
            <v>110.59198322089497</v>
          </cell>
          <cell r="W205">
            <v>118.15772420787053</v>
          </cell>
        </row>
        <row r="206">
          <cell r="A206">
            <v>44562</v>
          </cell>
          <cell r="B206">
            <v>135.88079999999999</v>
          </cell>
          <cell r="C206">
            <v>133.770892127195</v>
          </cell>
          <cell r="D206">
            <v>119.88705078952501</v>
          </cell>
          <cell r="I206">
            <v>263.19389634306742</v>
          </cell>
          <cell r="J206">
            <v>215.21719739541484</v>
          </cell>
          <cell r="U206">
            <v>131.43644316068284</v>
          </cell>
          <cell r="V206">
            <v>108.88023278265634</v>
          </cell>
          <cell r="W206">
            <v>120.77140217723198</v>
          </cell>
        </row>
        <row r="207">
          <cell r="A207">
            <v>44593</v>
          </cell>
          <cell r="B207">
            <v>138.4744</v>
          </cell>
          <cell r="C207">
            <v>134.659145413065</v>
          </cell>
          <cell r="D207">
            <v>121.36946664627899</v>
          </cell>
          <cell r="I207">
            <v>276.50463500317272</v>
          </cell>
          <cell r="J207">
            <v>227.77153391014872</v>
          </cell>
          <cell r="U207">
            <v>133.94521230968365</v>
          </cell>
          <cell r="V207">
            <v>109.60320938091006</v>
          </cell>
          <cell r="W207">
            <v>122.26475313090801</v>
          </cell>
          <cell r="X207">
            <v>1000</v>
          </cell>
        </row>
        <row r="208">
          <cell r="A208">
            <v>44621</v>
          </cell>
          <cell r="B208">
            <v>139.59620000000001</v>
          </cell>
          <cell r="C208">
            <v>132.95130989396301</v>
          </cell>
          <cell r="D208">
            <v>123.924320740401</v>
          </cell>
          <cell r="I208">
            <v>378.83683860284486</v>
          </cell>
          <cell r="J208">
            <v>245.98221984360558</v>
          </cell>
          <cell r="U208">
            <v>135.0303207424987</v>
          </cell>
          <cell r="V208">
            <v>108.21314966076179</v>
          </cell>
          <cell r="W208">
            <v>124.83845320337917</v>
          </cell>
        </row>
        <row r="209">
          <cell r="A209">
            <v>44652</v>
          </cell>
          <cell r="B209">
            <v>140.46600000000001</v>
          </cell>
          <cell r="C209">
            <v>132.83357229448501</v>
          </cell>
          <cell r="D209">
            <v>124.80702788327299</v>
          </cell>
          <cell r="I209">
            <v>327.19872479378591</v>
          </cell>
          <cell r="J209">
            <v>241.01566913448193</v>
          </cell>
          <cell r="U209">
            <v>135.87167153128681</v>
          </cell>
          <cell r="V209">
            <v>108.1173194167185</v>
          </cell>
          <cell r="W209">
            <v>125.72767166904706</v>
          </cell>
        </row>
        <row r="210">
          <cell r="A210">
            <v>44682</v>
          </cell>
          <cell r="B210">
            <v>142.40729999999999</v>
          </cell>
          <cell r="C210">
            <v>135.796820025605</v>
          </cell>
          <cell r="D210">
            <v>123.770890252775</v>
          </cell>
          <cell r="I210">
            <v>319.83533744989717</v>
          </cell>
          <cell r="J210">
            <v>228.87521184550954</v>
          </cell>
          <cell r="U210">
            <v>137.7494759533084</v>
          </cell>
          <cell r="V210">
            <v>110.52919764842115</v>
          </cell>
          <cell r="W210">
            <v>124.68389092992848</v>
          </cell>
        </row>
        <row r="211">
          <cell r="A211">
            <v>44713</v>
          </cell>
          <cell r="B211">
            <v>143.59020000000001</v>
          </cell>
          <cell r="C211">
            <v>134.86531979595199</v>
          </cell>
          <cell r="D211">
            <v>125.66092265511701</v>
          </cell>
          <cell r="I211">
            <v>330.97482086757429</v>
          </cell>
          <cell r="J211">
            <v>213.56168049237363</v>
          </cell>
          <cell r="U211">
            <v>138.89368594187761</v>
          </cell>
          <cell r="V211">
            <v>109.77102103593894</v>
          </cell>
          <cell r="W211">
            <v>126.58786522813676</v>
          </cell>
        </row>
        <row r="212">
          <cell r="A212">
            <v>44743</v>
          </cell>
          <cell r="B212">
            <v>141.06010000000001</v>
          </cell>
          <cell r="C212">
            <v>134.970980679348</v>
          </cell>
          <cell r="D212">
            <v>123.35010072050299</v>
          </cell>
          <cell r="I212">
            <v>343.81354751845493</v>
          </cell>
          <cell r="J212">
            <v>190.66036333363076</v>
          </cell>
          <cell r="U212">
            <v>136.44633985000266</v>
          </cell>
          <cell r="V212">
            <v>109.85702167028651</v>
          </cell>
          <cell r="W212">
            <v>124.25999742767517</v>
          </cell>
        </row>
        <row r="213">
          <cell r="A213">
            <v>44774</v>
          </cell>
          <cell r="B213">
            <v>142.90870000000001</v>
          </cell>
          <cell r="C213">
            <v>136.73796230679901</v>
          </cell>
          <cell r="D213">
            <v>123.351730943126</v>
          </cell>
          <cell r="I213">
            <v>385.72821393750894</v>
          </cell>
          <cell r="J213">
            <v>191.76404126899158</v>
          </cell>
          <cell r="U213">
            <v>138.23447628154292</v>
          </cell>
          <cell r="V213">
            <v>111.2952222224411</v>
          </cell>
          <cell r="W213">
            <v>124.26163967569734</v>
          </cell>
        </row>
        <row r="214">
          <cell r="A214">
            <v>44805</v>
          </cell>
          <cell r="B214">
            <v>139.6232</v>
          </cell>
          <cell r="C214">
            <v>136.95165233633301</v>
          </cell>
          <cell r="D214">
            <v>120.327796414803</v>
          </cell>
          <cell r="I214">
            <v>370.43502483866547</v>
          </cell>
          <cell r="J214">
            <v>185.27993339874553</v>
          </cell>
          <cell r="U214">
            <v>135.05643763293014</v>
          </cell>
          <cell r="V214">
            <v>111.46915109283296</v>
          </cell>
          <cell r="W214">
            <v>121.21539897936998</v>
          </cell>
        </row>
        <row r="215">
          <cell r="A215">
            <v>44835</v>
          </cell>
          <cell r="B215">
            <v>135.2277</v>
          </cell>
          <cell r="C215">
            <v>135.378396391835</v>
          </cell>
          <cell r="D215">
            <v>117.89409344017901</v>
          </cell>
          <cell r="I215">
            <v>317.0976677964012</v>
          </cell>
          <cell r="J215">
            <v>180.58930217346119</v>
          </cell>
          <cell r="U215">
            <v>130.80470459991309</v>
          </cell>
          <cell r="V215">
            <v>110.18862981694309</v>
          </cell>
          <cell r="W215">
            <v>118.7637437022354</v>
          </cell>
        </row>
        <row r="216">
          <cell r="A216">
            <v>44866</v>
          </cell>
          <cell r="B216">
            <v>134.35679999999999</v>
          </cell>
          <cell r="C216">
            <v>133.01430217768899</v>
          </cell>
          <cell r="D216">
            <v>119.216666104262</v>
          </cell>
          <cell r="I216">
            <v>312.37754770416524</v>
          </cell>
          <cell r="J216">
            <v>180.58930217346119</v>
          </cell>
          <cell r="U216">
            <v>129.96228978966295</v>
          </cell>
          <cell r="V216">
            <v>108.26442101289626</v>
          </cell>
          <cell r="W216">
            <v>120.09607237385318</v>
          </cell>
        </row>
        <row r="217">
          <cell r="A217">
            <v>44896</v>
          </cell>
          <cell r="B217">
            <v>135.22909999999999</v>
          </cell>
          <cell r="C217">
            <v>131.82443623016101</v>
          </cell>
          <cell r="D217">
            <v>121.073778535241</v>
          </cell>
          <cell r="I217">
            <v>320.96816627203458</v>
          </cell>
          <cell r="J217">
            <v>183.07257752802386</v>
          </cell>
          <cell r="U217">
            <v>130.80605880904656</v>
          </cell>
          <cell r="V217">
            <v>107.29595261676852</v>
          </cell>
          <cell r="W217">
            <v>121.96688386527822</v>
          </cell>
        </row>
        <row r="218">
          <cell r="A218">
            <v>44927</v>
          </cell>
        </row>
      </sheetData>
      <sheetData sheetId="22">
        <row r="1">
          <cell r="H1" t="str">
            <v>Trade value (crt. US$)</v>
          </cell>
          <cell r="I1" t="str">
            <v>Trade volume (cst. US$ dollars)</v>
          </cell>
          <cell r="J1" t="str">
            <v>Trade prices</v>
          </cell>
        </row>
        <row r="26">
          <cell r="A26">
            <v>43466</v>
          </cell>
          <cell r="B26">
            <v>106.4226</v>
          </cell>
          <cell r="C26">
            <v>124.95664053266999</v>
          </cell>
          <cell r="D26">
            <v>100.51945658555699</v>
          </cell>
        </row>
        <row r="27">
          <cell r="A27">
            <v>43497</v>
          </cell>
          <cell r="B27">
            <v>105.8052</v>
          </cell>
          <cell r="C27">
            <v>123.69846312463901</v>
          </cell>
          <cell r="D27">
            <v>100.952822476815</v>
          </cell>
        </row>
        <row r="28">
          <cell r="A28">
            <v>43525</v>
          </cell>
          <cell r="B28">
            <v>107.05329999999999</v>
          </cell>
          <cell r="C28">
            <v>124.526424515163</v>
          </cell>
          <cell r="D28">
            <v>101.464521883152</v>
          </cell>
        </row>
        <row r="29">
          <cell r="A29">
            <v>43556</v>
          </cell>
          <cell r="B29">
            <v>106.1716</v>
          </cell>
          <cell r="C29">
            <v>123.972700716251</v>
          </cell>
          <cell r="D29">
            <v>101.078276463373</v>
          </cell>
        </row>
        <row r="30">
          <cell r="A30">
            <v>43586</v>
          </cell>
          <cell r="B30">
            <v>106.86</v>
          </cell>
          <cell r="C30">
            <v>125.593552749382</v>
          </cell>
          <cell r="D30">
            <v>100.420794132719</v>
          </cell>
        </row>
        <row r="31">
          <cell r="A31">
            <v>43617</v>
          </cell>
          <cell r="B31">
            <v>104.7479</v>
          </cell>
          <cell r="C31">
            <v>123.042616015478</v>
          </cell>
          <cell r="D31">
            <v>100.476707576736</v>
          </cell>
          <cell r="H31">
            <v>100</v>
          </cell>
          <cell r="I31">
            <v>100</v>
          </cell>
          <cell r="J31">
            <v>100.00000000000001</v>
          </cell>
        </row>
        <row r="32">
          <cell r="A32">
            <v>43647</v>
          </cell>
          <cell r="B32">
            <v>105.9113</v>
          </cell>
          <cell r="C32">
            <v>125.02846320427901</v>
          </cell>
          <cell r="D32">
            <v>99.979105792521494</v>
          </cell>
          <cell r="H32">
            <v>100.78191068075061</v>
          </cell>
          <cell r="I32">
            <v>100.69804943722079</v>
          </cell>
          <cell r="J32">
            <v>100.08020703687939</v>
          </cell>
        </row>
        <row r="33">
          <cell r="A33">
            <v>43678</v>
          </cell>
          <cell r="B33">
            <v>104.8699</v>
          </cell>
          <cell r="C33">
            <v>125.120984616711</v>
          </cell>
          <cell r="D33">
            <v>98.922807286145698</v>
          </cell>
          <cell r="H33">
            <v>101.11105765925856</v>
          </cell>
          <cell r="I33">
            <v>101.13156143315658</v>
          </cell>
          <cell r="J33">
            <v>100.00051293360987</v>
          </cell>
        </row>
        <row r="34">
          <cell r="A34">
            <v>43709</v>
          </cell>
          <cell r="B34">
            <v>103.98860000000001</v>
          </cell>
          <cell r="C34">
            <v>124.242204903307</v>
          </cell>
          <cell r="D34">
            <v>98.785330760610194</v>
          </cell>
          <cell r="H34">
            <v>101.45351135465667</v>
          </cell>
          <cell r="I34">
            <v>100.734819488974</v>
          </cell>
          <cell r="J34">
            <v>100.74441367633585</v>
          </cell>
        </row>
        <row r="35">
          <cell r="A35">
            <v>43739</v>
          </cell>
          <cell r="B35">
            <v>104.8676</v>
          </cell>
          <cell r="C35">
            <v>125.147495891541</v>
          </cell>
          <cell r="D35">
            <v>98.899654036732997</v>
          </cell>
          <cell r="H35">
            <v>101.55726956874115</v>
          </cell>
          <cell r="I35">
            <v>101.19040840052125</v>
          </cell>
          <cell r="J35">
            <v>100.37652115064247</v>
          </cell>
        </row>
        <row r="36">
          <cell r="A36">
            <v>43770</v>
          </cell>
          <cell r="B36">
            <v>103.8587</v>
          </cell>
          <cell r="C36">
            <v>123.76311274239301</v>
          </cell>
          <cell r="D36">
            <v>99.043817092100099</v>
          </cell>
          <cell r="H36">
            <v>101.37264572354297</v>
          </cell>
          <cell r="I36">
            <v>101.11508756273022</v>
          </cell>
          <cell r="J36">
            <v>100.2970703187886</v>
          </cell>
        </row>
        <row r="37">
          <cell r="A37">
            <v>43800</v>
          </cell>
          <cell r="B37">
            <v>104.961</v>
          </cell>
          <cell r="C37">
            <v>124.179045534816</v>
          </cell>
          <cell r="D37">
            <v>99.759765024916405</v>
          </cell>
          <cell r="H37">
            <v>101.76046542491279</v>
          </cell>
          <cell r="I37">
            <v>101.09805594611946</v>
          </cell>
          <cell r="J37">
            <v>100.70000440026074</v>
          </cell>
        </row>
        <row r="38">
          <cell r="A38">
            <v>43831</v>
          </cell>
          <cell r="B38">
            <v>102.3673</v>
          </cell>
          <cell r="C38">
            <v>120.707750066233</v>
          </cell>
          <cell r="D38">
            <v>100.092600303959</v>
          </cell>
          <cell r="H38">
            <v>99.019094735698999</v>
          </cell>
          <cell r="I38">
            <v>98.247740722141032</v>
          </cell>
          <cell r="J38">
            <v>100.83093717516462</v>
          </cell>
          <cell r="K38">
            <v>1000</v>
          </cell>
        </row>
        <row r="39">
          <cell r="A39">
            <v>43862</v>
          </cell>
          <cell r="B39">
            <v>101.2911</v>
          </cell>
          <cell r="C39">
            <v>120.77753484167501</v>
          </cell>
          <cell r="D39">
            <v>98.983074700027501</v>
          </cell>
          <cell r="H39">
            <v>97.978094828945984</v>
          </cell>
          <cell r="I39">
            <v>98.304540691655959</v>
          </cell>
          <cell r="J39">
            <v>99.713227113436616</v>
          </cell>
        </row>
        <row r="40">
          <cell r="A40">
            <v>43891</v>
          </cell>
          <cell r="B40">
            <v>96.093540000000004</v>
          </cell>
          <cell r="C40">
            <v>118.152744348306</v>
          </cell>
          <cell r="D40">
            <v>95.990024895333406</v>
          </cell>
          <cell r="H40">
            <v>92.950535383356637</v>
          </cell>
          <cell r="I40">
            <v>96.168143188587948</v>
          </cell>
          <cell r="J40">
            <v>96.69809896307612</v>
          </cell>
        </row>
        <row r="41">
          <cell r="A41">
            <v>43922</v>
          </cell>
          <cell r="B41">
            <v>81.283420000000007</v>
          </cell>
          <cell r="C41">
            <v>104.44613955497501</v>
          </cell>
          <cell r="D41">
            <v>91.851280783296303</v>
          </cell>
          <cell r="H41">
            <v>78.62482126051593</v>
          </cell>
          <cell r="I41">
            <v>85.011917070736118</v>
          </cell>
          <cell r="J41">
            <v>92.528825247760423</v>
          </cell>
        </row>
        <row r="42">
          <cell r="A42">
            <v>43952</v>
          </cell>
          <cell r="B42">
            <v>82.390630000000002</v>
          </cell>
          <cell r="C42">
            <v>104.426862960832</v>
          </cell>
          <cell r="D42">
            <v>93.1196355232766</v>
          </cell>
          <cell r="H42">
            <v>79.69581689957559</v>
          </cell>
          <cell r="I42">
            <v>84.996227259416401</v>
          </cell>
          <cell r="J42">
            <v>93.806536054697233</v>
          </cell>
        </row>
        <row r="43">
          <cell r="A43">
            <v>43983</v>
          </cell>
          <cell r="B43">
            <v>90.529399999999995</v>
          </cell>
          <cell r="C43">
            <v>111.862123309091</v>
          </cell>
          <cell r="D43">
            <v>95.517361480244801</v>
          </cell>
          <cell r="H43">
            <v>87.568385949087144</v>
          </cell>
          <cell r="I43">
            <v>91.048013747827767</v>
          </cell>
          <cell r="J43">
            <v>96.221948928337596</v>
          </cell>
        </row>
        <row r="44">
          <cell r="A44">
            <v>44013</v>
          </cell>
          <cell r="B44">
            <v>96.558040000000005</v>
          </cell>
          <cell r="C44">
            <v>117.27277075480001</v>
          </cell>
          <cell r="D44">
            <v>97.177764815034905</v>
          </cell>
          <cell r="H44">
            <v>93.399842628001466</v>
          </cell>
          <cell r="I44">
            <v>95.451905685944837</v>
          </cell>
          <cell r="J44">
            <v>97.89460029144773</v>
          </cell>
        </row>
        <row r="45">
          <cell r="A45">
            <v>44044</v>
          </cell>
          <cell r="B45">
            <v>100.3686</v>
          </cell>
          <cell r="C45">
            <v>119.735524067594</v>
          </cell>
          <cell r="D45">
            <v>98.935139408407807</v>
          </cell>
          <cell r="H45">
            <v>97.085767739204613</v>
          </cell>
          <cell r="I45">
            <v>97.456416156939554</v>
          </cell>
          <cell r="J45">
            <v>99.664938225316021</v>
          </cell>
        </row>
        <row r="46">
          <cell r="A46">
            <v>44075</v>
          </cell>
          <cell r="B46">
            <v>103.3587</v>
          </cell>
          <cell r="C46">
            <v>122.99445148612</v>
          </cell>
          <cell r="D46">
            <v>99.183008984111595</v>
          </cell>
          <cell r="H46">
            <v>99.978068260652492</v>
          </cell>
          <cell r="I46">
            <v>100.1089571567671</v>
          </cell>
          <cell r="J46">
            <v>99.914636220367854</v>
          </cell>
        </row>
        <row r="47">
          <cell r="A47">
            <v>44105</v>
          </cell>
          <cell r="B47">
            <v>104.85980000000001</v>
          </cell>
          <cell r="C47">
            <v>123.82339708928799</v>
          </cell>
          <cell r="D47">
            <v>99.949815479385407</v>
          </cell>
          <cell r="H47">
            <v>101.43007063941759</v>
          </cell>
          <cell r="I47">
            <v>100.78366141269201</v>
          </cell>
          <cell r="J47">
            <v>100.68709909290453</v>
          </cell>
        </row>
        <row r="48">
          <cell r="A48">
            <v>44136</v>
          </cell>
          <cell r="B48">
            <v>107.7388</v>
          </cell>
          <cell r="C48">
            <v>125.763089462061</v>
          </cell>
          <cell r="D48">
            <v>101.110119211103</v>
          </cell>
          <cell r="H48">
            <v>104.21490499320122</v>
          </cell>
          <cell r="I48">
            <v>102.36243653869965</v>
          </cell>
          <cell r="J48">
            <v>101.85596184920857</v>
          </cell>
        </row>
        <row r="49">
          <cell r="A49">
            <v>44166</v>
          </cell>
          <cell r="B49">
            <v>111.4329</v>
          </cell>
          <cell r="C49">
            <v>126.583725768044</v>
          </cell>
          <cell r="D49">
            <v>103.898991126997</v>
          </cell>
          <cell r="H49">
            <v>107.78817925034338</v>
          </cell>
          <cell r="I49">
            <v>103.03037760274198</v>
          </cell>
          <cell r="J49">
            <v>104.66540598481035</v>
          </cell>
        </row>
        <row r="50">
          <cell r="A50">
            <v>44197</v>
          </cell>
          <cell r="B50">
            <v>114.0436</v>
          </cell>
          <cell r="C50">
            <v>127.061798114864</v>
          </cell>
          <cell r="D50">
            <v>105.9330974345</v>
          </cell>
          <cell r="H50">
            <v>110.31348909661742</v>
          </cell>
          <cell r="I50">
            <v>103.41949535161082</v>
          </cell>
          <cell r="J50">
            <v>106.71451695481807</v>
          </cell>
        </row>
        <row r="51">
          <cell r="A51">
            <v>44228</v>
          </cell>
          <cell r="B51">
            <v>114.8849</v>
          </cell>
          <cell r="C51">
            <v>126.85071270799</v>
          </cell>
          <cell r="D51">
            <v>106.89216814226801</v>
          </cell>
          <cell r="H51">
            <v>111.12727205661677</v>
          </cell>
          <cell r="I51">
            <v>103.24768646350377</v>
          </cell>
          <cell r="J51">
            <v>107.68066228412141</v>
          </cell>
        </row>
        <row r="52">
          <cell r="A52">
            <v>44256</v>
          </cell>
          <cell r="B52">
            <v>119.3485</v>
          </cell>
          <cell r="C52">
            <v>130.989084449226</v>
          </cell>
          <cell r="D52">
            <v>107.536915003304</v>
          </cell>
          <cell r="H52">
            <v>115.44487769105538</v>
          </cell>
          <cell r="I52">
            <v>106.61603417623715</v>
          </cell>
          <cell r="J52">
            <v>108.33016514488817</v>
          </cell>
        </row>
        <row r="53">
          <cell r="A53">
            <v>44287</v>
          </cell>
          <cell r="B53">
            <v>120.8339</v>
          </cell>
          <cell r="C53">
            <v>130.41738191210101</v>
          </cell>
          <cell r="D53">
            <v>109.352625642604</v>
          </cell>
          <cell r="H53">
            <v>116.88169358168066</v>
          </cell>
          <cell r="I53">
            <v>106.15070794319226</v>
          </cell>
          <cell r="J53">
            <v>110.15926944274399</v>
          </cell>
        </row>
        <row r="54">
          <cell r="A54">
            <v>44317</v>
          </cell>
          <cell r="B54">
            <v>121.92570000000001</v>
          </cell>
          <cell r="C54">
            <v>129.04764037061099</v>
          </cell>
          <cell r="D54">
            <v>111.511786840271</v>
          </cell>
          <cell r="H54">
            <v>117.93778324734966</v>
          </cell>
          <cell r="I54">
            <v>105.03583328310775</v>
          </cell>
          <cell r="J54">
            <v>112.33435777506702</v>
          </cell>
        </row>
        <row r="55">
          <cell r="A55">
            <v>44348</v>
          </cell>
          <cell r="B55">
            <v>123.6683</v>
          </cell>
          <cell r="C55">
            <v>129.549401742458</v>
          </cell>
          <cell r="D55">
            <v>112.66751315582</v>
          </cell>
          <cell r="H55">
            <v>119.62338670164051</v>
          </cell>
          <cell r="I55">
            <v>105.44423225615265</v>
          </cell>
          <cell r="J55">
            <v>113.49860934971811</v>
          </cell>
        </row>
        <row r="56">
          <cell r="A56">
            <v>44378</v>
          </cell>
          <cell r="B56">
            <v>123.2299</v>
          </cell>
          <cell r="C56">
            <v>128.75378887865</v>
          </cell>
          <cell r="D56">
            <v>112.961842824076</v>
          </cell>
          <cell r="H56">
            <v>119.19932578441275</v>
          </cell>
          <cell r="I56">
            <v>104.79665853933896</v>
          </cell>
          <cell r="J56">
            <v>113.79511015196107</v>
          </cell>
        </row>
        <row r="57">
          <cell r="A57">
            <v>44409</v>
          </cell>
          <cell r="B57">
            <v>124.83629999999999</v>
          </cell>
          <cell r="C57">
            <v>129.82201535358999</v>
          </cell>
          <cell r="D57">
            <v>113.492808674139</v>
          </cell>
          <cell r="H57">
            <v>120.75318403586049</v>
          </cell>
          <cell r="I57">
            <v>105.66612083720173</v>
          </cell>
          <cell r="J57">
            <v>114.32999269180195</v>
          </cell>
        </row>
        <row r="58">
          <cell r="A58">
            <v>44440</v>
          </cell>
          <cell r="B58">
            <v>125.6875</v>
          </cell>
          <cell r="C58">
            <v>129.44062601667699</v>
          </cell>
          <cell r="D58">
            <v>114.60335469565101</v>
          </cell>
          <cell r="H58">
            <v>121.57654318901807</v>
          </cell>
          <cell r="I58">
            <v>105.35569635603412</v>
          </cell>
          <cell r="J58">
            <v>115.44873069825954</v>
          </cell>
        </row>
        <row r="59">
          <cell r="A59">
            <v>44470</v>
          </cell>
          <cell r="B59">
            <v>129.18799999999999</v>
          </cell>
          <cell r="C59">
            <v>130.92016259858701</v>
          </cell>
          <cell r="D59">
            <v>116.46390790512901</v>
          </cell>
          <cell r="H59">
            <v>124.96254966884428</v>
          </cell>
          <cell r="I59">
            <v>106.55993656769128</v>
          </cell>
          <cell r="J59">
            <v>117.32300834921698</v>
          </cell>
        </row>
        <row r="60">
          <cell r="A60">
            <v>44501</v>
          </cell>
          <cell r="B60">
            <v>132.8767</v>
          </cell>
          <cell r="C60">
            <v>134.39756559281199</v>
          </cell>
          <cell r="D60">
            <v>116.68982975424299</v>
          </cell>
          <cell r="H60">
            <v>128.53060054790012</v>
          </cell>
          <cell r="I60">
            <v>109.39030154074023</v>
          </cell>
          <cell r="J60">
            <v>117.55059671943948</v>
          </cell>
        </row>
        <row r="61">
          <cell r="A61">
            <v>44531</v>
          </cell>
          <cell r="B61">
            <v>135.03020000000001</v>
          </cell>
          <cell r="C61">
            <v>135.87395874792301</v>
          </cell>
          <cell r="D61">
            <v>117.292511537588</v>
          </cell>
          <cell r="H61">
            <v>130.61366438286819</v>
          </cell>
          <cell r="I61">
            <v>110.59198322089497</v>
          </cell>
          <cell r="J61">
            <v>118.15772420787053</v>
          </cell>
        </row>
        <row r="62">
          <cell r="A62">
            <v>44562</v>
          </cell>
          <cell r="B62">
            <v>135.88079999999999</v>
          </cell>
          <cell r="C62">
            <v>133.770892127195</v>
          </cell>
          <cell r="D62">
            <v>119.88705078952501</v>
          </cell>
          <cell r="H62">
            <v>131.43644316068284</v>
          </cell>
          <cell r="I62">
            <v>108.88023278265634</v>
          </cell>
          <cell r="J62">
            <v>120.77140217723198</v>
          </cell>
        </row>
        <row r="63">
          <cell r="A63">
            <v>44593</v>
          </cell>
          <cell r="B63">
            <v>138.4744</v>
          </cell>
          <cell r="C63">
            <v>134.659145413065</v>
          </cell>
          <cell r="D63">
            <v>121.36946664627899</v>
          </cell>
          <cell r="H63">
            <v>133.94521230968365</v>
          </cell>
          <cell r="I63">
            <v>109.60320938091006</v>
          </cell>
          <cell r="J63">
            <v>122.26475313090801</v>
          </cell>
          <cell r="K63">
            <v>1000</v>
          </cell>
        </row>
        <row r="64">
          <cell r="A64">
            <v>44621</v>
          </cell>
          <cell r="B64">
            <v>139.59620000000001</v>
          </cell>
          <cell r="C64">
            <v>132.95130989396301</v>
          </cell>
          <cell r="D64">
            <v>123.924320740401</v>
          </cell>
          <cell r="H64">
            <v>135.0303207424987</v>
          </cell>
          <cell r="I64">
            <v>108.21314966076179</v>
          </cell>
          <cell r="J64">
            <v>124.83845320337917</v>
          </cell>
        </row>
        <row r="65">
          <cell r="A65">
            <v>44652</v>
          </cell>
          <cell r="B65">
            <v>140.46600000000001</v>
          </cell>
          <cell r="C65">
            <v>132.83357229448501</v>
          </cell>
          <cell r="D65">
            <v>124.80702788327299</v>
          </cell>
          <cell r="H65">
            <v>135.87167153128681</v>
          </cell>
          <cell r="I65">
            <v>108.1173194167185</v>
          </cell>
          <cell r="J65">
            <v>125.72767166904706</v>
          </cell>
        </row>
        <row r="66">
          <cell r="A66">
            <v>44682</v>
          </cell>
          <cell r="B66">
            <v>142.40729999999999</v>
          </cell>
          <cell r="C66">
            <v>135.796820025605</v>
          </cell>
          <cell r="D66">
            <v>123.770890252775</v>
          </cell>
          <cell r="H66">
            <v>137.7494759533084</v>
          </cell>
          <cell r="I66">
            <v>110.52919764842115</v>
          </cell>
          <cell r="J66">
            <v>124.68389092992848</v>
          </cell>
        </row>
        <row r="67">
          <cell r="A67">
            <v>44713</v>
          </cell>
          <cell r="B67">
            <v>143.59020000000001</v>
          </cell>
          <cell r="C67">
            <v>134.86531979595199</v>
          </cell>
          <cell r="D67">
            <v>125.66092265511701</v>
          </cell>
          <cell r="H67">
            <v>138.89368594187761</v>
          </cell>
          <cell r="I67">
            <v>109.77102103593894</v>
          </cell>
          <cell r="J67">
            <v>126.58786522813676</v>
          </cell>
        </row>
        <row r="68">
          <cell r="A68">
            <v>44743</v>
          </cell>
          <cell r="B68">
            <v>141.06010000000001</v>
          </cell>
          <cell r="C68">
            <v>134.970980679348</v>
          </cell>
          <cell r="D68">
            <v>123.35010072050299</v>
          </cell>
          <cell r="H68">
            <v>136.44633985000266</v>
          </cell>
          <cell r="I68">
            <v>109.85702167028651</v>
          </cell>
          <cell r="J68">
            <v>124.25999742767517</v>
          </cell>
        </row>
        <row r="69">
          <cell r="A69">
            <v>44774</v>
          </cell>
          <cell r="B69">
            <v>142.90870000000001</v>
          </cell>
          <cell r="C69">
            <v>136.73796230679901</v>
          </cell>
          <cell r="D69">
            <v>123.351730943126</v>
          </cell>
          <cell r="H69">
            <v>138.23447628154292</v>
          </cell>
          <cell r="I69">
            <v>111.2952222224411</v>
          </cell>
          <cell r="J69">
            <v>124.26163967569734</v>
          </cell>
        </row>
        <row r="70">
          <cell r="A70">
            <v>44805</v>
          </cell>
          <cell r="B70">
            <v>139.6232</v>
          </cell>
          <cell r="C70">
            <v>136.95165233633301</v>
          </cell>
          <cell r="D70">
            <v>120.327796414803</v>
          </cell>
          <cell r="H70">
            <v>135.05643763293014</v>
          </cell>
          <cell r="I70">
            <v>111.46915109283296</v>
          </cell>
          <cell r="J70">
            <v>121.21539897936998</v>
          </cell>
        </row>
        <row r="71">
          <cell r="A71">
            <v>44835</v>
          </cell>
          <cell r="B71">
            <v>135.2277</v>
          </cell>
          <cell r="C71">
            <v>135.378396391835</v>
          </cell>
          <cell r="D71">
            <v>117.89409344017901</v>
          </cell>
          <cell r="H71">
            <v>130.80470459991309</v>
          </cell>
          <cell r="I71">
            <v>110.18862981694309</v>
          </cell>
          <cell r="J71">
            <v>118.7637437022354</v>
          </cell>
        </row>
        <row r="72">
          <cell r="A72">
            <v>44866</v>
          </cell>
          <cell r="B72">
            <v>134.35679999999999</v>
          </cell>
          <cell r="C72">
            <v>133.01430217768899</v>
          </cell>
          <cell r="D72">
            <v>119.216666104262</v>
          </cell>
          <cell r="H72">
            <v>129.96228978966295</v>
          </cell>
          <cell r="I72">
            <v>108.26442101289626</v>
          </cell>
          <cell r="J72">
            <v>120.09607237385318</v>
          </cell>
        </row>
        <row r="73">
          <cell r="A73">
            <v>44896</v>
          </cell>
          <cell r="B73">
            <v>135.22909999999999</v>
          </cell>
          <cell r="C73">
            <v>131.82443623016101</v>
          </cell>
          <cell r="D73">
            <v>121.073778535241</v>
          </cell>
          <cell r="H73">
            <v>130.80605880904656</v>
          </cell>
          <cell r="I73">
            <v>107.29595261676852</v>
          </cell>
          <cell r="J73">
            <v>121.96688386527822</v>
          </cell>
        </row>
      </sheetData>
      <sheetData sheetId="23">
        <row r="1">
          <cell r="C1" t="str">
            <v xml:space="preserve">Global PMI: Composite new export orders </v>
          </cell>
        </row>
        <row r="12">
          <cell r="J12">
            <v>100</v>
          </cell>
        </row>
        <row r="13">
          <cell r="J13">
            <v>100.02222374870192</v>
          </cell>
        </row>
        <row r="14">
          <cell r="J14">
            <v>99.897164653733796</v>
          </cell>
        </row>
        <row r="15">
          <cell r="J15">
            <v>99.967270479184421</v>
          </cell>
        </row>
        <row r="16">
          <cell r="J16">
            <v>99.779378785613545</v>
          </cell>
        </row>
        <row r="17">
          <cell r="J17">
            <v>99.247827123479169</v>
          </cell>
        </row>
        <row r="18">
          <cell r="J18">
            <v>98.940129220996994</v>
          </cell>
        </row>
        <row r="19">
          <cell r="J19">
            <v>96.87150228500542</v>
          </cell>
        </row>
        <row r="20">
          <cell r="J20">
            <v>97.350929154729812</v>
          </cell>
        </row>
        <row r="21">
          <cell r="J21">
            <v>99.121151755878174</v>
          </cell>
        </row>
        <row r="22">
          <cell r="J22">
            <v>99.174084684604594</v>
          </cell>
        </row>
        <row r="23">
          <cell r="J23">
            <v>99.66947224657855</v>
          </cell>
        </row>
        <row r="24">
          <cell r="J24">
            <v>100.03959867950526</v>
          </cell>
        </row>
        <row r="25">
          <cell r="J25">
            <v>91.292735258583406</v>
          </cell>
        </row>
        <row r="26">
          <cell r="J26">
            <v>83.161873744863286</v>
          </cell>
        </row>
        <row r="27">
          <cell r="J27">
            <v>52.203989768994234</v>
          </cell>
        </row>
        <row r="28">
          <cell r="J28">
            <v>64.017528476703447</v>
          </cell>
        </row>
        <row r="29">
          <cell r="J29">
            <v>88.482845286342908</v>
          </cell>
        </row>
        <row r="30">
          <cell r="J30">
            <v>94.123838809130319</v>
          </cell>
        </row>
        <row r="31">
          <cell r="J31">
            <v>99.533705345417658</v>
          </cell>
        </row>
        <row r="32">
          <cell r="J32">
            <v>102.18863517898198</v>
          </cell>
        </row>
        <row r="33">
          <cell r="J33">
            <v>101.20331497517002</v>
          </cell>
        </row>
        <row r="34">
          <cell r="J34">
            <v>102.07105134494087</v>
          </cell>
        </row>
        <row r="35">
          <cell r="J35">
            <v>100.66529822250418</v>
          </cell>
        </row>
        <row r="36">
          <cell r="J36">
            <v>99.968886751817294</v>
          </cell>
        </row>
        <row r="37">
          <cell r="J37">
            <v>101.56131936335019</v>
          </cell>
        </row>
        <row r="38">
          <cell r="J38">
            <v>105.88929340601172</v>
          </cell>
        </row>
        <row r="39">
          <cell r="J39">
            <v>108.77393598752236</v>
          </cell>
        </row>
        <row r="40">
          <cell r="J40">
            <v>109.16022514677776</v>
          </cell>
        </row>
        <row r="41">
          <cell r="J41">
            <v>106.8768359846939</v>
          </cell>
        </row>
        <row r="42">
          <cell r="J42">
            <v>105.99354299083168</v>
          </cell>
        </row>
        <row r="43">
          <cell r="J43">
            <v>102.30197629736185</v>
          </cell>
        </row>
        <row r="44">
          <cell r="J44">
            <v>101.96841803275376</v>
          </cell>
        </row>
        <row r="45">
          <cell r="J45">
            <v>101.62839467761422</v>
          </cell>
        </row>
        <row r="46">
          <cell r="J46">
            <v>103.76005624628763</v>
          </cell>
        </row>
        <row r="47">
          <cell r="J47">
            <v>103.26062800273151</v>
          </cell>
        </row>
        <row r="48">
          <cell r="J48">
            <v>100.68065281251643</v>
          </cell>
        </row>
        <row r="49">
          <cell r="J49">
            <v>103.39942541507901</v>
          </cell>
        </row>
        <row r="50">
          <cell r="J50">
            <v>98.353220221186902</v>
          </cell>
        </row>
        <row r="51">
          <cell r="J51">
            <v>98.888408496745214</v>
          </cell>
        </row>
        <row r="52">
          <cell r="J52">
            <v>98.298064917590295</v>
          </cell>
        </row>
        <row r="53">
          <cell r="J53">
            <v>99.572091820448264</v>
          </cell>
        </row>
        <row r="54">
          <cell r="J54">
            <v>97.099800794398007</v>
          </cell>
        </row>
        <row r="55">
          <cell r="J55">
            <v>95.480699684422774</v>
          </cell>
        </row>
        <row r="56">
          <cell r="J56">
            <v>94.023629905892534</v>
          </cell>
        </row>
        <row r="57">
          <cell r="J57">
            <v>93.653907541124042</v>
          </cell>
        </row>
        <row r="58">
          <cell r="J58">
            <v>94.176367669698521</v>
          </cell>
        </row>
        <row r="59">
          <cell r="J59">
            <v>94.055147222233444</v>
          </cell>
        </row>
        <row r="60">
          <cell r="J60">
            <v>96.592897289914873</v>
          </cell>
        </row>
      </sheetData>
      <sheetData sheetId="24"/>
      <sheetData sheetId="25">
        <row r="42">
          <cell r="A42" t="str">
            <v>25-27 Minerals</v>
          </cell>
          <cell r="O42">
            <v>18.89152</v>
          </cell>
        </row>
        <row r="43">
          <cell r="A43" t="str">
            <v>86-89 Transportation equipment</v>
          </cell>
          <cell r="O43">
            <v>14.421939999999999</v>
          </cell>
        </row>
        <row r="44">
          <cell r="A44" t="str">
            <v>01-24 Agriculture/Foodstuffs</v>
          </cell>
          <cell r="O44">
            <v>5.5649610000000003</v>
          </cell>
        </row>
        <row r="45">
          <cell r="A45" t="str">
            <v>Total</v>
          </cell>
          <cell r="O45">
            <v>1.691055</v>
          </cell>
        </row>
        <row r="46">
          <cell r="A46" t="str">
            <v>84- Machinery</v>
          </cell>
          <cell r="O46">
            <v>-2.20827E-2</v>
          </cell>
        </row>
        <row r="47">
          <cell r="A47" t="str">
            <v>28-40 Chemicals/plastics</v>
          </cell>
          <cell r="O47">
            <v>-0.59547249999999996</v>
          </cell>
        </row>
        <row r="48">
          <cell r="A48" t="str">
            <v>Other</v>
          </cell>
          <cell r="O48">
            <v>-1.2650969999999999</v>
          </cell>
        </row>
        <row r="49">
          <cell r="A49" t="str">
            <v>Medical</v>
          </cell>
          <cell r="O49">
            <v>-1.719765</v>
          </cell>
        </row>
        <row r="50">
          <cell r="A50" t="str">
            <v>50-67 Textiles, Clothing, Footwear</v>
          </cell>
          <cell r="O50">
            <v>-2.4135219999999999</v>
          </cell>
        </row>
        <row r="51">
          <cell r="A51" t="str">
            <v>68-83 Stone, Glass and Metals</v>
          </cell>
          <cell r="O51">
            <v>-3.9671609999999999</v>
          </cell>
        </row>
        <row r="52">
          <cell r="A52" t="str">
            <v>85+ 94 Electronics, Office equipment</v>
          </cell>
          <cell r="O52">
            <v>-6.2182560000000002</v>
          </cell>
        </row>
        <row r="53">
          <cell r="A53" t="str">
            <v>90-97 Toys, furniture</v>
          </cell>
          <cell r="O53">
            <v>-9.4824230000000007</v>
          </cell>
        </row>
        <row r="69">
          <cell r="L69" t="str">
            <v>Jan-Sep</v>
          </cell>
          <cell r="O69" t="str">
            <v>Oct-Dec</v>
          </cell>
        </row>
        <row r="70">
          <cell r="L70">
            <v>53.960830000000001</v>
          </cell>
          <cell r="O70">
            <v>18.89152</v>
          </cell>
        </row>
        <row r="71">
          <cell r="L71">
            <v>5.4804870000000001</v>
          </cell>
          <cell r="O71">
            <v>14.421939999999999</v>
          </cell>
        </row>
        <row r="72">
          <cell r="L72">
            <v>12.18538</v>
          </cell>
          <cell r="O72">
            <v>5.5649610000000003</v>
          </cell>
        </row>
        <row r="73">
          <cell r="L73">
            <v>16.085319999999999</v>
          </cell>
          <cell r="O73">
            <v>1.691055</v>
          </cell>
        </row>
        <row r="74">
          <cell r="L74">
            <v>6.0024389999999999</v>
          </cell>
          <cell r="O74">
            <v>-2.20827E-2</v>
          </cell>
        </row>
        <row r="75">
          <cell r="L75">
            <v>19.737189999999998</v>
          </cell>
          <cell r="O75">
            <v>-0.59547249999999996</v>
          </cell>
        </row>
        <row r="76">
          <cell r="L76">
            <v>9.4620200000000008</v>
          </cell>
          <cell r="O76">
            <v>-1.2650969999999999</v>
          </cell>
        </row>
        <row r="77">
          <cell r="L77">
            <v>4.7883990000000001</v>
          </cell>
          <cell r="O77">
            <v>-1.719765</v>
          </cell>
        </row>
        <row r="78">
          <cell r="L78">
            <v>18.892479999999999</v>
          </cell>
          <cell r="O78">
            <v>-2.4135219999999999</v>
          </cell>
        </row>
        <row r="79">
          <cell r="L79">
            <v>17.25956</v>
          </cell>
          <cell r="O79">
            <v>-3.9671609999999999</v>
          </cell>
        </row>
        <row r="80">
          <cell r="L80">
            <v>8.2870640000000009</v>
          </cell>
          <cell r="O80">
            <v>-6.2182560000000002</v>
          </cell>
        </row>
        <row r="81">
          <cell r="L81">
            <v>-0.97704100000000005</v>
          </cell>
          <cell r="O81">
            <v>-9.4824230000000007</v>
          </cell>
        </row>
      </sheetData>
      <sheetData sheetId="26"/>
      <sheetData sheetId="27"/>
      <sheetData sheetId="28"/>
      <sheetData sheetId="29"/>
      <sheetData sheetId="30"/>
      <sheetData sheetId="31"/>
      <sheetData sheetId="32"/>
      <sheetData sheetId="33"/>
      <sheetData sheetId="34">
        <row r="1">
          <cell r="E1" t="str">
            <v>Exports: 2022 vs 2021</v>
          </cell>
          <cell r="G1" t="str">
            <v>Imports: 2022 vs 2021</v>
          </cell>
        </row>
        <row r="2">
          <cell r="E2" t="str">
            <v xml:space="preserve">Jan-Mar </v>
          </cell>
          <cell r="F2" t="str">
            <v xml:space="preserve">Oct-Dec </v>
          </cell>
          <cell r="G2" t="str">
            <v xml:space="preserve">Jan-Mar </v>
          </cell>
          <cell r="H2" t="str">
            <v xml:space="preserve">Oct-Dec </v>
          </cell>
        </row>
        <row r="3">
          <cell r="E3" t="str">
            <v>contryoy2022q1</v>
          </cell>
          <cell r="F3" t="str">
            <v>contryoy2022q4</v>
          </cell>
          <cell r="G3" t="str">
            <v>contryoy2022q1</v>
          </cell>
          <cell r="H3" t="str">
            <v>contryoy2022q4</v>
          </cell>
        </row>
        <row r="4">
          <cell r="B4" t="str">
            <v>World</v>
          </cell>
          <cell r="E4">
            <v>17.14106</v>
          </cell>
          <cell r="F4">
            <v>0.43893660000000001</v>
          </cell>
          <cell r="G4">
            <v>20.582750000000001</v>
          </cell>
          <cell r="H4">
            <v>3.4566870000000001</v>
          </cell>
        </row>
        <row r="5">
          <cell r="B5" t="str">
            <v>United States</v>
          </cell>
          <cell r="E5">
            <v>1.4877899999999999</v>
          </cell>
          <cell r="F5">
            <v>0.70202260000000005</v>
          </cell>
          <cell r="G5">
            <v>2.9909210000000002</v>
          </cell>
          <cell r="H5">
            <v>0.47783320000000001</v>
          </cell>
        </row>
        <row r="6">
          <cell r="B6" t="str">
            <v>Advanced Asia</v>
          </cell>
          <cell r="E6">
            <v>1.6953137</v>
          </cell>
          <cell r="F6">
            <v>-1.5961620999999999</v>
          </cell>
          <cell r="G6">
            <v>2.6149393000000001</v>
          </cell>
          <cell r="H6">
            <v>-0.48463880000000004</v>
          </cell>
        </row>
        <row r="7">
          <cell r="B7" t="str">
            <v>Euro Area</v>
          </cell>
          <cell r="E7">
            <v>3.196736</v>
          </cell>
          <cell r="F7">
            <v>1.002616</v>
          </cell>
          <cell r="G7">
            <v>5.7030010000000004</v>
          </cell>
          <cell r="H7">
            <v>1.1421779999999999</v>
          </cell>
        </row>
        <row r="8">
          <cell r="B8" t="str">
            <v>Developing Europe</v>
          </cell>
          <cell r="E8">
            <v>1.3201970000000001</v>
          </cell>
          <cell r="F8">
            <v>-0.48931350000000001</v>
          </cell>
          <cell r="G8">
            <v>0.36856709999999998</v>
          </cell>
          <cell r="H8">
            <v>0.87199260000000001</v>
          </cell>
        </row>
        <row r="9">
          <cell r="B9" t="str">
            <v>Developing Western Hemisphere</v>
          </cell>
          <cell r="E9">
            <v>1.1363049999999999</v>
          </cell>
          <cell r="F9">
            <v>0.57201769999999996</v>
          </cell>
          <cell r="G9">
            <v>1.308052</v>
          </cell>
          <cell r="H9">
            <v>0.3060717</v>
          </cell>
        </row>
        <row r="10">
          <cell r="B10" t="str">
            <v>Developing Africa and Middle East</v>
          </cell>
          <cell r="E10">
            <v>1.5262450000000001</v>
          </cell>
          <cell r="F10">
            <v>0.28582030000000003</v>
          </cell>
          <cell r="G10">
            <v>0.64052129999999996</v>
          </cell>
          <cell r="H10">
            <v>0.54718239999999996</v>
          </cell>
        </row>
        <row r="11">
          <cell r="B11" t="str">
            <v>China</v>
          </cell>
          <cell r="E11">
            <v>2.3339110000000001</v>
          </cell>
          <cell r="F11">
            <v>-0.92069520000000005</v>
          </cell>
          <cell r="G11">
            <v>1.3806909999999999</v>
          </cell>
          <cell r="H11">
            <v>-0.66913250000000002</v>
          </cell>
        </row>
        <row r="12">
          <cell r="B12" t="str">
            <v>Developing Asia (excluding CHN)</v>
          </cell>
          <cell r="E12">
            <v>1.6068709999999999</v>
          </cell>
          <cell r="F12">
            <v>-0.1328424</v>
          </cell>
          <cell r="G12">
            <v>1.970097</v>
          </cell>
          <cell r="H12">
            <v>8.7148400000000001E-2</v>
          </cell>
        </row>
        <row r="13">
          <cell r="B13" t="str">
            <v>Other advanced economies</v>
          </cell>
          <cell r="E13">
            <v>2.8376866999999999</v>
          </cell>
          <cell r="F13">
            <v>1.0154728</v>
          </cell>
          <cell r="G13">
            <v>3.6059650000000003</v>
          </cell>
          <cell r="H13">
            <v>1.1780539000000001</v>
          </cell>
        </row>
        <row r="24">
          <cell r="E24" t="str">
            <v>Jan-Mar</v>
          </cell>
          <cell r="F24" t="str">
            <v>Apr-Jun</v>
          </cell>
          <cell r="G24" t="str">
            <v>Jul-Sep</v>
          </cell>
          <cell r="H24" t="str">
            <v xml:space="preserve">Oct-Dec </v>
          </cell>
          <cell r="M24" t="str">
            <v xml:space="preserve">Jan-Sep </v>
          </cell>
          <cell r="N24" t="str">
            <v xml:space="preserve">Oct-Dec </v>
          </cell>
          <cell r="O24" t="str">
            <v xml:space="preserve">Jan-Sep </v>
          </cell>
          <cell r="P24" t="str">
            <v xml:space="preserve">Oct-Dec </v>
          </cell>
        </row>
        <row r="25">
          <cell r="E25" t="str">
            <v>contryoy2022q1</v>
          </cell>
          <cell r="F25" t="str">
            <v>contryoy2022q2</v>
          </cell>
          <cell r="G25" t="str">
            <v>contryoy2022q3</v>
          </cell>
          <cell r="H25" t="str">
            <v>contryoy2022q4</v>
          </cell>
        </row>
        <row r="26">
          <cell r="B26" t="str">
            <v>World</v>
          </cell>
          <cell r="E26">
            <v>4.2914883978380791</v>
          </cell>
          <cell r="F26">
            <v>3.726912527603611</v>
          </cell>
          <cell r="G26">
            <v>5.3223384887853529</v>
          </cell>
          <cell r="H26">
            <v>-0.2400955623300757</v>
          </cell>
          <cell r="J26" t="str">
            <v>World</v>
          </cell>
          <cell r="M26">
            <v>4.4467068724803145</v>
          </cell>
          <cell r="N26">
            <v>-0.2400955623300757</v>
          </cell>
          <cell r="O26">
            <v>4.4472071574714223</v>
          </cell>
          <cell r="P26">
            <v>-0.24012309407199783</v>
          </cell>
        </row>
        <row r="27">
          <cell r="B27" t="str">
            <v>Other advanced economies</v>
          </cell>
          <cell r="E27">
            <v>2.5994115850303552</v>
          </cell>
          <cell r="F27">
            <v>2.6044389797540872</v>
          </cell>
          <cell r="G27">
            <v>3.6122096011855955</v>
          </cell>
          <cell r="H27">
            <v>1.1956548321421432</v>
          </cell>
          <cell r="J27" t="str">
            <v>Other developing economies</v>
          </cell>
          <cell r="M27">
            <v>0.73433780245679137</v>
          </cell>
          <cell r="N27">
            <v>0.27442650126236218</v>
          </cell>
          <cell r="O27">
            <v>7.3821045299864441</v>
          </cell>
          <cell r="P27">
            <v>2.7493217280244897</v>
          </cell>
        </row>
        <row r="28">
          <cell r="B28" t="str">
            <v>Eastern Europe / CIS</v>
          </cell>
          <cell r="E28">
            <v>0.11231853923547691</v>
          </cell>
          <cell r="F28">
            <v>-7.2850546231052304E-2</v>
          </cell>
          <cell r="G28">
            <v>-0.14619775478083727</v>
          </cell>
          <cell r="H28">
            <v>-0.29061188345797762</v>
          </cell>
          <cell r="J28" t="str">
            <v>Other advanced economies</v>
          </cell>
          <cell r="M28">
            <v>2.9393195997177877</v>
          </cell>
          <cell r="N28">
            <v>1.1956548321421432</v>
          </cell>
          <cell r="O28">
            <v>5.739991504355757</v>
          </cell>
          <cell r="P28">
            <v>2.3311871207917223</v>
          </cell>
        </row>
        <row r="29">
          <cell r="B29" t="str">
            <v>Other developing economies</v>
          </cell>
          <cell r="E29">
            <v>0.66012870342167862</v>
          </cell>
          <cell r="F29">
            <v>0.67915667270424396</v>
          </cell>
          <cell r="G29">
            <v>0.86327386546310458</v>
          </cell>
          <cell r="H29">
            <v>0.27442650126236218</v>
          </cell>
          <cell r="J29" t="str">
            <v>East Asia (excl. China)</v>
          </cell>
          <cell r="M29">
            <v>0.99685754042401609</v>
          </cell>
          <cell r="N29">
            <v>-0.74693184144703795</v>
          </cell>
          <cell r="O29">
            <v>4.2880602912465315</v>
          </cell>
          <cell r="P29">
            <v>-3.2013668797252093</v>
          </cell>
        </row>
        <row r="30">
          <cell r="B30" t="str">
            <v>China</v>
          </cell>
          <cell r="E30">
            <v>-0.18029356071880856</v>
          </cell>
          <cell r="F30">
            <v>-0.29532162951675567</v>
          </cell>
          <cell r="G30">
            <v>-8.5190902743480193E-2</v>
          </cell>
          <cell r="H30">
            <v>-0.67233573654725254</v>
          </cell>
          <cell r="J30" t="str">
            <v>China</v>
          </cell>
          <cell r="M30">
            <v>-0.18704696254136405</v>
          </cell>
          <cell r="N30">
            <v>-0.67233573654725243</v>
          </cell>
          <cell r="O30">
            <v>-1.4634349122438328</v>
          </cell>
          <cell r="P30">
            <v>-5.3671007548451444</v>
          </cell>
        </row>
        <row r="31">
          <cell r="B31" t="str">
            <v>East Asia (excl. China)</v>
          </cell>
          <cell r="E31">
            <v>1.1005571940844723</v>
          </cell>
          <cell r="F31">
            <v>0.81200667319523689</v>
          </cell>
          <cell r="G31">
            <v>1.0793125702807587</v>
          </cell>
          <cell r="H31">
            <v>-0.74693184144703795</v>
          </cell>
          <cell r="J31" t="str">
            <v>Eastern Europe / CIS</v>
          </cell>
          <cell r="M31">
            <v>-3.6006914711202917E-2</v>
          </cell>
          <cell r="N31">
            <v>-0.29061188345797767</v>
          </cell>
          <cell r="O31">
            <v>-1.2786198427364059</v>
          </cell>
          <cell r="P31">
            <v>-10.12503643147824</v>
          </cell>
        </row>
      </sheetData>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18B94-1954-4857-8C82-1978F6DDF588}">
  <sheetPr>
    <tabColor rgb="FFFF0000"/>
  </sheetPr>
  <dimension ref="A1:J17"/>
  <sheetViews>
    <sheetView tabSelected="1" zoomScale="59" zoomScaleNormal="59" workbookViewId="0">
      <pane xSplit="1" ySplit="3" topLeftCell="B4" activePane="bottomRight" state="frozen"/>
      <selection pane="topRight" activeCell="B1" sqref="B1"/>
      <selection pane="bottomLeft" activeCell="A4" sqref="A4"/>
      <selection pane="bottomRight" activeCell="N11" sqref="N11"/>
    </sheetView>
  </sheetViews>
  <sheetFormatPr defaultColWidth="8.69921875" defaultRowHeight="18.75" x14ac:dyDescent="0.3"/>
  <cols>
    <col min="1" max="1" width="11.69921875" customWidth="1"/>
    <col min="2" max="2" width="31.5" bestFit="1" customWidth="1"/>
    <col min="3" max="3" width="33.19921875" customWidth="1"/>
    <col min="4" max="4" width="37.09765625" style="4" customWidth="1"/>
    <col min="5" max="5" width="19.5" style="4" customWidth="1"/>
    <col min="6" max="6" width="31.796875" style="4" customWidth="1"/>
    <col min="7" max="7" width="43.8984375" style="4" bestFit="1" customWidth="1"/>
    <col min="8" max="8" width="45.5" customWidth="1"/>
  </cols>
  <sheetData>
    <row r="1" spans="1:8" ht="26.25" x14ac:dyDescent="0.4">
      <c r="A1" s="5" t="s">
        <v>0</v>
      </c>
      <c r="B1" s="5"/>
    </row>
    <row r="3" spans="1:8" s="98" customFormat="1" ht="26.25" x14ac:dyDescent="0.4">
      <c r="B3" s="98" t="s">
        <v>1</v>
      </c>
      <c r="C3" s="98" t="s">
        <v>110</v>
      </c>
      <c r="D3" s="99" t="s">
        <v>164</v>
      </c>
      <c r="E3" s="99" t="s">
        <v>2</v>
      </c>
      <c r="F3" s="99" t="s">
        <v>3</v>
      </c>
      <c r="G3" s="99" t="s">
        <v>4</v>
      </c>
      <c r="H3" s="98" t="s">
        <v>352</v>
      </c>
    </row>
    <row r="4" spans="1:8" s="21" customFormat="1" ht="92.45" customHeight="1" x14ac:dyDescent="0.3">
      <c r="A4" s="21">
        <v>1</v>
      </c>
      <c r="B4" s="28" t="s">
        <v>179</v>
      </c>
      <c r="C4" s="44" t="s">
        <v>5</v>
      </c>
      <c r="D4" s="44" t="s">
        <v>143</v>
      </c>
      <c r="E4" s="44" t="s">
        <v>331</v>
      </c>
      <c r="F4" s="44" t="s">
        <v>6</v>
      </c>
      <c r="G4" s="97" t="s">
        <v>350</v>
      </c>
      <c r="H4" s="95" t="s">
        <v>356</v>
      </c>
    </row>
    <row r="5" spans="1:8" s="19" customFormat="1" ht="63.95" customHeight="1" x14ac:dyDescent="0.3">
      <c r="A5" s="22">
        <f>A4+1</f>
        <v>2</v>
      </c>
      <c r="B5" s="28" t="s">
        <v>180</v>
      </c>
      <c r="C5" s="24" t="s">
        <v>162</v>
      </c>
      <c r="D5" s="24" t="s">
        <v>143</v>
      </c>
      <c r="E5" s="24" t="s">
        <v>332</v>
      </c>
      <c r="F5" s="24" t="s">
        <v>6</v>
      </c>
      <c r="G5" s="97"/>
    </row>
    <row r="6" spans="1:8" s="23" customFormat="1" ht="66.95" customHeight="1" x14ac:dyDescent="0.3">
      <c r="A6" s="22">
        <f>A5+1</f>
        <v>3</v>
      </c>
      <c r="B6" s="28" t="s">
        <v>181</v>
      </c>
      <c r="C6" s="24" t="s">
        <v>108</v>
      </c>
      <c r="D6" s="24" t="s">
        <v>144</v>
      </c>
      <c r="E6" s="24" t="s">
        <v>333</v>
      </c>
      <c r="F6" s="24" t="s">
        <v>109</v>
      </c>
      <c r="G6" s="97"/>
    </row>
    <row r="7" spans="1:8" s="23" customFormat="1" ht="66.95" customHeight="1" x14ac:dyDescent="0.3">
      <c r="A7" s="22">
        <f>A6+1</f>
        <v>4</v>
      </c>
      <c r="B7" s="28" t="s">
        <v>373</v>
      </c>
      <c r="C7" s="24" t="s">
        <v>377</v>
      </c>
      <c r="D7" s="24" t="s">
        <v>444</v>
      </c>
      <c r="E7" s="24" t="s">
        <v>380</v>
      </c>
      <c r="F7" s="114" t="s">
        <v>432</v>
      </c>
      <c r="G7" s="95" t="s">
        <v>372</v>
      </c>
    </row>
    <row r="8" spans="1:8" s="23" customFormat="1" ht="81.75" customHeight="1" x14ac:dyDescent="0.3">
      <c r="A8" s="22">
        <f t="shared" ref="A8:A14" si="0">A7+1</f>
        <v>5</v>
      </c>
      <c r="B8" s="28" t="s">
        <v>439</v>
      </c>
      <c r="C8" s="24" t="s">
        <v>440</v>
      </c>
      <c r="D8" s="44" t="s">
        <v>445</v>
      </c>
      <c r="E8" s="24" t="s">
        <v>441</v>
      </c>
      <c r="F8" s="114" t="s">
        <v>442</v>
      </c>
      <c r="G8" s="95" t="s">
        <v>443</v>
      </c>
      <c r="H8" s="23" t="s">
        <v>448</v>
      </c>
    </row>
    <row r="9" spans="1:8" s="27" customFormat="1" ht="112.5" x14ac:dyDescent="0.3">
      <c r="A9" s="22">
        <f t="shared" si="0"/>
        <v>6</v>
      </c>
      <c r="B9" s="28" t="s">
        <v>178</v>
      </c>
      <c r="C9" s="24" t="s">
        <v>7</v>
      </c>
      <c r="D9" s="24" t="s">
        <v>143</v>
      </c>
      <c r="E9" s="24" t="s">
        <v>334</v>
      </c>
      <c r="F9" s="24" t="s">
        <v>355</v>
      </c>
      <c r="G9" s="95" t="s">
        <v>163</v>
      </c>
      <c r="H9" s="95" t="s">
        <v>356</v>
      </c>
    </row>
    <row r="10" spans="1:8" s="27" customFormat="1" ht="112.5" x14ac:dyDescent="0.3">
      <c r="A10" s="22">
        <f t="shared" si="0"/>
        <v>7</v>
      </c>
      <c r="B10" s="28" t="s">
        <v>188</v>
      </c>
      <c r="C10" s="24" t="s">
        <v>187</v>
      </c>
      <c r="D10" s="24" t="s">
        <v>143</v>
      </c>
      <c r="E10" s="24" t="s">
        <v>335</v>
      </c>
      <c r="F10" s="24" t="s">
        <v>353</v>
      </c>
      <c r="G10" s="95" t="s">
        <v>351</v>
      </c>
      <c r="H10" s="95" t="s">
        <v>354</v>
      </c>
    </row>
    <row r="11" spans="1:8" s="27" customFormat="1" ht="96" customHeight="1" x14ac:dyDescent="0.3">
      <c r="A11" s="22">
        <f t="shared" si="0"/>
        <v>8</v>
      </c>
      <c r="B11" s="28" t="s">
        <v>418</v>
      </c>
      <c r="C11" s="24" t="s">
        <v>420</v>
      </c>
      <c r="D11" s="24" t="s">
        <v>423</v>
      </c>
      <c r="E11" s="24" t="s">
        <v>419</v>
      </c>
      <c r="F11" s="24" t="s">
        <v>421</v>
      </c>
      <c r="G11" s="95" t="s">
        <v>446</v>
      </c>
      <c r="H11" s="95" t="s">
        <v>422</v>
      </c>
    </row>
    <row r="12" spans="1:8" ht="93.75" x14ac:dyDescent="0.3">
      <c r="A12" s="22">
        <f t="shared" si="0"/>
        <v>9</v>
      </c>
      <c r="B12" s="28" t="s">
        <v>336</v>
      </c>
      <c r="C12" s="24" t="s">
        <v>337</v>
      </c>
      <c r="D12" s="4" t="s">
        <v>449</v>
      </c>
      <c r="E12" s="24" t="s">
        <v>339</v>
      </c>
      <c r="F12" s="75" t="s">
        <v>182</v>
      </c>
      <c r="G12" s="95" t="s">
        <v>447</v>
      </c>
      <c r="H12" s="96" t="s">
        <v>357</v>
      </c>
    </row>
    <row r="13" spans="1:8" s="83" customFormat="1" ht="37.5" x14ac:dyDescent="0.3">
      <c r="A13" s="22">
        <f t="shared" si="0"/>
        <v>10</v>
      </c>
      <c r="B13" s="28" t="s">
        <v>342</v>
      </c>
      <c r="C13" s="24" t="s">
        <v>341</v>
      </c>
      <c r="D13" s="4" t="s">
        <v>450</v>
      </c>
      <c r="E13" s="24" t="s">
        <v>340</v>
      </c>
      <c r="F13" s="75" t="s">
        <v>343</v>
      </c>
      <c r="G13" s="95" t="s">
        <v>447</v>
      </c>
      <c r="H13" s="96"/>
    </row>
    <row r="14" spans="1:8" ht="90.6" customHeight="1" x14ac:dyDescent="0.3">
      <c r="A14" s="22">
        <f t="shared" si="0"/>
        <v>11</v>
      </c>
      <c r="B14" s="28" t="s">
        <v>175</v>
      </c>
      <c r="C14" s="24" t="s">
        <v>176</v>
      </c>
      <c r="D14" s="24" t="s">
        <v>177</v>
      </c>
      <c r="E14" s="75" t="s">
        <v>338</v>
      </c>
      <c r="F14" s="75" t="s">
        <v>343</v>
      </c>
      <c r="G14" s="95" t="s">
        <v>447</v>
      </c>
      <c r="H14" s="96"/>
    </row>
    <row r="16" spans="1:8" x14ac:dyDescent="0.3">
      <c r="G16" s="51"/>
    </row>
    <row r="17" spans="4:10" x14ac:dyDescent="0.3">
      <c r="D17" s="75"/>
      <c r="E17" s="75"/>
      <c r="F17" s="75"/>
      <c r="G17" s="75"/>
      <c r="J17" s="112"/>
    </row>
  </sheetData>
  <mergeCells count="2">
    <mergeCell ref="G4:G6"/>
    <mergeCell ref="H12:H14"/>
  </mergeCells>
  <hyperlinks>
    <hyperlink ref="B4" location="'Goods - trends'!A1" display="Goods - global trends" xr:uid="{16D35891-8428-4F79-81C6-A37EA7A4BFA9}"/>
    <hyperlink ref="B9" location="'Services - trends'!A1" display="Services - global trends" xr:uid="{4A4EC0BB-F969-461A-B05B-72F1BDA779E3}"/>
    <hyperlink ref="B6" location="'Goods - country'!A1" display="Goods - country" xr:uid="{A50D1EDE-C113-4B3F-A6AA-00EF546B296F}"/>
    <hyperlink ref="B5" location="'Goods - region'!A1" display="Goods - region/income" xr:uid="{214EEAA2-5B94-4C8B-A4CF-02DC04DEBDED}"/>
    <hyperlink ref="B12" location="'Logistics - stress'!A1" display="Logistics - stress" xr:uid="{98C3641C-1AE3-43AA-8716-8DF7EA7349A1}"/>
    <hyperlink ref="B14" location="'Logistics-capacity'!A1" display="Logistics_capacity" xr:uid="{ACF3D80B-3D58-4D81-868B-8C46B4EDBE47}"/>
    <hyperlink ref="B10" location="'Services - by sector'!A1" display="Services - sectoral trends" xr:uid="{B7CB4586-E785-4FF9-922D-6B97C2907A57}"/>
    <hyperlink ref="B13" location="'Logistics stress by region'!A1" display="Logistics - stress by region" xr:uid="{F3D4C1B0-F0E7-4FE4-BF86-CD52AEB26388}"/>
    <hyperlink ref="B7" location="'Goods - product group'!A1" display="Goods - product group" xr:uid="{0A935C6E-C6FB-4468-894C-EDEB3860F795}"/>
    <hyperlink ref="B11" location="'Services - by ctry sector'!A1" display="Services by country group and sector" xr:uid="{2CBF8ECA-3773-4E73-8671-E02587F86E68}"/>
    <hyperlink ref="B8" location="'Goods - trends - volumes'!A1" display="Goods - trends - volumes" xr:uid="{4A57C947-08C3-4BCE-A55A-B2F017C0F2D5}"/>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26908-FDFB-42B6-BF41-B495A3DF7014}">
  <dimension ref="A1:J87"/>
  <sheetViews>
    <sheetView zoomScale="75" zoomScaleNormal="75" workbookViewId="0"/>
  </sheetViews>
  <sheetFormatPr defaultColWidth="9.09765625" defaultRowHeight="15" x14ac:dyDescent="0.25"/>
  <cols>
    <col min="1" max="1" width="9.09765625" style="53"/>
    <col min="2" max="2" width="9.8984375" style="53" bestFit="1" customWidth="1"/>
    <col min="3" max="3" width="14.59765625" style="53" customWidth="1"/>
    <col min="4" max="16384" width="9.09765625" style="53"/>
  </cols>
  <sheetData>
    <row r="1" spans="1:4" ht="45" x14ac:dyDescent="0.25">
      <c r="B1" s="81" t="s">
        <v>330</v>
      </c>
      <c r="C1" s="81" t="s">
        <v>297</v>
      </c>
      <c r="D1" s="81" t="s">
        <v>298</v>
      </c>
    </row>
    <row r="2" spans="1:4" x14ac:dyDescent="0.25">
      <c r="A2" s="55">
        <v>43831</v>
      </c>
      <c r="B2" s="54">
        <v>205030.05979452006</v>
      </c>
      <c r="C2" s="54">
        <v>5602.2443835616396</v>
      </c>
      <c r="D2" s="54">
        <v>3952.9732191780799</v>
      </c>
    </row>
    <row r="3" spans="1:4" x14ac:dyDescent="0.25">
      <c r="A3" s="55">
        <v>43862</v>
      </c>
      <c r="B3" s="54">
        <v>390298.36554794438</v>
      </c>
      <c r="C3" s="54">
        <v>10761.8217808219</v>
      </c>
      <c r="D3" s="54">
        <v>5877.3887671232796</v>
      </c>
    </row>
    <row r="4" spans="1:4" x14ac:dyDescent="0.25">
      <c r="A4" s="55">
        <v>43891</v>
      </c>
      <c r="B4" s="54">
        <v>433843.08732876618</v>
      </c>
      <c r="C4" s="54">
        <v>2546.8726027397202</v>
      </c>
      <c r="D4" s="54">
        <v>1683.85253424657</v>
      </c>
    </row>
    <row r="5" spans="1:4" x14ac:dyDescent="0.25">
      <c r="A5" s="55">
        <v>43922</v>
      </c>
      <c r="B5" s="54">
        <v>545475.76164383476</v>
      </c>
      <c r="C5" s="54">
        <v>4229.9391780821898</v>
      </c>
      <c r="D5" s="54">
        <v>1421.4904794520501</v>
      </c>
    </row>
    <row r="6" spans="1:4" x14ac:dyDescent="0.25">
      <c r="A6" s="55">
        <v>43952</v>
      </c>
      <c r="B6" s="54">
        <v>461042.60952054698</v>
      </c>
      <c r="C6" s="54">
        <v>1280.1787671232801</v>
      </c>
      <c r="D6" s="54">
        <v>2039.58869863013</v>
      </c>
    </row>
    <row r="7" spans="1:4" x14ac:dyDescent="0.25">
      <c r="A7" s="55">
        <v>43983</v>
      </c>
      <c r="B7" s="54">
        <v>573734.54239725997</v>
      </c>
      <c r="C7" s="54">
        <v>3459.5912328767099</v>
      </c>
      <c r="D7" s="54">
        <v>836.14972602739704</v>
      </c>
    </row>
    <row r="8" spans="1:4" x14ac:dyDescent="0.25">
      <c r="A8" s="55">
        <v>44013</v>
      </c>
      <c r="B8" s="54">
        <v>449971.38527397183</v>
      </c>
      <c r="C8" s="54">
        <v>5286.8915068493097</v>
      </c>
      <c r="D8" s="54">
        <v>1540.3780821917801</v>
      </c>
    </row>
    <row r="9" spans="1:4" x14ac:dyDescent="0.25">
      <c r="A9" s="55">
        <v>44044</v>
      </c>
      <c r="B9" s="54">
        <v>399469.54815068434</v>
      </c>
      <c r="C9" s="54">
        <v>6286.57191780822</v>
      </c>
      <c r="D9" s="54">
        <v>15255.996095890399</v>
      </c>
    </row>
    <row r="10" spans="1:4" x14ac:dyDescent="0.25">
      <c r="A10" s="55">
        <v>44075</v>
      </c>
      <c r="B10" s="54">
        <v>431306.75684931461</v>
      </c>
      <c r="C10" s="54">
        <v>18516.265684931499</v>
      </c>
      <c r="D10" s="54">
        <v>6295.52472602739</v>
      </c>
    </row>
    <row r="11" spans="1:4" x14ac:dyDescent="0.25">
      <c r="A11" s="55">
        <v>44105</v>
      </c>
      <c r="B11" s="54">
        <v>469233.09445205401</v>
      </c>
      <c r="C11" s="54">
        <v>41730.922397260198</v>
      </c>
      <c r="D11" s="54">
        <v>5891.4161643835596</v>
      </c>
    </row>
    <row r="12" spans="1:4" x14ac:dyDescent="0.25">
      <c r="A12" s="55">
        <v>44136</v>
      </c>
      <c r="B12" s="54">
        <v>422362.4070547939</v>
      </c>
      <c r="C12" s="54">
        <v>91462.465205479399</v>
      </c>
      <c r="D12" s="54">
        <v>6619.5820547945204</v>
      </c>
    </row>
    <row r="13" spans="1:4" x14ac:dyDescent="0.25">
      <c r="A13" s="55">
        <v>44166</v>
      </c>
      <c r="B13" s="54">
        <v>445635.55308219069</v>
      </c>
      <c r="C13" s="54">
        <v>153515.99452054701</v>
      </c>
      <c r="D13" s="54">
        <v>10350.805205479401</v>
      </c>
    </row>
    <row r="14" spans="1:4" x14ac:dyDescent="0.25">
      <c r="A14" s="55">
        <v>44197</v>
      </c>
      <c r="B14" s="54">
        <v>809266.34698629961</v>
      </c>
      <c r="C14" s="54">
        <v>391848.23554794502</v>
      </c>
      <c r="D14" s="54">
        <v>40259.838630136903</v>
      </c>
    </row>
    <row r="15" spans="1:4" x14ac:dyDescent="0.25">
      <c r="A15" s="55">
        <v>44228</v>
      </c>
      <c r="B15" s="54">
        <v>785141.13294520415</v>
      </c>
      <c r="C15" s="54">
        <v>318856.80547945201</v>
      </c>
      <c r="D15" s="54">
        <v>68239.969383561605</v>
      </c>
    </row>
    <row r="16" spans="1:4" x14ac:dyDescent="0.25">
      <c r="A16" s="55">
        <v>44256</v>
      </c>
      <c r="B16" s="54">
        <v>897617.46534246393</v>
      </c>
      <c r="C16" s="54">
        <v>364990.69623287598</v>
      </c>
      <c r="D16" s="54">
        <v>96272.743150684895</v>
      </c>
    </row>
    <row r="17" spans="1:4" x14ac:dyDescent="0.25">
      <c r="A17" s="55">
        <v>44287</v>
      </c>
      <c r="B17" s="54">
        <v>804771.47575342271</v>
      </c>
      <c r="C17" s="54">
        <v>402890.56589040998</v>
      </c>
      <c r="D17" s="54">
        <v>26319.0936301369</v>
      </c>
    </row>
    <row r="18" spans="1:4" x14ac:dyDescent="0.25">
      <c r="A18" s="55">
        <v>44317</v>
      </c>
      <c r="B18" s="54">
        <v>782164.30363013467</v>
      </c>
      <c r="C18" s="54">
        <v>312092.99657534203</v>
      </c>
      <c r="D18" s="54">
        <v>5936.0169863013698</v>
      </c>
    </row>
    <row r="19" spans="1:4" x14ac:dyDescent="0.25">
      <c r="A19" s="55">
        <v>44348</v>
      </c>
      <c r="B19" s="54">
        <v>1140018.3157534222</v>
      </c>
      <c r="C19" s="54">
        <v>349341.73280821898</v>
      </c>
      <c r="D19" s="54">
        <v>10468.1122602739</v>
      </c>
    </row>
    <row r="20" spans="1:4" x14ac:dyDescent="0.25">
      <c r="A20" s="55">
        <v>44378</v>
      </c>
      <c r="B20" s="54">
        <v>1278792.6152739695</v>
      </c>
      <c r="C20" s="54">
        <v>340516.10609588999</v>
      </c>
      <c r="D20" s="54">
        <v>67696.722739725999</v>
      </c>
    </row>
    <row r="21" spans="1:4" x14ac:dyDescent="0.25">
      <c r="A21" s="55">
        <v>44409</v>
      </c>
      <c r="B21" s="54">
        <v>1517555.2898630104</v>
      </c>
      <c r="C21" s="54">
        <v>364528.18678082101</v>
      </c>
      <c r="D21" s="54">
        <v>84969.495068493095</v>
      </c>
    </row>
    <row r="22" spans="1:4" x14ac:dyDescent="0.25">
      <c r="A22" s="55">
        <v>44440</v>
      </c>
      <c r="B22" s="54">
        <v>1403861.1231506818</v>
      </c>
      <c r="C22" s="54">
        <v>321429.18513698602</v>
      </c>
      <c r="D22" s="54">
        <v>150520.51191780801</v>
      </c>
    </row>
    <row r="23" spans="1:4" x14ac:dyDescent="0.25">
      <c r="A23" s="55">
        <v>44470</v>
      </c>
      <c r="B23" s="54">
        <v>1678651.9166438326</v>
      </c>
      <c r="C23" s="54">
        <v>504184.43616438302</v>
      </c>
      <c r="D23" s="54">
        <v>176864.043835616</v>
      </c>
    </row>
    <row r="24" spans="1:4" x14ac:dyDescent="0.25">
      <c r="A24" s="55">
        <v>44501</v>
      </c>
      <c r="B24" s="54">
        <v>1555912.1386301334</v>
      </c>
      <c r="C24" s="54">
        <v>534689.83863013703</v>
      </c>
      <c r="D24" s="54">
        <v>185119.11541095801</v>
      </c>
    </row>
    <row r="25" spans="1:4" x14ac:dyDescent="0.25">
      <c r="A25" s="55">
        <v>44531</v>
      </c>
      <c r="B25" s="54">
        <v>1592364.5452054767</v>
      </c>
      <c r="C25" s="54">
        <v>788971.96753424604</v>
      </c>
      <c r="D25" s="54">
        <v>112383.43739726</v>
      </c>
    </row>
    <row r="26" spans="1:4" x14ac:dyDescent="0.25">
      <c r="A26" s="55">
        <v>44562</v>
      </c>
      <c r="B26" s="54">
        <v>2012829.4791780785</v>
      </c>
      <c r="C26" s="54">
        <v>1032972.60643835</v>
      </c>
      <c r="D26" s="54">
        <v>199389.99479452</v>
      </c>
    </row>
    <row r="27" spans="1:4" x14ac:dyDescent="0.25">
      <c r="A27" s="55">
        <v>44593</v>
      </c>
      <c r="B27" s="54">
        <v>1827949.5019178046</v>
      </c>
      <c r="C27" s="54">
        <v>864764.54390410904</v>
      </c>
      <c r="D27" s="54">
        <v>319560.75712328701</v>
      </c>
    </row>
    <row r="28" spans="1:4" x14ac:dyDescent="0.25">
      <c r="A28" s="55">
        <v>44621</v>
      </c>
      <c r="B28" s="54">
        <v>2046074.9078767067</v>
      </c>
      <c r="C28" s="54">
        <v>819062.91910958895</v>
      </c>
      <c r="D28" s="54">
        <v>391861.83616438298</v>
      </c>
    </row>
    <row r="29" spans="1:4" x14ac:dyDescent="0.25">
      <c r="A29" s="55">
        <v>44652</v>
      </c>
      <c r="B29" s="54">
        <v>1642895.5229452034</v>
      </c>
      <c r="C29" s="54">
        <v>641395.60547945194</v>
      </c>
      <c r="D29" s="54">
        <v>372482.93006849301</v>
      </c>
    </row>
    <row r="30" spans="1:4" x14ac:dyDescent="0.25">
      <c r="A30" s="55">
        <v>44682</v>
      </c>
      <c r="B30" s="54">
        <v>1503207.1895890369</v>
      </c>
      <c r="C30" s="54">
        <v>579716.00150684896</v>
      </c>
      <c r="D30" s="54">
        <v>213767.62102739699</v>
      </c>
    </row>
    <row r="31" spans="1:4" x14ac:dyDescent="0.25">
      <c r="A31" s="55">
        <v>44713</v>
      </c>
      <c r="B31" s="54">
        <v>1402012.6510958883</v>
      </c>
      <c r="C31" s="54">
        <v>406641.43897260202</v>
      </c>
      <c r="D31" s="54">
        <v>277372.36801369803</v>
      </c>
    </row>
    <row r="32" spans="1:4" x14ac:dyDescent="0.25">
      <c r="A32" s="55">
        <v>44743</v>
      </c>
      <c r="B32" s="54">
        <v>1426700.9047945181</v>
      </c>
      <c r="C32" s="54">
        <v>289913.11212328699</v>
      </c>
      <c r="D32" s="54">
        <v>440868.82568493101</v>
      </c>
    </row>
    <row r="33" spans="1:4" x14ac:dyDescent="0.25">
      <c r="A33" s="55">
        <v>44774</v>
      </c>
      <c r="B33" s="54">
        <v>1514434.4353424627</v>
      </c>
      <c r="C33" s="54">
        <v>314811.39089041098</v>
      </c>
      <c r="D33" s="54">
        <v>515900.47575342399</v>
      </c>
    </row>
    <row r="34" spans="1:4" x14ac:dyDescent="0.25">
      <c r="A34" s="55">
        <v>44805</v>
      </c>
      <c r="B34" s="54">
        <v>1330068.4256849294</v>
      </c>
      <c r="C34" s="54">
        <v>276291.48582191701</v>
      </c>
      <c r="D34" s="54">
        <v>538711.59671232803</v>
      </c>
    </row>
    <row r="35" spans="1:4" x14ac:dyDescent="0.25">
      <c r="A35" s="55">
        <v>44835</v>
      </c>
      <c r="B35" s="54">
        <v>1297291.8573972564</v>
      </c>
      <c r="C35" s="54">
        <v>240587.20910958899</v>
      </c>
      <c r="D35" s="54">
        <v>506148.38972602697</v>
      </c>
    </row>
    <row r="36" spans="1:4" x14ac:dyDescent="0.25">
      <c r="A36" s="55">
        <v>44866</v>
      </c>
      <c r="B36" s="54">
        <v>879914.78780821699</v>
      </c>
      <c r="C36" s="54">
        <v>126476.150616438</v>
      </c>
      <c r="D36" s="54">
        <v>283895.82609589002</v>
      </c>
    </row>
    <row r="37" spans="1:4" x14ac:dyDescent="0.25">
      <c r="A37" s="55">
        <v>44896</v>
      </c>
      <c r="B37" s="54">
        <v>931905.14095890196</v>
      </c>
      <c r="C37" s="54">
        <v>58040.507465753399</v>
      </c>
      <c r="D37" s="54">
        <v>213360.671369863</v>
      </c>
    </row>
    <row r="38" spans="1:4" x14ac:dyDescent="0.25">
      <c r="A38" s="55">
        <v>44927</v>
      </c>
      <c r="B38" s="54">
        <v>1168470.1195205452</v>
      </c>
      <c r="C38" s="54">
        <v>93412.2453424657</v>
      </c>
      <c r="D38" s="54">
        <v>91894.091027397197</v>
      </c>
    </row>
    <row r="39" spans="1:4" x14ac:dyDescent="0.25">
      <c r="A39" s="55">
        <v>44958</v>
      </c>
      <c r="B39" s="54">
        <v>539301.00061643752</v>
      </c>
      <c r="C39" s="54">
        <v>38976.206369863001</v>
      </c>
      <c r="D39" s="54">
        <v>25638.784726027301</v>
      </c>
    </row>
    <row r="50" spans="9:10" x14ac:dyDescent="0.25">
      <c r="I50" s="80"/>
      <c r="J50" s="82"/>
    </row>
    <row r="51" spans="9:10" x14ac:dyDescent="0.25">
      <c r="I51" s="80"/>
    </row>
    <row r="52" spans="9:10" x14ac:dyDescent="0.25">
      <c r="I52" s="80"/>
    </row>
    <row r="53" spans="9:10" x14ac:dyDescent="0.25">
      <c r="I53" s="80"/>
    </row>
    <row r="54" spans="9:10" x14ac:dyDescent="0.25">
      <c r="I54" s="80"/>
    </row>
    <row r="55" spans="9:10" x14ac:dyDescent="0.25">
      <c r="I55" s="80"/>
    </row>
    <row r="56" spans="9:10" x14ac:dyDescent="0.25">
      <c r="I56" s="80"/>
    </row>
    <row r="57" spans="9:10" x14ac:dyDescent="0.25">
      <c r="I57" s="80"/>
    </row>
    <row r="58" spans="9:10" x14ac:dyDescent="0.25">
      <c r="I58" s="80"/>
    </row>
    <row r="59" spans="9:10" x14ac:dyDescent="0.25">
      <c r="I59" s="80"/>
    </row>
    <row r="60" spans="9:10" x14ac:dyDescent="0.25">
      <c r="I60" s="80"/>
    </row>
    <row r="61" spans="9:10" x14ac:dyDescent="0.25">
      <c r="I61" s="80"/>
    </row>
    <row r="62" spans="9:10" x14ac:dyDescent="0.25">
      <c r="I62" s="80"/>
    </row>
    <row r="63" spans="9:10" x14ac:dyDescent="0.25">
      <c r="I63" s="80"/>
    </row>
    <row r="64" spans="9:10" x14ac:dyDescent="0.25">
      <c r="I64" s="80"/>
    </row>
    <row r="65" spans="9:9" x14ac:dyDescent="0.25">
      <c r="I65" s="80"/>
    </row>
    <row r="66" spans="9:9" x14ac:dyDescent="0.25">
      <c r="I66" s="80"/>
    </row>
    <row r="67" spans="9:9" x14ac:dyDescent="0.25">
      <c r="I67" s="80"/>
    </row>
    <row r="68" spans="9:9" x14ac:dyDescent="0.25">
      <c r="I68" s="80"/>
    </row>
    <row r="69" spans="9:9" x14ac:dyDescent="0.25">
      <c r="I69" s="80"/>
    </row>
    <row r="70" spans="9:9" x14ac:dyDescent="0.25">
      <c r="I70" s="80"/>
    </row>
    <row r="71" spans="9:9" x14ac:dyDescent="0.25">
      <c r="I71" s="80"/>
    </row>
    <row r="72" spans="9:9" x14ac:dyDescent="0.25">
      <c r="I72" s="80"/>
    </row>
    <row r="73" spans="9:9" x14ac:dyDescent="0.25">
      <c r="I73" s="80"/>
    </row>
    <row r="74" spans="9:9" x14ac:dyDescent="0.25">
      <c r="I74" s="80"/>
    </row>
    <row r="75" spans="9:9" x14ac:dyDescent="0.25">
      <c r="I75" s="80"/>
    </row>
    <row r="76" spans="9:9" x14ac:dyDescent="0.25">
      <c r="I76" s="80"/>
    </row>
    <row r="77" spans="9:9" x14ac:dyDescent="0.25">
      <c r="I77" s="80"/>
    </row>
    <row r="78" spans="9:9" x14ac:dyDescent="0.25">
      <c r="I78" s="80"/>
    </row>
    <row r="79" spans="9:9" x14ac:dyDescent="0.25">
      <c r="I79" s="80"/>
    </row>
    <row r="80" spans="9:9" x14ac:dyDescent="0.25">
      <c r="I80" s="80"/>
    </row>
    <row r="81" spans="9:9" x14ac:dyDescent="0.25">
      <c r="I81" s="80"/>
    </row>
    <row r="82" spans="9:9" x14ac:dyDescent="0.25">
      <c r="I82" s="80"/>
    </row>
    <row r="83" spans="9:9" x14ac:dyDescent="0.25">
      <c r="I83" s="80"/>
    </row>
    <row r="84" spans="9:9" x14ac:dyDescent="0.25">
      <c r="I84" s="80"/>
    </row>
    <row r="85" spans="9:9" x14ac:dyDescent="0.25">
      <c r="I85" s="80"/>
    </row>
    <row r="86" spans="9:9" x14ac:dyDescent="0.25">
      <c r="I86" s="80"/>
    </row>
    <row r="87" spans="9:9" x14ac:dyDescent="0.25">
      <c r="I87" s="80"/>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F4615-2E79-4072-A3D4-51B9F1FBD751}">
  <dimension ref="A2:C29"/>
  <sheetViews>
    <sheetView zoomScale="68" zoomScaleNormal="68" workbookViewId="0"/>
  </sheetViews>
  <sheetFormatPr defaultColWidth="9.09765625" defaultRowHeight="15.75" x14ac:dyDescent="0.25"/>
  <cols>
    <col min="1" max="1" width="19.5" style="63" bestFit="1" customWidth="1"/>
    <col min="2" max="2" width="11.796875" style="63" bestFit="1" customWidth="1"/>
    <col min="3" max="16384" width="9.09765625" style="63"/>
  </cols>
  <sheetData>
    <row r="2" spans="1:3" x14ac:dyDescent="0.25">
      <c r="B2" s="63" t="s">
        <v>303</v>
      </c>
    </row>
    <row r="3" spans="1:3" ht="18.75" x14ac:dyDescent="0.3">
      <c r="A3" s="63" t="s">
        <v>302</v>
      </c>
      <c r="B3" s="70">
        <v>2322592.7379451995</v>
      </c>
      <c r="C3" s="69">
        <f t="shared" ref="C3:C11" si="0">B3/B$15</f>
        <v>0.13685716465384995</v>
      </c>
    </row>
    <row r="4" spans="1:3" ht="18.75" x14ac:dyDescent="0.3">
      <c r="A4" s="63" t="s">
        <v>301</v>
      </c>
      <c r="B4" s="70">
        <v>892914.21931506682</v>
      </c>
      <c r="C4" s="69">
        <f t="shared" si="0"/>
        <v>5.2614350479145124E-2</v>
      </c>
    </row>
    <row r="5" spans="1:3" ht="18.75" x14ac:dyDescent="0.3">
      <c r="A5" s="63" t="s">
        <v>29</v>
      </c>
      <c r="B5" s="70">
        <v>2517508.4610958858</v>
      </c>
      <c r="C5" s="69">
        <f t="shared" si="0"/>
        <v>0.14834243832281771</v>
      </c>
    </row>
    <row r="6" spans="1:3" ht="18.75" x14ac:dyDescent="0.3">
      <c r="A6" s="63" t="s">
        <v>300</v>
      </c>
      <c r="B6" s="70">
        <v>564350.16965753364</v>
      </c>
      <c r="C6" s="69">
        <f t="shared" si="0"/>
        <v>3.3253941954360648E-2</v>
      </c>
    </row>
    <row r="7" spans="1:3" ht="18.75" x14ac:dyDescent="0.3">
      <c r="A7" s="63" t="s">
        <v>299</v>
      </c>
      <c r="B7" s="70">
        <v>436359.96664383501</v>
      </c>
      <c r="C7" s="69">
        <f t="shared" si="0"/>
        <v>2.5712208097299599E-2</v>
      </c>
    </row>
    <row r="8" spans="1:3" ht="18.75" x14ac:dyDescent="0.3">
      <c r="A8" s="71" t="s">
        <v>298</v>
      </c>
      <c r="B8" s="70">
        <v>4165825.3887671176</v>
      </c>
      <c r="C8" s="69">
        <f t="shared" si="0"/>
        <v>0.24546836896341906</v>
      </c>
    </row>
    <row r="9" spans="1:3" ht="18.75" x14ac:dyDescent="0.3">
      <c r="A9" s="71" t="s">
        <v>297</v>
      </c>
      <c r="B9" s="70">
        <v>4711112.6103424625</v>
      </c>
      <c r="C9" s="69">
        <f t="shared" si="0"/>
        <v>0.27759903993623863</v>
      </c>
    </row>
    <row r="10" spans="1:3" ht="18.75" x14ac:dyDescent="0.3">
      <c r="A10" s="63" t="s">
        <v>272</v>
      </c>
      <c r="B10" s="70">
        <v>213601.15342465704</v>
      </c>
      <c r="C10" s="69">
        <f t="shared" si="0"/>
        <v>1.2586299675746378E-2</v>
      </c>
    </row>
    <row r="11" spans="1:3" ht="18.75" x14ac:dyDescent="0.3">
      <c r="A11" s="63" t="s">
        <v>296</v>
      </c>
      <c r="B11" s="70">
        <v>1146660.7377397239</v>
      </c>
      <c r="C11" s="69">
        <f t="shared" si="0"/>
        <v>6.7566187917122947E-2</v>
      </c>
    </row>
    <row r="12" spans="1:3" x14ac:dyDescent="0.25">
      <c r="B12" s="68"/>
      <c r="C12" s="67"/>
    </row>
    <row r="13" spans="1:3" x14ac:dyDescent="0.25">
      <c r="C13" s="66"/>
    </row>
    <row r="14" spans="1:3" x14ac:dyDescent="0.25">
      <c r="C14" s="66"/>
    </row>
    <row r="15" spans="1:3" x14ac:dyDescent="0.25">
      <c r="B15" s="65">
        <f>SUM(B3:B11)</f>
        <v>16970925.444931481</v>
      </c>
    </row>
    <row r="20" spans="1:1" x14ac:dyDescent="0.25">
      <c r="A20" s="64"/>
    </row>
    <row r="21" spans="1:1" x14ac:dyDescent="0.25">
      <c r="A21" s="64"/>
    </row>
    <row r="22" spans="1:1" x14ac:dyDescent="0.25">
      <c r="A22" s="64"/>
    </row>
    <row r="23" spans="1:1" x14ac:dyDescent="0.25">
      <c r="A23" s="64"/>
    </row>
    <row r="24" spans="1:1" x14ac:dyDescent="0.25">
      <c r="A24" s="64"/>
    </row>
    <row r="25" spans="1:1" x14ac:dyDescent="0.25">
      <c r="A25" s="64"/>
    </row>
    <row r="26" spans="1:1" x14ac:dyDescent="0.25">
      <c r="A26" s="64"/>
    </row>
    <row r="27" spans="1:1" x14ac:dyDescent="0.25">
      <c r="A27" s="64"/>
    </row>
    <row r="28" spans="1:1" x14ac:dyDescent="0.25">
      <c r="A28" s="64"/>
    </row>
    <row r="29" spans="1:1" x14ac:dyDescent="0.25">
      <c r="A29" s="64"/>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57303-1F6F-48BD-81E6-1A670325C2AB}">
  <dimension ref="A1:E225"/>
  <sheetViews>
    <sheetView zoomScale="86" zoomScaleNormal="86" workbookViewId="0"/>
  </sheetViews>
  <sheetFormatPr defaultColWidth="9.09765625" defaultRowHeight="15" x14ac:dyDescent="0.25"/>
  <cols>
    <col min="1" max="1" width="8.59765625" style="57" bestFit="1" customWidth="1"/>
    <col min="2" max="3" width="11.59765625" style="56" bestFit="1" customWidth="1"/>
    <col min="4" max="4" width="10.3984375" style="56" bestFit="1" customWidth="1"/>
    <col min="5" max="16384" width="9.09765625" style="56"/>
  </cols>
  <sheetData>
    <row r="1" spans="1:4" x14ac:dyDescent="0.25">
      <c r="A1" s="57" t="s">
        <v>171</v>
      </c>
      <c r="B1" s="56" t="s">
        <v>172</v>
      </c>
      <c r="C1" s="56" t="s">
        <v>173</v>
      </c>
      <c r="D1" s="56" t="s">
        <v>174</v>
      </c>
    </row>
    <row r="2" spans="1:4" x14ac:dyDescent="0.25">
      <c r="A2" s="61">
        <v>43472</v>
      </c>
      <c r="B2" s="54">
        <v>15860808.18483502</v>
      </c>
      <c r="C2" s="54">
        <v>16021001.999999978</v>
      </c>
    </row>
    <row r="3" spans="1:4" x14ac:dyDescent="0.25">
      <c r="A3" s="61">
        <v>43479</v>
      </c>
      <c r="B3" s="54">
        <v>15774589.268710414</v>
      </c>
      <c r="C3" s="54">
        <v>15876668.999999972</v>
      </c>
    </row>
    <row r="4" spans="1:4" x14ac:dyDescent="0.25">
      <c r="A4" s="61">
        <v>43486</v>
      </c>
      <c r="B4" s="54">
        <v>15861924.256415322</v>
      </c>
      <c r="C4" s="54">
        <v>15942414.999999974</v>
      </c>
    </row>
    <row r="5" spans="1:4" x14ac:dyDescent="0.25">
      <c r="A5" s="61">
        <v>43493</v>
      </c>
      <c r="B5" s="54">
        <v>15986569.372420613</v>
      </c>
      <c r="C5" s="54">
        <v>16061158.999999978</v>
      </c>
    </row>
    <row r="6" spans="1:4" x14ac:dyDescent="0.25">
      <c r="A6" s="61">
        <v>43500</v>
      </c>
      <c r="B6" s="54">
        <v>15848849.789748644</v>
      </c>
      <c r="C6" s="54">
        <v>15539506.999999972</v>
      </c>
    </row>
    <row r="7" spans="1:4" x14ac:dyDescent="0.25">
      <c r="A7" s="61">
        <v>43507</v>
      </c>
      <c r="B7" s="54">
        <v>15794482.171881385</v>
      </c>
      <c r="C7" s="54">
        <v>15620105.999999978</v>
      </c>
    </row>
    <row r="8" spans="1:4" x14ac:dyDescent="0.25">
      <c r="A8" s="61">
        <v>43514</v>
      </c>
      <c r="B8" s="54">
        <v>15698351.934851304</v>
      </c>
      <c r="C8" s="54">
        <v>15574052.999999981</v>
      </c>
    </row>
    <row r="9" spans="1:4" x14ac:dyDescent="0.25">
      <c r="A9" s="61">
        <v>43521</v>
      </c>
      <c r="B9" s="54">
        <v>15611528.553153688</v>
      </c>
      <c r="C9" s="54">
        <v>15716344.999999974</v>
      </c>
    </row>
    <row r="10" spans="1:4" x14ac:dyDescent="0.25">
      <c r="A10" s="61">
        <v>43528</v>
      </c>
      <c r="B10" s="54">
        <v>15683358.159478519</v>
      </c>
      <c r="C10" s="54">
        <v>15799536.999999968</v>
      </c>
    </row>
    <row r="11" spans="1:4" x14ac:dyDescent="0.25">
      <c r="A11" s="61">
        <v>43535</v>
      </c>
      <c r="B11" s="54">
        <v>15686237.557142824</v>
      </c>
      <c r="C11" s="54">
        <v>15616338.999999976</v>
      </c>
    </row>
    <row r="12" spans="1:4" x14ac:dyDescent="0.25">
      <c r="A12" s="61">
        <v>43542</v>
      </c>
      <c r="B12" s="54">
        <v>15709804.188888855</v>
      </c>
      <c r="C12" s="54">
        <v>15725728.999999978</v>
      </c>
    </row>
    <row r="13" spans="1:4" x14ac:dyDescent="0.25">
      <c r="A13" s="61">
        <v>43549</v>
      </c>
      <c r="B13" s="54">
        <v>15756172.743849186</v>
      </c>
      <c r="C13" s="54">
        <v>15913755.99999997</v>
      </c>
    </row>
    <row r="14" spans="1:4" x14ac:dyDescent="0.25">
      <c r="A14" s="61">
        <v>43556</v>
      </c>
      <c r="B14" s="54">
        <v>15897916.136574049</v>
      </c>
      <c r="C14" s="54">
        <v>16330442.999999983</v>
      </c>
    </row>
    <row r="15" spans="1:4" x14ac:dyDescent="0.25">
      <c r="A15" s="61">
        <v>43563</v>
      </c>
      <c r="B15" s="54">
        <v>16049106.109523777</v>
      </c>
      <c r="C15" s="54">
        <v>16175985.999999974</v>
      </c>
    </row>
    <row r="16" spans="1:4" x14ac:dyDescent="0.25">
      <c r="A16" s="61">
        <v>43570</v>
      </c>
      <c r="B16" s="54">
        <v>16192246.627525223</v>
      </c>
      <c r="C16" s="54">
        <v>16352701.999999974</v>
      </c>
    </row>
    <row r="17" spans="1:3" x14ac:dyDescent="0.25">
      <c r="A17" s="61">
        <v>43577</v>
      </c>
      <c r="B17" s="54">
        <v>16345310.175408822</v>
      </c>
      <c r="C17" s="54">
        <v>16516986.999999985</v>
      </c>
    </row>
    <row r="18" spans="1:3" x14ac:dyDescent="0.25">
      <c r="A18" s="61">
        <v>43584</v>
      </c>
      <c r="B18" s="54">
        <v>16382030.037890786</v>
      </c>
      <c r="C18" s="54">
        <v>16481577.999999972</v>
      </c>
    </row>
    <row r="19" spans="1:3" x14ac:dyDescent="0.25">
      <c r="A19" s="61">
        <v>43591</v>
      </c>
      <c r="B19" s="54">
        <v>16462847.7687169</v>
      </c>
      <c r="C19" s="54">
        <v>16457882.999999976</v>
      </c>
    </row>
    <row r="20" spans="1:3" x14ac:dyDescent="0.25">
      <c r="A20" s="61">
        <v>43598</v>
      </c>
      <c r="B20" s="54">
        <v>16462856.269047586</v>
      </c>
      <c r="C20" s="54">
        <v>16381393.999999968</v>
      </c>
    </row>
    <row r="21" spans="1:3" x14ac:dyDescent="0.25">
      <c r="A21" s="61">
        <v>43605</v>
      </c>
      <c r="B21" s="54">
        <v>16437506.892658707</v>
      </c>
      <c r="C21" s="54">
        <v>16456050.999999972</v>
      </c>
    </row>
    <row r="22" spans="1:3" x14ac:dyDescent="0.25">
      <c r="A22" s="61">
        <v>43612</v>
      </c>
      <c r="B22" s="54">
        <v>16481132.440349903</v>
      </c>
      <c r="C22" s="54">
        <v>16629755.999999972</v>
      </c>
    </row>
    <row r="23" spans="1:3" x14ac:dyDescent="0.25">
      <c r="A23" s="61">
        <v>43619</v>
      </c>
      <c r="B23" s="54">
        <v>16482205.240602415</v>
      </c>
      <c r="C23" s="54">
        <v>16477867.999999978</v>
      </c>
    </row>
    <row r="24" spans="1:3" x14ac:dyDescent="0.25">
      <c r="A24" s="61">
        <v>43626</v>
      </c>
      <c r="B24" s="54">
        <v>16515944.547474718</v>
      </c>
      <c r="C24" s="54">
        <v>16472659.999999957</v>
      </c>
    </row>
    <row r="25" spans="1:3" x14ac:dyDescent="0.25">
      <c r="A25" s="61">
        <v>43633</v>
      </c>
      <c r="B25" s="54">
        <v>16524305.131818159</v>
      </c>
      <c r="C25" s="54">
        <v>16479929.99999997</v>
      </c>
    </row>
    <row r="26" spans="1:3" x14ac:dyDescent="0.25">
      <c r="A26" s="61">
        <v>43640</v>
      </c>
      <c r="B26" s="54">
        <v>16488652.809395395</v>
      </c>
      <c r="C26" s="54">
        <v>16534810.999999963</v>
      </c>
    </row>
    <row r="27" spans="1:3" x14ac:dyDescent="0.25">
      <c r="A27" s="61">
        <v>43647</v>
      </c>
      <c r="B27" s="54">
        <v>16525973.626762344</v>
      </c>
      <c r="C27" s="54">
        <v>16621647.99999998</v>
      </c>
    </row>
    <row r="28" spans="1:3" x14ac:dyDescent="0.25">
      <c r="A28" s="61">
        <v>43654</v>
      </c>
      <c r="B28" s="54">
        <v>16542055.267124278</v>
      </c>
      <c r="C28" s="54">
        <v>16513523.999999961</v>
      </c>
    </row>
    <row r="29" spans="1:3" x14ac:dyDescent="0.25">
      <c r="A29" s="61">
        <v>43661</v>
      </c>
      <c r="B29" s="54">
        <v>16550598.281234946</v>
      </c>
      <c r="C29" s="54">
        <v>16503851.999999991</v>
      </c>
    </row>
    <row r="30" spans="1:3" x14ac:dyDescent="0.25">
      <c r="A30" s="61">
        <v>43668</v>
      </c>
      <c r="B30" s="54">
        <v>16581352.465728663</v>
      </c>
      <c r="C30" s="54">
        <v>16686716.999999968</v>
      </c>
    </row>
    <row r="31" spans="1:3" x14ac:dyDescent="0.25">
      <c r="A31" s="61">
        <v>43675</v>
      </c>
      <c r="B31" s="54">
        <v>16557799.051479042</v>
      </c>
      <c r="C31" s="54">
        <v>16519524.999999983</v>
      </c>
    </row>
    <row r="32" spans="1:3" x14ac:dyDescent="0.25">
      <c r="A32" s="61">
        <v>43682</v>
      </c>
      <c r="B32" s="54">
        <v>16510504.907960532</v>
      </c>
      <c r="C32" s="54">
        <v>16337941.999999978</v>
      </c>
    </row>
    <row r="33" spans="1:3" x14ac:dyDescent="0.25">
      <c r="A33" s="61">
        <v>43689</v>
      </c>
      <c r="B33" s="54">
        <v>16484376.399194287</v>
      </c>
      <c r="C33" s="54">
        <v>16455014.999999989</v>
      </c>
    </row>
    <row r="34" spans="1:3" x14ac:dyDescent="0.25">
      <c r="A34" s="61">
        <v>43696</v>
      </c>
      <c r="B34" s="54">
        <v>16489213.082275111</v>
      </c>
      <c r="C34" s="54">
        <v>16647563.999999968</v>
      </c>
    </row>
    <row r="35" spans="1:3" x14ac:dyDescent="0.25">
      <c r="A35" s="61">
        <v>43703</v>
      </c>
      <c r="B35" s="54">
        <v>16494099.980026418</v>
      </c>
      <c r="C35" s="54">
        <v>16482969.999999972</v>
      </c>
    </row>
    <row r="36" spans="1:3" x14ac:dyDescent="0.25">
      <c r="A36" s="61">
        <v>43710</v>
      </c>
      <c r="B36" s="54">
        <v>16449347.801587285</v>
      </c>
      <c r="C36" s="54">
        <v>16377797.999999972</v>
      </c>
    </row>
    <row r="37" spans="1:3" x14ac:dyDescent="0.25">
      <c r="A37" s="61">
        <v>43717</v>
      </c>
      <c r="B37" s="54">
        <v>16487264.662738619</v>
      </c>
      <c r="C37" s="54">
        <v>16500841.999999991</v>
      </c>
    </row>
    <row r="38" spans="1:3" x14ac:dyDescent="0.25">
      <c r="A38" s="61">
        <v>43724</v>
      </c>
      <c r="B38" s="54">
        <v>16460377.291468224</v>
      </c>
      <c r="C38" s="54">
        <v>16399196.99999997</v>
      </c>
    </row>
    <row r="39" spans="1:3" x14ac:dyDescent="0.25">
      <c r="A39" s="61">
        <v>43731</v>
      </c>
      <c r="B39" s="54">
        <v>16498493.91260819</v>
      </c>
      <c r="C39" s="54">
        <v>16642731.99999998</v>
      </c>
    </row>
    <row r="40" spans="1:3" x14ac:dyDescent="0.25">
      <c r="A40" s="61">
        <v>43738</v>
      </c>
      <c r="B40" s="54">
        <v>16503487.036429746</v>
      </c>
      <c r="C40" s="54">
        <v>16444415.99999997</v>
      </c>
    </row>
    <row r="41" spans="1:3" x14ac:dyDescent="0.25">
      <c r="A41" s="61">
        <v>43745</v>
      </c>
      <c r="B41" s="54">
        <v>16446208.919372261</v>
      </c>
      <c r="C41" s="54">
        <v>16302237.999999974</v>
      </c>
    </row>
    <row r="42" spans="1:3" x14ac:dyDescent="0.25">
      <c r="A42" s="61">
        <v>43752</v>
      </c>
      <c r="B42" s="54">
        <v>16466726.677471109</v>
      </c>
      <c r="C42" s="54">
        <v>16472273.999999968</v>
      </c>
    </row>
    <row r="43" spans="1:3" x14ac:dyDescent="0.25">
      <c r="A43" s="61">
        <v>43759</v>
      </c>
      <c r="B43" s="54">
        <v>16429876.393290006</v>
      </c>
      <c r="C43" s="54">
        <v>16483620.999999974</v>
      </c>
    </row>
    <row r="44" spans="1:3" x14ac:dyDescent="0.25">
      <c r="A44" s="61">
        <v>43766</v>
      </c>
      <c r="B44" s="54">
        <v>16396503.906060573</v>
      </c>
      <c r="C44" s="54">
        <v>16332500.999999972</v>
      </c>
    </row>
    <row r="45" spans="1:3" x14ac:dyDescent="0.25">
      <c r="A45" s="61">
        <v>43773</v>
      </c>
      <c r="B45" s="54">
        <v>16431818.429473275</v>
      </c>
      <c r="C45" s="54">
        <v>16436445.999999976</v>
      </c>
    </row>
    <row r="46" spans="1:3" x14ac:dyDescent="0.25">
      <c r="A46" s="61">
        <v>43780</v>
      </c>
      <c r="B46" s="54">
        <v>16400188.096296271</v>
      </c>
      <c r="C46" s="54">
        <v>16396016.99999997</v>
      </c>
    </row>
    <row r="47" spans="1:3" x14ac:dyDescent="0.25">
      <c r="A47" s="61">
        <v>43787</v>
      </c>
      <c r="B47" s="54">
        <v>16340258.984788334</v>
      </c>
      <c r="C47" s="54">
        <v>16181227.999999978</v>
      </c>
    </row>
    <row r="48" spans="1:3" x14ac:dyDescent="0.25">
      <c r="A48" s="61">
        <v>43794</v>
      </c>
      <c r="B48" s="54">
        <v>16323189.226190431</v>
      </c>
      <c r="C48" s="54">
        <v>16273302.999999976</v>
      </c>
    </row>
    <row r="49" spans="1:4" x14ac:dyDescent="0.25">
      <c r="A49" s="61">
        <v>43801</v>
      </c>
      <c r="B49" s="54">
        <v>16260636.299933843</v>
      </c>
      <c r="C49" s="54">
        <v>16184741.999999966</v>
      </c>
    </row>
    <row r="50" spans="1:4" x14ac:dyDescent="0.25">
      <c r="A50" s="61">
        <v>43808</v>
      </c>
      <c r="B50" s="54">
        <v>16276556.907738073</v>
      </c>
      <c r="C50" s="54">
        <v>16431883.99999997</v>
      </c>
    </row>
    <row r="51" spans="1:4" x14ac:dyDescent="0.25">
      <c r="A51" s="61">
        <v>43815</v>
      </c>
      <c r="B51" s="54">
        <v>16352908.287103141</v>
      </c>
      <c r="C51" s="54">
        <v>16556736.999999976</v>
      </c>
    </row>
    <row r="52" spans="1:4" x14ac:dyDescent="0.25">
      <c r="A52" s="61">
        <v>43822</v>
      </c>
      <c r="B52" s="54">
        <v>16332141.684722194</v>
      </c>
      <c r="C52" s="54">
        <v>16137986.999999976</v>
      </c>
    </row>
    <row r="53" spans="1:4" x14ac:dyDescent="0.25">
      <c r="A53" s="61">
        <v>43829</v>
      </c>
      <c r="B53" s="54">
        <v>16286010.884854468</v>
      </c>
      <c r="C53" s="54">
        <v>16051968.99999997</v>
      </c>
    </row>
    <row r="54" spans="1:4" x14ac:dyDescent="0.25">
      <c r="A54" s="61">
        <v>43836</v>
      </c>
      <c r="B54" s="54">
        <v>16304215.247354468</v>
      </c>
      <c r="C54" s="54">
        <v>16420669.999999981</v>
      </c>
    </row>
    <row r="55" spans="1:4" x14ac:dyDescent="0.25">
      <c r="A55" s="61">
        <v>43843</v>
      </c>
      <c r="B55" s="54">
        <v>16257965.610317433</v>
      </c>
      <c r="C55" s="54">
        <v>16419674.999999974</v>
      </c>
      <c r="D55" s="56">
        <v>20000000</v>
      </c>
    </row>
    <row r="56" spans="1:4" x14ac:dyDescent="0.25">
      <c r="A56" s="61">
        <v>43850</v>
      </c>
      <c r="B56" s="54">
        <v>16331660.489351811</v>
      </c>
      <c r="C56" s="54">
        <v>16449985.999999968</v>
      </c>
    </row>
    <row r="57" spans="1:4" x14ac:dyDescent="0.25">
      <c r="A57" s="61">
        <v>43857</v>
      </c>
      <c r="B57" s="54">
        <v>16302900.86355819</v>
      </c>
      <c r="C57" s="54">
        <v>15980938.99999997</v>
      </c>
    </row>
    <row r="58" spans="1:4" x14ac:dyDescent="0.25">
      <c r="A58" s="61">
        <v>43864</v>
      </c>
      <c r="B58" s="54">
        <v>16040074.65873014</v>
      </c>
      <c r="C58" s="54">
        <v>15323195.999999983</v>
      </c>
    </row>
    <row r="59" spans="1:4" x14ac:dyDescent="0.25">
      <c r="A59" s="61">
        <v>43871</v>
      </c>
      <c r="B59" s="54">
        <v>15694001.825977173</v>
      </c>
      <c r="C59" s="54">
        <v>14951656.99999998</v>
      </c>
    </row>
    <row r="60" spans="1:4" x14ac:dyDescent="0.25">
      <c r="A60" s="61">
        <v>43878</v>
      </c>
      <c r="B60" s="54">
        <v>15431289.548086932</v>
      </c>
      <c r="C60" s="54">
        <v>15441368.999999976</v>
      </c>
    </row>
    <row r="61" spans="1:4" x14ac:dyDescent="0.25">
      <c r="A61" s="61">
        <v>43885</v>
      </c>
      <c r="B61" s="54">
        <v>15363484.719943464</v>
      </c>
      <c r="C61" s="54">
        <v>15736730.999999981</v>
      </c>
    </row>
    <row r="62" spans="1:4" x14ac:dyDescent="0.25">
      <c r="A62" s="61">
        <v>43892</v>
      </c>
      <c r="B62" s="54">
        <v>15402957.178357953</v>
      </c>
      <c r="C62" s="54">
        <v>15477673.999999987</v>
      </c>
    </row>
    <row r="63" spans="1:4" x14ac:dyDescent="0.25">
      <c r="A63" s="61">
        <v>43899</v>
      </c>
      <c r="B63" s="54">
        <v>15561982.615361914</v>
      </c>
      <c r="C63" s="54">
        <v>15646680.999999966</v>
      </c>
    </row>
    <row r="64" spans="1:4" x14ac:dyDescent="0.25">
      <c r="A64" s="61">
        <v>43906</v>
      </c>
      <c r="B64" s="54">
        <v>15569625.300937917</v>
      </c>
      <c r="C64" s="54">
        <v>15451071.999999978</v>
      </c>
    </row>
    <row r="65" spans="1:3" x14ac:dyDescent="0.25">
      <c r="A65" s="61">
        <v>43913</v>
      </c>
      <c r="B65" s="54">
        <v>15649468.747763323</v>
      </c>
      <c r="C65" s="54">
        <v>16039325.999999981</v>
      </c>
    </row>
    <row r="66" spans="1:3" x14ac:dyDescent="0.25">
      <c r="A66" s="61">
        <v>43920</v>
      </c>
      <c r="B66" s="54">
        <v>15745034.458664006</v>
      </c>
      <c r="C66" s="54">
        <v>15807271.99999998</v>
      </c>
    </row>
    <row r="67" spans="1:3" x14ac:dyDescent="0.25">
      <c r="A67" s="61">
        <v>43927</v>
      </c>
      <c r="B67" s="54">
        <v>15805131.943320069</v>
      </c>
      <c r="C67" s="54">
        <v>15913220.999999953</v>
      </c>
    </row>
    <row r="68" spans="1:3" x14ac:dyDescent="0.25">
      <c r="A68" s="61">
        <v>43934</v>
      </c>
      <c r="B68" s="54">
        <v>15878517.050661353</v>
      </c>
      <c r="C68" s="54">
        <v>15767281.999999978</v>
      </c>
    </row>
    <row r="69" spans="1:3" x14ac:dyDescent="0.25">
      <c r="A69" s="61">
        <v>43941</v>
      </c>
      <c r="B69" s="54">
        <v>15803573.59543648</v>
      </c>
      <c r="C69" s="54">
        <v>15729207.999999968</v>
      </c>
    </row>
    <row r="70" spans="1:3" x14ac:dyDescent="0.25">
      <c r="A70" s="61">
        <v>43948</v>
      </c>
      <c r="B70" s="54">
        <v>15779691.053731414</v>
      </c>
      <c r="C70" s="54">
        <v>15647249.999999972</v>
      </c>
    </row>
    <row r="71" spans="1:3" x14ac:dyDescent="0.25">
      <c r="A71" s="61">
        <v>43955</v>
      </c>
      <c r="B71" s="54">
        <v>15688261.277978942</v>
      </c>
      <c r="C71" s="54">
        <v>15588035.999999985</v>
      </c>
    </row>
    <row r="72" spans="1:3" x14ac:dyDescent="0.25">
      <c r="A72" s="61">
        <v>43962</v>
      </c>
      <c r="B72" s="54">
        <v>15535206.241552394</v>
      </c>
      <c r="C72" s="54">
        <v>15164104.999999974</v>
      </c>
    </row>
    <row r="73" spans="1:3" x14ac:dyDescent="0.25">
      <c r="A73" s="61">
        <v>43969</v>
      </c>
      <c r="B73" s="54">
        <v>15409171.236195257</v>
      </c>
      <c r="C73" s="54">
        <v>15277222.999999966</v>
      </c>
    </row>
    <row r="74" spans="1:3" x14ac:dyDescent="0.25">
      <c r="A74" s="61">
        <v>43976</v>
      </c>
      <c r="B74" s="54">
        <v>15445323.449272448</v>
      </c>
      <c r="C74" s="54">
        <v>15711934.999999972</v>
      </c>
    </row>
    <row r="75" spans="1:3" x14ac:dyDescent="0.25">
      <c r="A75" s="61">
        <v>43983</v>
      </c>
      <c r="B75" s="54">
        <v>15399365.581349161</v>
      </c>
      <c r="C75" s="54">
        <v>15478877.999999976</v>
      </c>
    </row>
    <row r="76" spans="1:3" x14ac:dyDescent="0.25">
      <c r="A76" s="61">
        <v>43990</v>
      </c>
      <c r="B76" s="54">
        <v>15532325.73670632</v>
      </c>
      <c r="C76" s="54">
        <v>15663561.999999974</v>
      </c>
    </row>
    <row r="77" spans="1:3" x14ac:dyDescent="0.25">
      <c r="A77" s="61">
        <v>43997</v>
      </c>
      <c r="B77" s="54">
        <v>15699654.800198382</v>
      </c>
      <c r="C77" s="54">
        <v>15905523.999999981</v>
      </c>
    </row>
    <row r="78" spans="1:3" x14ac:dyDescent="0.25">
      <c r="A78" s="61">
        <v>44004</v>
      </c>
      <c r="B78" s="54">
        <v>15780217.931150759</v>
      </c>
      <c r="C78" s="54">
        <v>16052238.999999965</v>
      </c>
    </row>
    <row r="79" spans="1:3" x14ac:dyDescent="0.25">
      <c r="A79" s="61">
        <v>44011</v>
      </c>
      <c r="B79" s="54">
        <v>15949913.826521123</v>
      </c>
      <c r="C79" s="54">
        <v>16145714.999999966</v>
      </c>
    </row>
    <row r="80" spans="1:3" x14ac:dyDescent="0.25">
      <c r="A80" s="61">
        <v>44018</v>
      </c>
      <c r="B80" s="54">
        <v>16101881.923148133</v>
      </c>
      <c r="C80" s="54">
        <v>16306545.999999972</v>
      </c>
    </row>
    <row r="81" spans="1:3" x14ac:dyDescent="0.25">
      <c r="A81" s="61">
        <v>44025</v>
      </c>
      <c r="B81" s="54">
        <v>16140848.775793618</v>
      </c>
      <c r="C81" s="54">
        <v>16060395.999999974</v>
      </c>
    </row>
    <row r="82" spans="1:3" x14ac:dyDescent="0.25">
      <c r="A82" s="61">
        <v>44032</v>
      </c>
      <c r="B82" s="54">
        <v>16246177.383068752</v>
      </c>
      <c r="C82" s="54">
        <v>16549046.999999981</v>
      </c>
    </row>
    <row r="83" spans="1:3" x14ac:dyDescent="0.25">
      <c r="A83" s="61">
        <v>44039</v>
      </c>
      <c r="B83" s="54">
        <v>16355644.113293622</v>
      </c>
      <c r="C83" s="54">
        <v>16613185.999999972</v>
      </c>
    </row>
    <row r="84" spans="1:3" x14ac:dyDescent="0.25">
      <c r="A84" s="61">
        <v>44046</v>
      </c>
      <c r="B84" s="54">
        <v>16502590.03194442</v>
      </c>
      <c r="C84" s="54">
        <v>16758197.999999978</v>
      </c>
    </row>
    <row r="85" spans="1:3" x14ac:dyDescent="0.25">
      <c r="A85" s="61">
        <v>44053</v>
      </c>
      <c r="B85" s="54">
        <v>16646847.472619025</v>
      </c>
      <c r="C85" s="54">
        <v>16604847.999999978</v>
      </c>
    </row>
    <row r="86" spans="1:3" x14ac:dyDescent="0.25">
      <c r="A86" s="61">
        <v>44060</v>
      </c>
      <c r="B86" s="54">
        <v>16662396.064980133</v>
      </c>
      <c r="C86" s="54">
        <v>16642407.999999957</v>
      </c>
    </row>
    <row r="87" spans="1:3" x14ac:dyDescent="0.25">
      <c r="A87" s="61">
        <v>44067</v>
      </c>
      <c r="B87" s="54">
        <v>16650558.172901377</v>
      </c>
      <c r="C87" s="54">
        <v>16569482.999999968</v>
      </c>
    </row>
    <row r="88" spans="1:3" x14ac:dyDescent="0.25">
      <c r="A88" s="61">
        <v>44074</v>
      </c>
      <c r="B88" s="54">
        <v>16685678.478556143</v>
      </c>
      <c r="C88" s="54">
        <v>16894619.999999974</v>
      </c>
    </row>
    <row r="89" spans="1:3" x14ac:dyDescent="0.25">
      <c r="A89" s="61">
        <v>44081</v>
      </c>
      <c r="B89" s="54">
        <v>16726455.165659323</v>
      </c>
      <c r="C89" s="54">
        <v>16820362.999999993</v>
      </c>
    </row>
    <row r="90" spans="1:3" x14ac:dyDescent="0.25">
      <c r="A90" s="61">
        <v>44088</v>
      </c>
      <c r="B90" s="54">
        <v>16798994.288558178</v>
      </c>
      <c r="C90" s="54">
        <v>16955227.999999978</v>
      </c>
    </row>
    <row r="91" spans="1:3" x14ac:dyDescent="0.25">
      <c r="A91" s="61">
        <v>44095</v>
      </c>
      <c r="B91" s="54">
        <v>16907500.433730129</v>
      </c>
      <c r="C91" s="54">
        <v>16933946.99999997</v>
      </c>
    </row>
    <row r="92" spans="1:3" x14ac:dyDescent="0.25">
      <c r="A92" s="61">
        <v>44102</v>
      </c>
      <c r="B92" s="54">
        <v>16889759.469444409</v>
      </c>
      <c r="C92" s="54">
        <v>16836588.999999978</v>
      </c>
    </row>
    <row r="93" spans="1:3" x14ac:dyDescent="0.25">
      <c r="A93" s="61">
        <v>44109</v>
      </c>
      <c r="B93" s="54">
        <v>16879128.49880949</v>
      </c>
      <c r="C93" s="54">
        <v>16766220.999999976</v>
      </c>
    </row>
    <row r="94" spans="1:3" x14ac:dyDescent="0.25">
      <c r="A94" s="61">
        <v>44116</v>
      </c>
      <c r="B94" s="54">
        <v>16789571.762301568</v>
      </c>
      <c r="C94" s="54">
        <v>16610131.999999966</v>
      </c>
    </row>
    <row r="95" spans="1:3" x14ac:dyDescent="0.25">
      <c r="A95" s="61">
        <v>44123</v>
      </c>
      <c r="B95" s="54">
        <v>16758905.093650768</v>
      </c>
      <c r="C95" s="54">
        <v>16832087.99999997</v>
      </c>
    </row>
    <row r="96" spans="1:3" x14ac:dyDescent="0.25">
      <c r="A96" s="61">
        <v>44130</v>
      </c>
      <c r="B96" s="54">
        <v>16718109.557796022</v>
      </c>
      <c r="C96" s="54">
        <v>16698701.999999965</v>
      </c>
    </row>
    <row r="97" spans="1:3" x14ac:dyDescent="0.25">
      <c r="A97" s="61">
        <v>44137</v>
      </c>
      <c r="B97" s="54">
        <v>16765217.293525061</v>
      </c>
      <c r="C97" s="54">
        <v>16949996.999999978</v>
      </c>
    </row>
    <row r="98" spans="1:3" x14ac:dyDescent="0.25">
      <c r="A98" s="61">
        <v>44144</v>
      </c>
      <c r="B98" s="54">
        <v>16876197.754483547</v>
      </c>
      <c r="C98" s="54">
        <v>17034342.99999997</v>
      </c>
    </row>
    <row r="99" spans="1:3" x14ac:dyDescent="0.25">
      <c r="A99" s="61">
        <v>44151</v>
      </c>
      <c r="B99" s="54">
        <v>16925413.756070856</v>
      </c>
      <c r="C99" s="54">
        <v>17052943.999999985</v>
      </c>
    </row>
    <row r="100" spans="1:3" x14ac:dyDescent="0.25">
      <c r="A100" s="61">
        <v>44158</v>
      </c>
      <c r="B100" s="54">
        <v>16935892.989449076</v>
      </c>
      <c r="C100" s="54">
        <v>16690374.999999974</v>
      </c>
    </row>
    <row r="101" spans="1:3" x14ac:dyDescent="0.25">
      <c r="A101" s="61">
        <v>44165</v>
      </c>
      <c r="B101" s="54">
        <v>16847419.946440227</v>
      </c>
      <c r="C101" s="54">
        <v>16579905.999999981</v>
      </c>
    </row>
    <row r="102" spans="1:3" x14ac:dyDescent="0.25">
      <c r="A102" s="61">
        <v>44172</v>
      </c>
      <c r="B102" s="54">
        <v>16773471.43341112</v>
      </c>
      <c r="C102" s="54">
        <v>16759980.99999998</v>
      </c>
    </row>
    <row r="103" spans="1:3" x14ac:dyDescent="0.25">
      <c r="A103" s="61">
        <v>44179</v>
      </c>
      <c r="B103" s="54">
        <v>16711594.290443107</v>
      </c>
      <c r="C103" s="54">
        <v>16781787.99999997</v>
      </c>
    </row>
    <row r="104" spans="1:3" x14ac:dyDescent="0.25">
      <c r="A104" s="61">
        <v>44186</v>
      </c>
      <c r="B104" s="54">
        <v>16675202.990872987</v>
      </c>
      <c r="C104" s="54">
        <v>16556778.99999998</v>
      </c>
    </row>
    <row r="105" spans="1:3" x14ac:dyDescent="0.25">
      <c r="A105" s="61">
        <v>44193</v>
      </c>
      <c r="B105" s="54">
        <v>16667711.125198402</v>
      </c>
      <c r="C105" s="54">
        <v>16622565.999999974</v>
      </c>
    </row>
    <row r="106" spans="1:3" x14ac:dyDescent="0.25">
      <c r="A106" s="61">
        <v>44200</v>
      </c>
      <c r="B106" s="54">
        <v>16602967.429791944</v>
      </c>
      <c r="C106" s="54">
        <v>16513326.999999983</v>
      </c>
    </row>
    <row r="107" spans="1:3" x14ac:dyDescent="0.25">
      <c r="A107" s="61">
        <v>44207</v>
      </c>
      <c r="B107" s="54">
        <v>16683443.126088237</v>
      </c>
      <c r="C107" s="54">
        <v>16990264.999999989</v>
      </c>
    </row>
    <row r="108" spans="1:3" x14ac:dyDescent="0.25">
      <c r="A108" s="61">
        <v>44214</v>
      </c>
      <c r="B108" s="54">
        <v>16744493.610612052</v>
      </c>
      <c r="C108" s="54">
        <v>16801853.999999978</v>
      </c>
    </row>
    <row r="109" spans="1:3" x14ac:dyDescent="0.25">
      <c r="A109" s="61">
        <v>44221</v>
      </c>
      <c r="B109" s="54">
        <v>16856699.445568759</v>
      </c>
      <c r="C109" s="54">
        <v>17094712.999999978</v>
      </c>
    </row>
    <row r="110" spans="1:3" x14ac:dyDescent="0.25">
      <c r="A110" s="61">
        <v>44228</v>
      </c>
      <c r="B110" s="54">
        <v>16877419.956283044</v>
      </c>
      <c r="C110" s="54">
        <v>16660747.999999983</v>
      </c>
    </row>
    <row r="111" spans="1:3" x14ac:dyDescent="0.25">
      <c r="A111" s="61">
        <v>44235</v>
      </c>
      <c r="B111" s="54">
        <v>16808859.955753934</v>
      </c>
      <c r="C111" s="54">
        <v>16678317.999999978</v>
      </c>
    </row>
    <row r="112" spans="1:3" x14ac:dyDescent="0.25">
      <c r="A112" s="61">
        <v>44242</v>
      </c>
      <c r="B112" s="54">
        <v>16807971.094841234</v>
      </c>
      <c r="C112" s="54">
        <v>16817878.999999981</v>
      </c>
    </row>
    <row r="113" spans="1:3" x14ac:dyDescent="0.25">
      <c r="A113" s="61">
        <v>44249</v>
      </c>
      <c r="B113" s="54">
        <v>16720872.825396789</v>
      </c>
      <c r="C113" s="54">
        <v>16761680.999999965</v>
      </c>
    </row>
    <row r="114" spans="1:3" x14ac:dyDescent="0.25">
      <c r="A114" s="61">
        <v>44256</v>
      </c>
      <c r="B114" s="54">
        <v>16705495.812698396</v>
      </c>
      <c r="C114" s="54">
        <v>16579142.999999968</v>
      </c>
    </row>
    <row r="115" spans="1:3" x14ac:dyDescent="0.25">
      <c r="A115" s="61">
        <v>44263</v>
      </c>
      <c r="B115" s="54">
        <v>16723808.253775822</v>
      </c>
      <c r="C115" s="54">
        <v>16722786.999999972</v>
      </c>
    </row>
    <row r="116" spans="1:3" x14ac:dyDescent="0.25">
      <c r="A116" s="61">
        <v>44270</v>
      </c>
      <c r="B116" s="54">
        <v>16758861.317075489</v>
      </c>
      <c r="C116" s="54">
        <v>16975631.999999966</v>
      </c>
    </row>
    <row r="117" spans="1:3" x14ac:dyDescent="0.25">
      <c r="A117" s="61">
        <v>44277</v>
      </c>
      <c r="B117" s="54">
        <v>16711841.390891016</v>
      </c>
      <c r="C117" s="54">
        <v>16715030.999999974</v>
      </c>
    </row>
    <row r="118" spans="1:3" x14ac:dyDescent="0.25">
      <c r="A118" s="61">
        <v>44284</v>
      </c>
      <c r="B118" s="54">
        <v>16781736.583399441</v>
      </c>
      <c r="C118" s="54">
        <v>16748652.999999961</v>
      </c>
    </row>
    <row r="119" spans="1:3" x14ac:dyDescent="0.25">
      <c r="A119" s="61">
        <v>44291</v>
      </c>
      <c r="B119" s="54">
        <v>16849637.631746016</v>
      </c>
      <c r="C119" s="54">
        <v>16832689.999999966</v>
      </c>
    </row>
    <row r="120" spans="1:3" x14ac:dyDescent="0.25">
      <c r="A120" s="61">
        <v>44298</v>
      </c>
      <c r="B120" s="54">
        <v>16713921.675396804</v>
      </c>
      <c r="C120" s="54">
        <v>16541298.999999981</v>
      </c>
    </row>
    <row r="121" spans="1:3" x14ac:dyDescent="0.25">
      <c r="A121" s="61">
        <v>44305</v>
      </c>
      <c r="B121" s="54">
        <v>16692126.255952334</v>
      </c>
      <c r="C121" s="54">
        <v>16600226.999999974</v>
      </c>
    </row>
    <row r="122" spans="1:3" x14ac:dyDescent="0.25">
      <c r="A122" s="61">
        <v>44312</v>
      </c>
      <c r="B122" s="54">
        <v>16641925.851785682</v>
      </c>
      <c r="C122" s="54">
        <v>16569412.99999998</v>
      </c>
    </row>
    <row r="123" spans="1:3" x14ac:dyDescent="0.25">
      <c r="A123" s="61">
        <v>44319</v>
      </c>
      <c r="B123" s="54">
        <v>16595050.90456347</v>
      </c>
      <c r="C123" s="54">
        <v>16680752.99999998</v>
      </c>
    </row>
    <row r="124" spans="1:3" x14ac:dyDescent="0.25">
      <c r="A124" s="61">
        <v>44326</v>
      </c>
      <c r="B124" s="54">
        <v>16634095.554166641</v>
      </c>
      <c r="C124" s="54">
        <v>16700943.999999981</v>
      </c>
    </row>
    <row r="125" spans="1:3" x14ac:dyDescent="0.25">
      <c r="A125" s="61">
        <v>44333</v>
      </c>
      <c r="B125" s="54">
        <v>16642258.942658719</v>
      </c>
      <c r="C125" s="54">
        <v>16609652.999999976</v>
      </c>
    </row>
    <row r="126" spans="1:3" x14ac:dyDescent="0.25">
      <c r="A126" s="61">
        <v>44340</v>
      </c>
      <c r="B126" s="54">
        <v>16610933.678835949</v>
      </c>
      <c r="C126" s="54">
        <v>16517115.999999966</v>
      </c>
    </row>
    <row r="127" spans="1:3" x14ac:dyDescent="0.25">
      <c r="A127" s="61">
        <v>44347</v>
      </c>
      <c r="B127" s="54">
        <v>16636625.94279098</v>
      </c>
      <c r="C127" s="54">
        <v>16645220.99999998</v>
      </c>
    </row>
    <row r="128" spans="1:3" x14ac:dyDescent="0.25">
      <c r="A128" s="61">
        <v>44354</v>
      </c>
      <c r="B128" s="54">
        <v>16611766.705699831</v>
      </c>
      <c r="C128" s="54">
        <v>16664435.999999989</v>
      </c>
    </row>
    <row r="129" spans="1:3" x14ac:dyDescent="0.25">
      <c r="A129" s="61">
        <v>44361</v>
      </c>
      <c r="B129" s="54">
        <v>16592513.258519221</v>
      </c>
      <c r="C129" s="54">
        <v>16506678.999999978</v>
      </c>
    </row>
    <row r="130" spans="1:3" x14ac:dyDescent="0.25">
      <c r="A130" s="61">
        <v>44368</v>
      </c>
      <c r="B130" s="54">
        <v>16625734.958250746</v>
      </c>
      <c r="C130" s="54">
        <v>16686221.999999974</v>
      </c>
    </row>
    <row r="131" spans="1:3" x14ac:dyDescent="0.25">
      <c r="A131" s="61">
        <v>44375</v>
      </c>
      <c r="B131" s="54">
        <v>16645255.1361067</v>
      </c>
      <c r="C131" s="54">
        <v>16682363.999999983</v>
      </c>
    </row>
    <row r="132" spans="1:3" x14ac:dyDescent="0.25">
      <c r="A132" s="61">
        <v>44382</v>
      </c>
      <c r="B132" s="54">
        <v>16624089.213838903</v>
      </c>
      <c r="C132" s="54">
        <v>16626496.99999998</v>
      </c>
    </row>
    <row r="133" spans="1:3" x14ac:dyDescent="0.25">
      <c r="A133" s="61">
        <v>44389</v>
      </c>
      <c r="B133" s="54">
        <v>16593420.826015159</v>
      </c>
      <c r="C133" s="54">
        <v>16434074.999999974</v>
      </c>
    </row>
    <row r="134" spans="1:3" x14ac:dyDescent="0.25">
      <c r="A134" s="61">
        <v>44396</v>
      </c>
      <c r="B134" s="54">
        <v>16490461.183765145</v>
      </c>
      <c r="C134" s="54">
        <v>16222954.99999998</v>
      </c>
    </row>
    <row r="135" spans="1:3" x14ac:dyDescent="0.25">
      <c r="A135" s="61">
        <v>44403</v>
      </c>
      <c r="B135" s="54">
        <v>16407220.511344513</v>
      </c>
      <c r="C135" s="54">
        <v>16345982.999999983</v>
      </c>
    </row>
    <row r="136" spans="1:3" x14ac:dyDescent="0.25">
      <c r="A136" s="61">
        <v>44410</v>
      </c>
      <c r="B136" s="54">
        <v>16395436.500793617</v>
      </c>
      <c r="C136" s="54">
        <v>16614405.999999987</v>
      </c>
    </row>
    <row r="137" spans="1:3" x14ac:dyDescent="0.25">
      <c r="A137" s="61">
        <v>44417</v>
      </c>
      <c r="B137" s="54">
        <v>16469490.920828208</v>
      </c>
      <c r="C137" s="54">
        <v>16674392.999999974</v>
      </c>
    </row>
    <row r="138" spans="1:3" x14ac:dyDescent="0.25">
      <c r="A138" s="61">
        <v>44424</v>
      </c>
      <c r="B138" s="54">
        <v>16522575.860256381</v>
      </c>
      <c r="C138" s="54">
        <v>16474870.99999998</v>
      </c>
    </row>
    <row r="139" spans="1:3" x14ac:dyDescent="0.25">
      <c r="A139" s="61">
        <v>44431</v>
      </c>
      <c r="B139" s="54">
        <v>16559692.682402307</v>
      </c>
      <c r="C139" s="54">
        <v>16441294.999999987</v>
      </c>
    </row>
    <row r="140" spans="1:3" x14ac:dyDescent="0.25">
      <c r="A140" s="61">
        <v>44438</v>
      </c>
      <c r="B140" s="54">
        <v>16490084.269184969</v>
      </c>
      <c r="C140" s="54">
        <v>16378704.99999998</v>
      </c>
    </row>
    <row r="141" spans="1:3" x14ac:dyDescent="0.25">
      <c r="A141" s="61">
        <v>44445</v>
      </c>
      <c r="B141" s="54">
        <v>16424898.073611086</v>
      </c>
      <c r="C141" s="54">
        <v>16380275.999999968</v>
      </c>
    </row>
    <row r="142" spans="1:3" x14ac:dyDescent="0.25">
      <c r="A142" s="61">
        <v>44452</v>
      </c>
      <c r="B142" s="54">
        <v>16273509.309188016</v>
      </c>
      <c r="C142" s="54">
        <v>15974810.999999974</v>
      </c>
    </row>
    <row r="143" spans="1:3" x14ac:dyDescent="0.25">
      <c r="A143" s="61">
        <v>44459</v>
      </c>
      <c r="B143" s="54">
        <v>16326297.462365398</v>
      </c>
      <c r="C143" s="54">
        <v>16602577.999999989</v>
      </c>
    </row>
    <row r="144" spans="1:3" x14ac:dyDescent="0.25">
      <c r="A144" s="61">
        <v>44466</v>
      </c>
      <c r="B144" s="54">
        <v>16352094.437073093</v>
      </c>
      <c r="C144" s="54">
        <v>16442738.999999976</v>
      </c>
    </row>
    <row r="145" spans="1:3" x14ac:dyDescent="0.25">
      <c r="A145" s="61">
        <v>44473</v>
      </c>
      <c r="B145" s="54">
        <v>16331335.491905978</v>
      </c>
      <c r="C145" s="54">
        <v>16247546.999999974</v>
      </c>
    </row>
    <row r="146" spans="1:3" x14ac:dyDescent="0.25">
      <c r="A146" s="61">
        <v>44480</v>
      </c>
      <c r="B146" s="54">
        <v>16274534.528816987</v>
      </c>
      <c r="C146" s="54">
        <v>15839169.999999972</v>
      </c>
    </row>
    <row r="147" spans="1:3" x14ac:dyDescent="0.25">
      <c r="A147" s="61">
        <v>44487</v>
      </c>
      <c r="B147" s="54">
        <v>16191966.291006183</v>
      </c>
      <c r="C147" s="54">
        <v>16248726.999999974</v>
      </c>
    </row>
    <row r="148" spans="1:3" x14ac:dyDescent="0.25">
      <c r="A148" s="61">
        <v>44494</v>
      </c>
      <c r="B148" s="54">
        <v>16098355.233323596</v>
      </c>
      <c r="C148" s="54">
        <v>16011515.99999998</v>
      </c>
    </row>
    <row r="149" spans="1:3" x14ac:dyDescent="0.25">
      <c r="A149" s="61">
        <v>44501</v>
      </c>
      <c r="B149" s="54">
        <v>16043032.686449323</v>
      </c>
      <c r="C149" s="54">
        <v>16056308.999999981</v>
      </c>
    </row>
    <row r="150" spans="1:3" x14ac:dyDescent="0.25">
      <c r="A150" s="61">
        <v>44508</v>
      </c>
      <c r="B150" s="54">
        <v>16077129.280040868</v>
      </c>
      <c r="C150" s="54">
        <v>15991628.999999974</v>
      </c>
    </row>
    <row r="151" spans="1:3" x14ac:dyDescent="0.25">
      <c r="A151" s="61">
        <v>44515</v>
      </c>
      <c r="B151" s="54">
        <v>15987605.741177317</v>
      </c>
      <c r="C151" s="54">
        <v>15909428.999999976</v>
      </c>
    </row>
    <row r="152" spans="1:3" x14ac:dyDescent="0.25">
      <c r="A152" s="61">
        <v>44522</v>
      </c>
      <c r="B152" s="54">
        <v>15950171.027523967</v>
      </c>
      <c r="C152" s="54">
        <v>15869146.99999997</v>
      </c>
    </row>
    <row r="153" spans="1:3" x14ac:dyDescent="0.25">
      <c r="A153" s="61">
        <v>44529</v>
      </c>
      <c r="B153" s="54">
        <v>15898657.282292906</v>
      </c>
      <c r="C153" s="54">
        <v>15858895.999999976</v>
      </c>
    </row>
    <row r="154" spans="1:3" x14ac:dyDescent="0.25">
      <c r="A154" s="61">
        <v>44536</v>
      </c>
      <c r="B154" s="54">
        <v>15898810.496489376</v>
      </c>
      <c r="C154" s="54">
        <v>15881478.99999997</v>
      </c>
    </row>
    <row r="155" spans="1:3" x14ac:dyDescent="0.25">
      <c r="A155" s="61">
        <v>44543</v>
      </c>
      <c r="B155" s="54">
        <v>15881718.841206469</v>
      </c>
      <c r="C155" s="54">
        <v>15884678.999999963</v>
      </c>
    </row>
    <row r="156" spans="1:3" x14ac:dyDescent="0.25">
      <c r="A156" s="61">
        <v>44550</v>
      </c>
      <c r="B156" s="54">
        <v>15731204.470902208</v>
      </c>
      <c r="C156" s="54">
        <v>15330190.999999968</v>
      </c>
    </row>
    <row r="157" spans="1:3" x14ac:dyDescent="0.25">
      <c r="A157" s="61">
        <v>44557</v>
      </c>
      <c r="B157" s="54">
        <v>15576094.224813581</v>
      </c>
      <c r="C157" s="54">
        <v>15347395.99999997</v>
      </c>
    </row>
    <row r="158" spans="1:3" x14ac:dyDescent="0.25">
      <c r="A158" s="61">
        <v>44564</v>
      </c>
      <c r="B158" s="54">
        <v>15612993.102807824</v>
      </c>
      <c r="C158" s="54">
        <v>15944658.999999983</v>
      </c>
    </row>
    <row r="159" spans="1:3" x14ac:dyDescent="0.25">
      <c r="A159" s="61">
        <v>44571</v>
      </c>
      <c r="B159" s="54">
        <v>15590400.257151857</v>
      </c>
      <c r="C159" s="54">
        <v>15673709.999999959</v>
      </c>
    </row>
    <row r="160" spans="1:3" x14ac:dyDescent="0.25">
      <c r="A160" s="61">
        <v>44578</v>
      </c>
      <c r="B160" s="54">
        <v>15671648.77008475</v>
      </c>
      <c r="C160" s="54">
        <v>15727258.999999972</v>
      </c>
    </row>
    <row r="161" spans="1:4" x14ac:dyDescent="0.25">
      <c r="A161" s="61">
        <v>44585</v>
      </c>
      <c r="B161" s="54">
        <v>15764124.866251783</v>
      </c>
      <c r="C161" s="54">
        <v>15729479.999999991</v>
      </c>
    </row>
    <row r="162" spans="1:4" x14ac:dyDescent="0.25">
      <c r="A162" s="61">
        <v>44592</v>
      </c>
      <c r="B162" s="54">
        <v>15623793.804672625</v>
      </c>
      <c r="C162" s="54">
        <v>15353652.99999998</v>
      </c>
    </row>
    <row r="163" spans="1:4" x14ac:dyDescent="0.25">
      <c r="A163" s="61">
        <v>44599</v>
      </c>
      <c r="B163" s="54">
        <v>15486961.871433632</v>
      </c>
      <c r="C163" s="54">
        <v>15085908.99999997</v>
      </c>
    </row>
    <row r="164" spans="1:4" x14ac:dyDescent="0.25">
      <c r="A164" s="61">
        <v>44606</v>
      </c>
      <c r="B164" s="54">
        <v>15425191.032743149</v>
      </c>
      <c r="C164" s="54">
        <v>15467597.999999987</v>
      </c>
    </row>
    <row r="165" spans="1:4" ht="18.75" x14ac:dyDescent="0.3">
      <c r="A165" s="61">
        <v>44613</v>
      </c>
      <c r="B165" s="54">
        <v>15373183.6133394</v>
      </c>
      <c r="C165" s="54">
        <v>15568946.999999981</v>
      </c>
      <c r="D165" s="62"/>
    </row>
    <row r="166" spans="1:4" x14ac:dyDescent="0.25">
      <c r="A166" s="61">
        <v>44620</v>
      </c>
      <c r="B166" s="54">
        <v>15464298.220626121</v>
      </c>
      <c r="C166" s="54">
        <v>15740223.99999997</v>
      </c>
      <c r="D166" s="56">
        <v>20000000</v>
      </c>
    </row>
    <row r="167" spans="1:4" x14ac:dyDescent="0.25">
      <c r="A167" s="61">
        <v>44627</v>
      </c>
      <c r="B167" s="54">
        <v>15636328.409494501</v>
      </c>
      <c r="C167" s="54">
        <v>15783206.999999976</v>
      </c>
    </row>
    <row r="168" spans="1:4" x14ac:dyDescent="0.25">
      <c r="A168" s="61">
        <v>44634</v>
      </c>
      <c r="B168" s="54">
        <v>15643036.823225671</v>
      </c>
      <c r="C168" s="54">
        <v>15506033.999999965</v>
      </c>
    </row>
    <row r="169" spans="1:4" x14ac:dyDescent="0.25">
      <c r="A169" s="61">
        <v>44641</v>
      </c>
      <c r="B169" s="54">
        <v>15710831.774801554</v>
      </c>
      <c r="C169" s="54">
        <v>15856401.999999983</v>
      </c>
    </row>
    <row r="170" spans="1:4" x14ac:dyDescent="0.25">
      <c r="A170" s="48">
        <v>44648</v>
      </c>
      <c r="B170" s="54">
        <v>15657813.342488036</v>
      </c>
      <c r="C170" s="54">
        <v>15578341.999999978</v>
      </c>
    </row>
    <row r="171" spans="1:4" x14ac:dyDescent="0.25">
      <c r="A171" s="48">
        <v>44655</v>
      </c>
      <c r="B171" s="54">
        <v>15681297.813140078</v>
      </c>
      <c r="C171" s="54">
        <v>15772262.999999972</v>
      </c>
    </row>
    <row r="172" spans="1:4" x14ac:dyDescent="0.25">
      <c r="A172" s="48">
        <v>44662</v>
      </c>
      <c r="B172" s="54">
        <v>15819040.308416089</v>
      </c>
      <c r="C172" s="54">
        <v>16012389.99999998</v>
      </c>
    </row>
    <row r="173" spans="1:4" x14ac:dyDescent="0.25">
      <c r="A173" s="48">
        <v>44669</v>
      </c>
      <c r="B173" s="54">
        <v>15851432.411117101</v>
      </c>
      <c r="C173" s="54">
        <v>16018194.999999976</v>
      </c>
    </row>
    <row r="174" spans="1:4" x14ac:dyDescent="0.25">
      <c r="A174" s="48">
        <v>44676</v>
      </c>
      <c r="B174" s="54">
        <v>15908287.533916518</v>
      </c>
      <c r="C174" s="54">
        <v>15853099.999999976</v>
      </c>
    </row>
    <row r="175" spans="1:4" x14ac:dyDescent="0.25">
      <c r="A175" s="48">
        <v>44683</v>
      </c>
      <c r="B175" s="54">
        <v>16010946.885437675</v>
      </c>
      <c r="C175" s="54">
        <v>16201660.999999985</v>
      </c>
    </row>
    <row r="176" spans="1:4" x14ac:dyDescent="0.25">
      <c r="A176" s="48">
        <v>44690</v>
      </c>
      <c r="B176" s="54">
        <v>15998892.371584876</v>
      </c>
      <c r="C176" s="54">
        <v>15939903.999999989</v>
      </c>
    </row>
    <row r="177" spans="1:3" x14ac:dyDescent="0.25">
      <c r="A177" s="48">
        <v>44697</v>
      </c>
      <c r="B177" s="54">
        <v>16051952.391332718</v>
      </c>
      <c r="C177" s="54">
        <v>16234328.999999968</v>
      </c>
    </row>
    <row r="178" spans="1:3" x14ac:dyDescent="0.25">
      <c r="A178" s="48">
        <v>44704</v>
      </c>
      <c r="B178" s="54">
        <v>16070314.1800713</v>
      </c>
      <c r="C178" s="54">
        <v>15902455.999999966</v>
      </c>
    </row>
    <row r="179" spans="1:3" x14ac:dyDescent="0.25">
      <c r="A179" s="48">
        <v>44711</v>
      </c>
      <c r="B179" s="54">
        <v>16051367.390767539</v>
      </c>
      <c r="C179" s="54">
        <v>16097411.999999978</v>
      </c>
    </row>
    <row r="180" spans="1:3" x14ac:dyDescent="0.25">
      <c r="A180" s="48">
        <v>44718</v>
      </c>
      <c r="B180" s="54">
        <v>16110553.510100996</v>
      </c>
      <c r="C180" s="54">
        <v>16146572.999999976</v>
      </c>
    </row>
    <row r="181" spans="1:3" x14ac:dyDescent="0.25">
      <c r="A181" s="48">
        <v>44725</v>
      </c>
      <c r="B181" s="54">
        <v>16049392.320959564</v>
      </c>
      <c r="C181" s="54">
        <v>16058387.99999997</v>
      </c>
    </row>
    <row r="182" spans="1:3" x14ac:dyDescent="0.25">
      <c r="A182" s="48">
        <v>44732</v>
      </c>
      <c r="B182" s="54">
        <v>16049349.592225812</v>
      </c>
      <c r="C182" s="54">
        <v>15957756.999999972</v>
      </c>
    </row>
    <row r="183" spans="1:3" x14ac:dyDescent="0.25">
      <c r="A183" s="48">
        <v>44739</v>
      </c>
      <c r="B183" s="54">
        <v>15973107.899404742</v>
      </c>
      <c r="C183" s="54">
        <v>15729095.99999998</v>
      </c>
    </row>
    <row r="184" spans="1:3" x14ac:dyDescent="0.25">
      <c r="A184" s="48">
        <v>44746</v>
      </c>
      <c r="B184" s="54">
        <v>15925788.908465583</v>
      </c>
      <c r="C184" s="54">
        <v>15956967.999999966</v>
      </c>
    </row>
    <row r="185" spans="1:3" x14ac:dyDescent="0.25">
      <c r="A185" s="48">
        <v>44753</v>
      </c>
      <c r="B185" s="54">
        <v>15924471.322264289</v>
      </c>
      <c r="C185" s="54">
        <v>16042080.999999976</v>
      </c>
    </row>
    <row r="186" spans="1:3" x14ac:dyDescent="0.25">
      <c r="A186" s="48">
        <v>44760</v>
      </c>
      <c r="B186" s="54">
        <v>15904638.633612664</v>
      </c>
      <c r="C186" s="54">
        <v>15891377.999999972</v>
      </c>
    </row>
    <row r="187" spans="1:3" x14ac:dyDescent="0.25">
      <c r="A187" s="48">
        <v>44767</v>
      </c>
      <c r="B187" s="54">
        <v>15901541.734464366</v>
      </c>
      <c r="C187" s="54">
        <v>15754547.999999989</v>
      </c>
    </row>
    <row r="188" spans="1:3" x14ac:dyDescent="0.25">
      <c r="A188" s="48">
        <v>44774</v>
      </c>
      <c r="B188" s="54">
        <v>15862731.422906004</v>
      </c>
      <c r="C188" s="54">
        <v>15726729.999999972</v>
      </c>
    </row>
    <row r="189" spans="1:3" x14ac:dyDescent="0.25">
      <c r="A189" s="48">
        <v>44781</v>
      </c>
      <c r="B189" s="54">
        <v>15720482.292028442</v>
      </c>
      <c r="C189" s="54">
        <v>15492018.999999974</v>
      </c>
    </row>
    <row r="190" spans="1:3" x14ac:dyDescent="0.25">
      <c r="A190" s="48">
        <v>44788</v>
      </c>
      <c r="B190" s="54">
        <v>15717092.90951211</v>
      </c>
      <c r="C190" s="54">
        <v>15866163.99999998</v>
      </c>
    </row>
    <row r="191" spans="1:3" x14ac:dyDescent="0.25">
      <c r="A191" s="48">
        <v>44795</v>
      </c>
      <c r="B191" s="54">
        <v>15771630.352182496</v>
      </c>
      <c r="C191" s="54">
        <v>15982848.999999965</v>
      </c>
    </row>
    <row r="192" spans="1:3" x14ac:dyDescent="0.25">
      <c r="A192" s="48">
        <v>44802</v>
      </c>
      <c r="B192" s="54">
        <v>15681199.670039663</v>
      </c>
      <c r="C192" s="54">
        <v>15426508.999999976</v>
      </c>
    </row>
    <row r="193" spans="1:3" x14ac:dyDescent="0.25">
      <c r="A193" s="61">
        <v>44809</v>
      </c>
      <c r="B193" s="54">
        <v>15707407.236309489</v>
      </c>
      <c r="C193" s="54">
        <v>15588767.999999972</v>
      </c>
    </row>
    <row r="194" spans="1:3" x14ac:dyDescent="0.25">
      <c r="A194" s="61">
        <v>44816</v>
      </c>
      <c r="B194" s="54">
        <v>15665106.216452962</v>
      </c>
      <c r="C194" s="54">
        <v>15631743.999999987</v>
      </c>
    </row>
    <row r="195" spans="1:3" x14ac:dyDescent="0.25">
      <c r="A195" s="61">
        <v>44823</v>
      </c>
      <c r="B195" s="54">
        <v>15717348.863034157</v>
      </c>
      <c r="C195" s="54">
        <v>16187379.999999972</v>
      </c>
    </row>
    <row r="196" spans="1:3" x14ac:dyDescent="0.25">
      <c r="A196" s="61">
        <v>44830</v>
      </c>
      <c r="B196" s="54">
        <v>15824124.583399441</v>
      </c>
      <c r="C196" s="54">
        <v>15854969.999999983</v>
      </c>
    </row>
    <row r="197" spans="1:3" x14ac:dyDescent="0.25">
      <c r="A197" s="61">
        <v>44837</v>
      </c>
      <c r="B197" s="56">
        <v>15835785.498526918</v>
      </c>
      <c r="C197" s="56">
        <v>15628880.999999974</v>
      </c>
    </row>
    <row r="198" spans="1:3" x14ac:dyDescent="0.25">
      <c r="A198" s="61">
        <v>44844</v>
      </c>
      <c r="B198" s="56">
        <v>15798601.170220038</v>
      </c>
      <c r="C198" s="56">
        <v>15565518.99999997</v>
      </c>
    </row>
    <row r="199" spans="1:3" x14ac:dyDescent="0.25">
      <c r="A199" s="61">
        <v>44851</v>
      </c>
      <c r="B199" s="56">
        <v>15698173.18031643</v>
      </c>
      <c r="C199" s="56">
        <v>15701469.999999976</v>
      </c>
    </row>
    <row r="200" spans="1:3" x14ac:dyDescent="0.25">
      <c r="A200" s="61">
        <v>44858</v>
      </c>
      <c r="B200" s="56">
        <v>15736324.452803217</v>
      </c>
      <c r="C200" s="56">
        <v>16130738.999999959</v>
      </c>
    </row>
    <row r="201" spans="1:3" x14ac:dyDescent="0.25">
      <c r="A201" s="61">
        <v>44865</v>
      </c>
      <c r="B201" s="56">
        <v>15795383.304413849</v>
      </c>
      <c r="C201" s="56">
        <v>15788605.999999961</v>
      </c>
    </row>
    <row r="202" spans="1:3" x14ac:dyDescent="0.25">
      <c r="A202" s="61">
        <v>44872</v>
      </c>
      <c r="B202" s="56">
        <v>15821521.031130601</v>
      </c>
      <c r="C202" s="56">
        <v>15679873.999999985</v>
      </c>
    </row>
    <row r="203" spans="1:3" x14ac:dyDescent="0.25">
      <c r="A203" s="61">
        <v>44879</v>
      </c>
      <c r="B203" s="56">
        <v>15934194.408068759</v>
      </c>
      <c r="C203" s="56">
        <v>16093902.999999957</v>
      </c>
    </row>
    <row r="204" spans="1:3" x14ac:dyDescent="0.25">
      <c r="A204" s="61">
        <v>44886</v>
      </c>
      <c r="B204" s="56">
        <v>15785845.035904799</v>
      </c>
      <c r="C204" s="56">
        <v>15549938.999999978</v>
      </c>
    </row>
    <row r="205" spans="1:3" x14ac:dyDescent="0.25">
      <c r="A205" s="61">
        <v>44893</v>
      </c>
      <c r="B205" s="56">
        <v>15793013.102343012</v>
      </c>
      <c r="C205" s="56">
        <v>15867230.999999965</v>
      </c>
    </row>
    <row r="206" spans="1:3" x14ac:dyDescent="0.25">
      <c r="A206" s="61">
        <v>44900</v>
      </c>
      <c r="B206" s="56">
        <v>15916581.007575732</v>
      </c>
      <c r="C206" s="56">
        <v>16147764.999999972</v>
      </c>
    </row>
    <row r="207" spans="1:3" x14ac:dyDescent="0.25">
      <c r="A207" s="61">
        <v>44907</v>
      </c>
      <c r="B207" s="56">
        <v>15915555.628409058</v>
      </c>
      <c r="C207" s="56">
        <v>16078127.999999978</v>
      </c>
    </row>
    <row r="208" spans="1:3" x14ac:dyDescent="0.25">
      <c r="A208" s="61">
        <v>44914</v>
      </c>
      <c r="B208" s="56">
        <v>15892076.65214644</v>
      </c>
      <c r="C208" s="56">
        <v>15443014.999999981</v>
      </c>
    </row>
    <row r="209" spans="1:5" x14ac:dyDescent="0.25">
      <c r="A209" s="61">
        <v>44921</v>
      </c>
      <c r="B209" s="56">
        <v>15816063.481687389</v>
      </c>
      <c r="C209" s="56">
        <v>15635172.999999993</v>
      </c>
    </row>
    <row r="210" spans="1:5" x14ac:dyDescent="0.25">
      <c r="A210" s="61">
        <v>44928</v>
      </c>
      <c r="B210" s="56">
        <v>15841337.783418983</v>
      </c>
      <c r="C210" s="56">
        <v>16214237.999999965</v>
      </c>
    </row>
    <row r="211" spans="1:5" x14ac:dyDescent="0.25">
      <c r="A211" s="61">
        <v>44935</v>
      </c>
      <c r="B211" s="56">
        <v>15739783.8731532</v>
      </c>
      <c r="C211" s="56">
        <v>15718710.999999968</v>
      </c>
    </row>
    <row r="212" spans="1:5" x14ac:dyDescent="0.25">
      <c r="A212" s="61">
        <v>44942</v>
      </c>
      <c r="B212" s="56">
        <v>15868846.108088208</v>
      </c>
      <c r="C212" s="56">
        <v>15909873.999999961</v>
      </c>
    </row>
    <row r="213" spans="1:5" x14ac:dyDescent="0.25">
      <c r="A213" s="61">
        <v>44949</v>
      </c>
      <c r="B213" s="56">
        <v>15832599.16614143</v>
      </c>
      <c r="C213" s="56">
        <v>15474789.99999998</v>
      </c>
    </row>
    <row r="214" spans="1:5" x14ac:dyDescent="0.25">
      <c r="A214" s="61">
        <v>44956</v>
      </c>
      <c r="B214" s="56">
        <v>15584870.848482704</v>
      </c>
      <c r="C214" s="56">
        <v>15198820.999999976</v>
      </c>
    </row>
    <row r="215" spans="1:5" x14ac:dyDescent="0.25">
      <c r="A215" s="61">
        <v>44963</v>
      </c>
      <c r="B215" s="56">
        <v>15528556.875992043</v>
      </c>
      <c r="C215" s="56">
        <v>15511127.99999998</v>
      </c>
    </row>
    <row r="220" spans="1:5" x14ac:dyDescent="0.25">
      <c r="D220" s="59">
        <f>SUM(C2:C53)</f>
        <v>846529354.99999917</v>
      </c>
    </row>
    <row r="221" spans="1:5" x14ac:dyDescent="0.25">
      <c r="D221" s="59">
        <f>SUM(C54:C105)</f>
        <v>843671106.99999928</v>
      </c>
    </row>
    <row r="222" spans="1:5" x14ac:dyDescent="0.25">
      <c r="D222" s="59">
        <f>SUM(C106:C157)</f>
        <v>854386746.99999952</v>
      </c>
      <c r="E222" s="60">
        <f>D222/D221-1</f>
        <v>1.2701205376232316E-2</v>
      </c>
    </row>
    <row r="223" spans="1:5" x14ac:dyDescent="0.25">
      <c r="C223" s="59">
        <f>SUM(C158:C163)</f>
        <v>93514669.999999851</v>
      </c>
      <c r="D223" s="59">
        <f>SUM(C158:C209)</f>
        <v>821651298.99999928</v>
      </c>
      <c r="E223" s="60">
        <f>D223/D222-1</f>
        <v>-3.831455498922931E-2</v>
      </c>
    </row>
    <row r="224" spans="1:5" x14ac:dyDescent="0.25">
      <c r="C224" s="59">
        <f>SUM(C210:C215)</f>
        <v>94027561.999999836</v>
      </c>
    </row>
    <row r="225" spans="3:3" x14ac:dyDescent="0.25">
      <c r="C225" s="58">
        <f>C224/C223-1</f>
        <v>5.4846154084700061E-3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941BA-C279-44E3-B1B4-49C97F050107}">
  <dimension ref="A1:EW232"/>
  <sheetViews>
    <sheetView zoomScale="56" zoomScaleNormal="56" workbookViewId="0">
      <pane xSplit="1" ySplit="1" topLeftCell="B2" activePane="bottomRight" state="frozen"/>
      <selection pane="topRight" activeCell="B1" sqref="B1"/>
      <selection pane="bottomLeft" activeCell="A2" sqref="A2"/>
      <selection pane="bottomRight"/>
    </sheetView>
  </sheetViews>
  <sheetFormatPr defaultColWidth="8.69921875" defaultRowHeight="18.75" x14ac:dyDescent="0.3"/>
  <cols>
    <col min="2" max="2" width="37.3984375" bestFit="1" customWidth="1"/>
    <col min="3" max="3" width="37.69921875" bestFit="1" customWidth="1"/>
    <col min="4" max="4" width="12" bestFit="1" customWidth="1"/>
    <col min="5" max="5" width="11.69921875" bestFit="1" customWidth="1"/>
    <col min="8" max="8" width="9.5" customWidth="1"/>
    <col min="25" max="25" width="8.69921875" customWidth="1"/>
    <col min="29" max="29" width="8.69921875" customWidth="1"/>
  </cols>
  <sheetData>
    <row r="1" spans="1:153" s="15" customFormat="1" x14ac:dyDescent="0.3">
      <c r="A1" s="15" t="s">
        <v>8</v>
      </c>
      <c r="B1" s="15" t="s">
        <v>146</v>
      </c>
      <c r="C1" s="15" t="s">
        <v>148</v>
      </c>
      <c r="D1" s="29" t="s">
        <v>168</v>
      </c>
      <c r="E1" s="29" t="s">
        <v>169</v>
      </c>
      <c r="F1" s="15" t="s">
        <v>12</v>
      </c>
    </row>
    <row r="2" spans="1:153" x14ac:dyDescent="0.3">
      <c r="A2" s="2">
        <v>38718</v>
      </c>
      <c r="B2" s="49">
        <v>779939.23</v>
      </c>
      <c r="C2" s="49">
        <v>854600.19</v>
      </c>
      <c r="D2" s="1"/>
      <c r="E2" s="1"/>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row>
    <row r="3" spans="1:153" x14ac:dyDescent="0.3">
      <c r="A3" s="2">
        <v>38749</v>
      </c>
      <c r="B3" s="49">
        <v>777873.59</v>
      </c>
      <c r="C3" s="49">
        <v>836881.12</v>
      </c>
      <c r="D3" s="1"/>
      <c r="E3" s="1"/>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row>
    <row r="4" spans="1:153" x14ac:dyDescent="0.3">
      <c r="A4" s="2">
        <v>38777</v>
      </c>
      <c r="B4" s="49">
        <v>921243.94</v>
      </c>
      <c r="C4" s="49">
        <v>967025.9</v>
      </c>
      <c r="D4" s="1"/>
      <c r="E4" s="1"/>
    </row>
    <row r="5" spans="1:153" x14ac:dyDescent="0.3">
      <c r="A5" s="2">
        <v>38808</v>
      </c>
      <c r="B5" s="49">
        <v>841874.31</v>
      </c>
      <c r="C5" s="49">
        <v>902029.95</v>
      </c>
      <c r="D5" s="1"/>
      <c r="E5" s="1"/>
    </row>
    <row r="6" spans="1:153" x14ac:dyDescent="0.3">
      <c r="A6" s="2">
        <v>38838</v>
      </c>
      <c r="B6" s="49">
        <v>910306.86</v>
      </c>
      <c r="C6" s="49">
        <v>990579.92</v>
      </c>
      <c r="D6" s="1"/>
      <c r="E6" s="1"/>
    </row>
    <row r="7" spans="1:153" x14ac:dyDescent="0.3">
      <c r="A7" s="2">
        <v>38869</v>
      </c>
      <c r="B7" s="49">
        <v>929850.97</v>
      </c>
      <c r="C7" s="49">
        <v>985879.8</v>
      </c>
      <c r="D7" s="1"/>
      <c r="E7" s="1"/>
    </row>
    <row r="8" spans="1:153" x14ac:dyDescent="0.3">
      <c r="A8" s="2">
        <v>38899</v>
      </c>
      <c r="B8" s="49">
        <v>885212</v>
      </c>
      <c r="C8" s="49">
        <v>949430.98</v>
      </c>
      <c r="D8" s="1"/>
      <c r="E8" s="1"/>
    </row>
    <row r="9" spans="1:153" x14ac:dyDescent="0.3">
      <c r="A9" s="2">
        <v>38930</v>
      </c>
      <c r="B9" s="49">
        <v>893319.75</v>
      </c>
      <c r="C9" s="49">
        <v>981262.65</v>
      </c>
      <c r="D9" s="1"/>
      <c r="E9" s="1"/>
    </row>
    <row r="10" spans="1:153" x14ac:dyDescent="0.3">
      <c r="A10" s="2">
        <v>38961</v>
      </c>
      <c r="B10" s="49">
        <v>949677.09</v>
      </c>
      <c r="C10" s="49">
        <v>1001123.6</v>
      </c>
      <c r="D10" s="1"/>
      <c r="E10" s="1"/>
    </row>
    <row r="11" spans="1:153" x14ac:dyDescent="0.3">
      <c r="A11" s="2">
        <v>38991</v>
      </c>
      <c r="B11" s="49">
        <v>960155.23</v>
      </c>
      <c r="C11" s="49">
        <v>1015071.4</v>
      </c>
      <c r="D11" s="1"/>
      <c r="E11" s="1"/>
    </row>
    <row r="12" spans="1:153" x14ac:dyDescent="0.3">
      <c r="A12" s="2">
        <v>39022</v>
      </c>
      <c r="B12" s="49">
        <v>985369.45</v>
      </c>
      <c r="C12" s="49">
        <v>1031074.3</v>
      </c>
      <c r="D12" s="1"/>
      <c r="E12" s="1"/>
    </row>
    <row r="13" spans="1:153" x14ac:dyDescent="0.3">
      <c r="A13" s="2">
        <v>39052</v>
      </c>
      <c r="B13" s="49">
        <v>943749.36</v>
      </c>
      <c r="C13" s="49">
        <v>989468.9</v>
      </c>
      <c r="D13" s="1"/>
      <c r="E13" s="1"/>
    </row>
    <row r="14" spans="1:153" x14ac:dyDescent="0.3">
      <c r="A14" s="2">
        <v>39083</v>
      </c>
      <c r="B14" s="49">
        <v>917678.32</v>
      </c>
      <c r="C14" s="49">
        <v>980625.64</v>
      </c>
      <c r="D14" s="1">
        <f t="shared" ref="D14:E45" si="0">(B14/B2-1)</f>
        <v>0.17660233605636178</v>
      </c>
      <c r="E14" s="1">
        <f t="shared" si="0"/>
        <v>0.14746714484114509</v>
      </c>
    </row>
    <row r="15" spans="1:153" x14ac:dyDescent="0.3">
      <c r="A15" s="2">
        <v>39114</v>
      </c>
      <c r="B15" s="49">
        <v>903046.32</v>
      </c>
      <c r="C15" s="49">
        <v>939062.4</v>
      </c>
      <c r="D15" s="1">
        <f t="shared" si="0"/>
        <v>0.1609165442935272</v>
      </c>
      <c r="E15" s="1">
        <f t="shared" si="0"/>
        <v>0.12209772398736884</v>
      </c>
    </row>
    <row r="16" spans="1:153" x14ac:dyDescent="0.3">
      <c r="A16" s="2">
        <v>39142</v>
      </c>
      <c r="B16" s="49">
        <v>1036833.3</v>
      </c>
      <c r="C16" s="49">
        <v>1077500.7</v>
      </c>
      <c r="D16" s="1">
        <f t="shared" si="0"/>
        <v>0.1254709583218534</v>
      </c>
      <c r="E16" s="1">
        <f t="shared" si="0"/>
        <v>0.11424182123767301</v>
      </c>
    </row>
    <row r="17" spans="1:5" x14ac:dyDescent="0.3">
      <c r="A17" s="2">
        <v>39173</v>
      </c>
      <c r="B17" s="49">
        <v>983131.25</v>
      </c>
      <c r="C17" s="49">
        <v>1040482.1</v>
      </c>
      <c r="D17" s="1">
        <f t="shared" si="0"/>
        <v>0.1677886334362666</v>
      </c>
      <c r="E17" s="1">
        <f t="shared" si="0"/>
        <v>0.15348952659498716</v>
      </c>
    </row>
    <row r="18" spans="1:5" x14ac:dyDescent="0.3">
      <c r="A18" s="2">
        <v>39203</v>
      </c>
      <c r="B18" s="49">
        <v>1024261.3</v>
      </c>
      <c r="C18" s="49">
        <v>1081594</v>
      </c>
      <c r="D18" s="1">
        <f t="shared" si="0"/>
        <v>0.12518244671912071</v>
      </c>
      <c r="E18" s="1">
        <f t="shared" si="0"/>
        <v>9.1879593117534686E-2</v>
      </c>
    </row>
    <row r="19" spans="1:5" x14ac:dyDescent="0.3">
      <c r="A19" s="2">
        <v>39234</v>
      </c>
      <c r="B19" s="49">
        <v>1050559.8</v>
      </c>
      <c r="C19" s="49">
        <v>1085191.5</v>
      </c>
      <c r="D19" s="1">
        <f t="shared" si="0"/>
        <v>0.12981524340400497</v>
      </c>
      <c r="E19" s="1">
        <f t="shared" si="0"/>
        <v>0.10073408543313289</v>
      </c>
    </row>
    <row r="20" spans="1:5" x14ac:dyDescent="0.3">
      <c r="A20" s="2">
        <v>39264</v>
      </c>
      <c r="B20" s="49">
        <v>1048809.8</v>
      </c>
      <c r="C20" s="49">
        <v>1116175.1000000001</v>
      </c>
      <c r="D20" s="1">
        <f t="shared" si="0"/>
        <v>0.18481199983732721</v>
      </c>
      <c r="E20" s="1">
        <f t="shared" si="0"/>
        <v>0.17562532033660849</v>
      </c>
    </row>
    <row r="21" spans="1:5" x14ac:dyDescent="0.3">
      <c r="A21" s="2">
        <v>39295</v>
      </c>
      <c r="B21" s="49">
        <v>1021367.4</v>
      </c>
      <c r="C21" s="49">
        <v>1092303</v>
      </c>
      <c r="D21" s="1">
        <f t="shared" si="0"/>
        <v>0.14333910114491477</v>
      </c>
      <c r="E21" s="1">
        <f t="shared" si="0"/>
        <v>0.11316068129159906</v>
      </c>
    </row>
    <row r="22" spans="1:5" x14ac:dyDescent="0.3">
      <c r="A22" s="2">
        <v>39326</v>
      </c>
      <c r="B22" s="49">
        <v>1070014.3</v>
      </c>
      <c r="C22" s="49">
        <v>1109396.3</v>
      </c>
      <c r="D22" s="1">
        <f t="shared" si="0"/>
        <v>0.12671381806209525</v>
      </c>
      <c r="E22" s="1">
        <f t="shared" si="0"/>
        <v>0.10815118133265478</v>
      </c>
    </row>
    <row r="23" spans="1:5" x14ac:dyDescent="0.3">
      <c r="A23" s="2">
        <v>39356</v>
      </c>
      <c r="B23" s="49">
        <v>1166250.8</v>
      </c>
      <c r="C23" s="49">
        <v>1230653.7</v>
      </c>
      <c r="D23" s="1">
        <f t="shared" si="0"/>
        <v>0.21464817725358865</v>
      </c>
      <c r="E23" s="1">
        <f t="shared" si="0"/>
        <v>0.21238141474580008</v>
      </c>
    </row>
    <row r="24" spans="1:5" x14ac:dyDescent="0.3">
      <c r="A24" s="2">
        <v>39387</v>
      </c>
      <c r="B24" s="49">
        <v>1179546.8</v>
      </c>
      <c r="C24" s="49">
        <v>1241236.3999999999</v>
      </c>
      <c r="D24" s="1">
        <f t="shared" si="0"/>
        <v>0.19706045280782769</v>
      </c>
      <c r="E24" s="1">
        <f t="shared" si="0"/>
        <v>0.20382827891258648</v>
      </c>
    </row>
    <row r="25" spans="1:5" x14ac:dyDescent="0.3">
      <c r="A25" s="2">
        <v>39417</v>
      </c>
      <c r="B25" s="49">
        <v>1079607.3999999999</v>
      </c>
      <c r="C25" s="49">
        <v>1152656.1000000001</v>
      </c>
      <c r="D25" s="1">
        <f t="shared" si="0"/>
        <v>0.14395563669574285</v>
      </c>
      <c r="E25" s="1">
        <f t="shared" si="0"/>
        <v>0.16492403146779044</v>
      </c>
    </row>
    <row r="26" spans="1:5" x14ac:dyDescent="0.3">
      <c r="A26" s="2">
        <v>39448</v>
      </c>
      <c r="B26" s="49">
        <v>1129553</v>
      </c>
      <c r="C26" s="49">
        <v>1224227.5</v>
      </c>
      <c r="D26" s="1">
        <f t="shared" si="0"/>
        <v>0.23088120900578768</v>
      </c>
      <c r="E26" s="1">
        <f t="shared" si="0"/>
        <v>0.24841473653493296</v>
      </c>
    </row>
    <row r="27" spans="1:5" x14ac:dyDescent="0.3">
      <c r="A27" s="2">
        <v>39479</v>
      </c>
      <c r="B27" s="49">
        <v>1120922.5</v>
      </c>
      <c r="C27" s="49">
        <v>1184619.8</v>
      </c>
      <c r="D27" s="1">
        <f t="shared" si="0"/>
        <v>0.24126800051629704</v>
      </c>
      <c r="E27" s="1">
        <f t="shared" si="0"/>
        <v>0.26149210105739518</v>
      </c>
    </row>
    <row r="28" spans="1:5" x14ac:dyDescent="0.3">
      <c r="A28" s="2">
        <v>39508</v>
      </c>
      <c r="B28" s="49">
        <v>1217781.7</v>
      </c>
      <c r="C28" s="49">
        <v>1285911.6000000001</v>
      </c>
      <c r="D28" s="1">
        <f t="shared" si="0"/>
        <v>0.1745202435145552</v>
      </c>
      <c r="E28" s="1">
        <f t="shared" si="0"/>
        <v>0.19342066320699391</v>
      </c>
    </row>
    <row r="29" spans="1:5" x14ac:dyDescent="0.3">
      <c r="A29" s="2">
        <v>39539</v>
      </c>
      <c r="B29" s="49">
        <v>1277693.3999999999</v>
      </c>
      <c r="C29" s="49">
        <v>1365227.1</v>
      </c>
      <c r="D29" s="1">
        <f t="shared" si="0"/>
        <v>0.29961630250284488</v>
      </c>
      <c r="E29" s="1">
        <f t="shared" si="0"/>
        <v>0.31211012664225568</v>
      </c>
    </row>
    <row r="30" spans="1:5" x14ac:dyDescent="0.3">
      <c r="A30" s="2">
        <v>39569</v>
      </c>
      <c r="B30" s="49">
        <v>1251441.2</v>
      </c>
      <c r="C30" s="49">
        <v>1329320.8</v>
      </c>
      <c r="D30" s="1">
        <f t="shared" si="0"/>
        <v>0.22179877341846255</v>
      </c>
      <c r="E30" s="1">
        <f t="shared" si="0"/>
        <v>0.22903862262549546</v>
      </c>
    </row>
    <row r="31" spans="1:5" x14ac:dyDescent="0.3">
      <c r="A31" s="2">
        <v>39600</v>
      </c>
      <c r="B31" s="49">
        <v>1283002.1000000001</v>
      </c>
      <c r="C31" s="49">
        <v>1367999.8</v>
      </c>
      <c r="D31" s="1">
        <f t="shared" si="0"/>
        <v>0.22125565817386117</v>
      </c>
      <c r="E31" s="1">
        <f t="shared" si="0"/>
        <v>0.26060681455761503</v>
      </c>
    </row>
    <row r="32" spans="1:5" x14ac:dyDescent="0.3">
      <c r="A32" s="2">
        <v>39630</v>
      </c>
      <c r="B32" s="49">
        <v>1342171.1000000001</v>
      </c>
      <c r="C32" s="49">
        <v>1449790</v>
      </c>
      <c r="D32" s="1">
        <f t="shared" si="0"/>
        <v>0.27970877083719081</v>
      </c>
      <c r="E32" s="1">
        <f t="shared" si="0"/>
        <v>0.29889118651724078</v>
      </c>
    </row>
    <row r="33" spans="1:5" x14ac:dyDescent="0.3">
      <c r="A33" s="2">
        <v>39661</v>
      </c>
      <c r="B33" s="49">
        <v>1177351.3999999999</v>
      </c>
      <c r="C33" s="49">
        <v>1288377.2</v>
      </c>
      <c r="D33" s="1">
        <f t="shared" si="0"/>
        <v>0.15272075454924439</v>
      </c>
      <c r="E33" s="1">
        <f t="shared" si="0"/>
        <v>0.17950532041017908</v>
      </c>
    </row>
    <row r="34" spans="1:5" x14ac:dyDescent="0.3">
      <c r="A34" s="2">
        <v>39692</v>
      </c>
      <c r="B34" s="49">
        <v>1238823.2</v>
      </c>
      <c r="C34" s="49">
        <v>1332648.8</v>
      </c>
      <c r="D34" s="1">
        <f t="shared" si="0"/>
        <v>0.1577632186784792</v>
      </c>
      <c r="E34" s="1">
        <f t="shared" si="0"/>
        <v>0.20123782637457865</v>
      </c>
    </row>
    <row r="35" spans="1:5" x14ac:dyDescent="0.3">
      <c r="A35" s="2">
        <v>39722</v>
      </c>
      <c r="B35" s="49">
        <v>1176027.1000000001</v>
      </c>
      <c r="C35" s="49">
        <v>1264749.8999999999</v>
      </c>
      <c r="D35" s="1">
        <f t="shared" si="0"/>
        <v>8.3826737782302096E-3</v>
      </c>
      <c r="E35" s="1">
        <f t="shared" si="0"/>
        <v>2.770576320535989E-2</v>
      </c>
    </row>
    <row r="36" spans="1:5" x14ac:dyDescent="0.3">
      <c r="A36" s="2">
        <v>39753</v>
      </c>
      <c r="B36" s="49">
        <v>982998.54</v>
      </c>
      <c r="C36" s="49">
        <v>1050461.3999999999</v>
      </c>
      <c r="D36" s="1">
        <f t="shared" si="0"/>
        <v>-0.16663031937350858</v>
      </c>
      <c r="E36" s="1">
        <f t="shared" si="0"/>
        <v>-0.15369755511520611</v>
      </c>
    </row>
    <row r="37" spans="1:5" x14ac:dyDescent="0.3">
      <c r="A37" s="2">
        <v>39783</v>
      </c>
      <c r="B37" s="49">
        <v>918251.88</v>
      </c>
      <c r="C37" s="49">
        <v>981378.81</v>
      </c>
      <c r="D37" s="1">
        <f t="shared" si="0"/>
        <v>-0.14945758986090674</v>
      </c>
      <c r="E37" s="1">
        <f t="shared" si="0"/>
        <v>-0.14859357444080679</v>
      </c>
    </row>
    <row r="38" spans="1:5" x14ac:dyDescent="0.3">
      <c r="A38" s="2">
        <v>39814</v>
      </c>
      <c r="B38" s="49">
        <v>801473.13</v>
      </c>
      <c r="C38" s="49">
        <v>854317.44</v>
      </c>
      <c r="D38" s="1">
        <f t="shared" si="0"/>
        <v>-0.29045106338525062</v>
      </c>
      <c r="E38" s="1">
        <f t="shared" si="0"/>
        <v>-0.30215794041548649</v>
      </c>
    </row>
    <row r="39" spans="1:5" x14ac:dyDescent="0.3">
      <c r="A39" s="2">
        <v>39845</v>
      </c>
      <c r="B39" s="49">
        <v>779329.06</v>
      </c>
      <c r="C39" s="49">
        <v>813550.07</v>
      </c>
      <c r="D39" s="1">
        <f t="shared" si="0"/>
        <v>-0.30474313790650109</v>
      </c>
      <c r="E39" s="1">
        <f t="shared" si="0"/>
        <v>-0.3132395136397349</v>
      </c>
    </row>
    <row r="40" spans="1:5" x14ac:dyDescent="0.3">
      <c r="A40" s="2">
        <v>39873</v>
      </c>
      <c r="B40" s="49">
        <v>885094.1</v>
      </c>
      <c r="C40" s="49">
        <v>903842.07</v>
      </c>
      <c r="D40" s="1">
        <f t="shared" si="0"/>
        <v>-0.2731914923668175</v>
      </c>
      <c r="E40" s="1">
        <f t="shared" si="0"/>
        <v>-0.29711959204660732</v>
      </c>
    </row>
    <row r="41" spans="1:5" x14ac:dyDescent="0.3">
      <c r="A41" s="2">
        <v>39904</v>
      </c>
      <c r="B41" s="49">
        <v>851203.51</v>
      </c>
      <c r="C41" s="49">
        <v>888921.63</v>
      </c>
      <c r="D41" s="1">
        <f t="shared" si="0"/>
        <v>-0.3337967387168157</v>
      </c>
      <c r="E41" s="1">
        <f t="shared" si="0"/>
        <v>-0.34888369121884566</v>
      </c>
    </row>
    <row r="42" spans="1:5" x14ac:dyDescent="0.3">
      <c r="A42" s="2">
        <v>39934</v>
      </c>
      <c r="B42" s="49">
        <v>856216.53</v>
      </c>
      <c r="C42" s="49">
        <v>876584.74</v>
      </c>
      <c r="D42" s="1">
        <f t="shared" si="0"/>
        <v>-0.31581561323056961</v>
      </c>
      <c r="E42" s="1">
        <f t="shared" si="0"/>
        <v>-0.34057697735565418</v>
      </c>
    </row>
    <row r="43" spans="1:5" x14ac:dyDescent="0.3">
      <c r="A43" s="2">
        <v>39965</v>
      </c>
      <c r="B43" s="49">
        <v>934706.68</v>
      </c>
      <c r="C43" s="49">
        <v>970065.32</v>
      </c>
      <c r="D43" s="1">
        <f t="shared" si="0"/>
        <v>-0.27146909580272705</v>
      </c>
      <c r="E43" s="1">
        <f t="shared" si="0"/>
        <v>-0.29088782030523697</v>
      </c>
    </row>
    <row r="44" spans="1:5" x14ac:dyDescent="0.3">
      <c r="A44" s="2">
        <v>39995</v>
      </c>
      <c r="B44" s="49">
        <v>970384.37</v>
      </c>
      <c r="C44" s="49">
        <v>1006224.8</v>
      </c>
      <c r="D44" s="1">
        <f t="shared" si="0"/>
        <v>-0.27700397512656927</v>
      </c>
      <c r="E44" s="1">
        <f t="shared" si="0"/>
        <v>-0.30595134467750495</v>
      </c>
    </row>
    <row r="45" spans="1:5" x14ac:dyDescent="0.3">
      <c r="A45" s="2">
        <v>40026</v>
      </c>
      <c r="B45" s="49">
        <v>890285.4</v>
      </c>
      <c r="C45" s="49">
        <v>951387.68</v>
      </c>
      <c r="D45" s="1">
        <f t="shared" si="0"/>
        <v>-0.24382355174504389</v>
      </c>
      <c r="E45" s="1">
        <f t="shared" si="0"/>
        <v>-0.26156122601362386</v>
      </c>
    </row>
    <row r="46" spans="1:5" x14ac:dyDescent="0.3">
      <c r="A46" s="2">
        <v>40057</v>
      </c>
      <c r="B46" s="49">
        <v>1026478.3</v>
      </c>
      <c r="C46" s="49">
        <v>1076561.3999999999</v>
      </c>
      <c r="D46" s="1">
        <f t="shared" ref="D46:E77" si="1">(B46/B34-1)</f>
        <v>-0.17140855934890464</v>
      </c>
      <c r="E46" s="1">
        <f t="shared" si="1"/>
        <v>-0.19216420710392723</v>
      </c>
    </row>
    <row r="47" spans="1:5" x14ac:dyDescent="0.3">
      <c r="A47" s="2">
        <v>40087</v>
      </c>
      <c r="B47" s="49">
        <v>1070197</v>
      </c>
      <c r="C47" s="49">
        <v>1096551.8</v>
      </c>
      <c r="D47" s="1">
        <f t="shared" si="1"/>
        <v>-8.9989507894843612E-2</v>
      </c>
      <c r="E47" s="1">
        <f t="shared" si="1"/>
        <v>-0.13298921786829154</v>
      </c>
    </row>
    <row r="48" spans="1:5" x14ac:dyDescent="0.3">
      <c r="A48" s="2">
        <v>40118</v>
      </c>
      <c r="B48" s="49">
        <v>1047481.9</v>
      </c>
      <c r="C48" s="49">
        <v>1091248.8999999999</v>
      </c>
      <c r="D48" s="1">
        <f t="shared" si="1"/>
        <v>6.5598632526961742E-2</v>
      </c>
      <c r="E48" s="1">
        <f t="shared" si="1"/>
        <v>3.882817588537768E-2</v>
      </c>
    </row>
    <row r="49" spans="1:5" x14ac:dyDescent="0.3">
      <c r="A49" s="2">
        <v>40148</v>
      </c>
      <c r="B49" s="49">
        <v>1058480.2</v>
      </c>
      <c r="C49" s="49">
        <v>1112155.6000000001</v>
      </c>
      <c r="D49" s="1">
        <f t="shared" si="1"/>
        <v>0.15271226016983475</v>
      </c>
      <c r="E49" s="1">
        <f t="shared" si="1"/>
        <v>0.13325821656980752</v>
      </c>
    </row>
    <row r="50" spans="1:5" x14ac:dyDescent="0.3">
      <c r="A50" s="2">
        <v>40179</v>
      </c>
      <c r="B50" s="49">
        <v>969854.94</v>
      </c>
      <c r="C50" s="49">
        <v>1030806</v>
      </c>
      <c r="D50" s="1">
        <f t="shared" si="1"/>
        <v>0.21009039941239194</v>
      </c>
      <c r="E50" s="1">
        <f t="shared" si="1"/>
        <v>0.20658428791995642</v>
      </c>
    </row>
    <row r="51" spans="1:5" x14ac:dyDescent="0.3">
      <c r="A51" s="2">
        <v>40210</v>
      </c>
      <c r="B51" s="49">
        <v>965937.46</v>
      </c>
      <c r="C51" s="49">
        <v>1002370.1</v>
      </c>
      <c r="D51" s="1">
        <f t="shared" si="1"/>
        <v>0.23944750629470923</v>
      </c>
      <c r="E51" s="1">
        <f t="shared" si="1"/>
        <v>0.23209392631482406</v>
      </c>
    </row>
    <row r="52" spans="1:5" x14ac:dyDescent="0.3">
      <c r="A52" s="2">
        <v>40238</v>
      </c>
      <c r="B52" s="49">
        <v>1145014.6000000001</v>
      </c>
      <c r="C52" s="49">
        <v>1209856.1000000001</v>
      </c>
      <c r="D52" s="1">
        <f t="shared" si="1"/>
        <v>0.29366425558593168</v>
      </c>
      <c r="E52" s="1">
        <f t="shared" si="1"/>
        <v>0.33857024380376566</v>
      </c>
    </row>
    <row r="53" spans="1:5" x14ac:dyDescent="0.3">
      <c r="A53" s="2">
        <v>40269</v>
      </c>
      <c r="B53" s="49">
        <v>1086802.8999999999</v>
      </c>
      <c r="C53" s="49">
        <v>1152932.5</v>
      </c>
      <c r="D53" s="1">
        <f t="shared" si="1"/>
        <v>0.27678385630717139</v>
      </c>
      <c r="E53" s="1">
        <f t="shared" si="1"/>
        <v>0.29700128907876833</v>
      </c>
    </row>
    <row r="54" spans="1:5" x14ac:dyDescent="0.3">
      <c r="A54" s="2">
        <v>40299</v>
      </c>
      <c r="B54" s="49">
        <v>1081285</v>
      </c>
      <c r="C54" s="49">
        <v>1131281</v>
      </c>
      <c r="D54" s="1">
        <f t="shared" si="1"/>
        <v>0.26286396269410961</v>
      </c>
      <c r="E54" s="1">
        <f t="shared" si="1"/>
        <v>0.29055520633407328</v>
      </c>
    </row>
    <row r="55" spans="1:5" x14ac:dyDescent="0.3">
      <c r="A55" s="2">
        <v>40330</v>
      </c>
      <c r="B55" s="49">
        <v>1141076.8</v>
      </c>
      <c r="C55" s="49">
        <v>1187661</v>
      </c>
      <c r="D55" s="1">
        <f t="shared" si="1"/>
        <v>0.22078596892021785</v>
      </c>
      <c r="E55" s="1">
        <f t="shared" si="1"/>
        <v>0.22431033819454549</v>
      </c>
    </row>
    <row r="56" spans="1:5" x14ac:dyDescent="0.3">
      <c r="A56" s="2">
        <v>40360</v>
      </c>
      <c r="B56" s="49">
        <v>1141497</v>
      </c>
      <c r="C56" s="49">
        <v>1188695.7</v>
      </c>
      <c r="D56" s="1">
        <f t="shared" si="1"/>
        <v>0.17633489912868239</v>
      </c>
      <c r="E56" s="1">
        <f t="shared" si="1"/>
        <v>0.18134208180915423</v>
      </c>
    </row>
    <row r="57" spans="1:5" x14ac:dyDescent="0.3">
      <c r="A57" s="2">
        <v>40391</v>
      </c>
      <c r="B57" s="49">
        <v>1089567.5</v>
      </c>
      <c r="C57" s="49">
        <v>1172401.5</v>
      </c>
      <c r="D57" s="1">
        <f t="shared" si="1"/>
        <v>0.22384069198483991</v>
      </c>
      <c r="E57" s="1">
        <f t="shared" si="1"/>
        <v>0.2323067921165427</v>
      </c>
    </row>
    <row r="58" spans="1:5" x14ac:dyDescent="0.3">
      <c r="A58" s="2">
        <v>40422</v>
      </c>
      <c r="B58" s="49">
        <v>1184942.7</v>
      </c>
      <c r="C58" s="49">
        <v>1236603.3</v>
      </c>
      <c r="D58" s="1">
        <f t="shared" si="1"/>
        <v>0.15437676568515846</v>
      </c>
      <c r="E58" s="1">
        <f t="shared" si="1"/>
        <v>0.1486602622014872</v>
      </c>
    </row>
    <row r="59" spans="1:5" x14ac:dyDescent="0.3">
      <c r="A59" s="2">
        <v>40452</v>
      </c>
      <c r="B59" s="49">
        <v>1234754.6000000001</v>
      </c>
      <c r="C59" s="49">
        <v>1270028.7</v>
      </c>
      <c r="D59" s="1">
        <f t="shared" si="1"/>
        <v>0.15376383974165519</v>
      </c>
      <c r="E59" s="1">
        <f t="shared" si="1"/>
        <v>0.15820219345770981</v>
      </c>
    </row>
    <row r="60" spans="1:5" x14ac:dyDescent="0.3">
      <c r="A60" s="2">
        <v>40483</v>
      </c>
      <c r="B60" s="49">
        <v>1245701.3999999999</v>
      </c>
      <c r="C60" s="49">
        <v>1310368.8999999999</v>
      </c>
      <c r="D60" s="1">
        <f t="shared" si="1"/>
        <v>0.18923429607709674</v>
      </c>
      <c r="E60" s="1">
        <f t="shared" si="1"/>
        <v>0.20079745326661969</v>
      </c>
    </row>
    <row r="61" spans="1:5" x14ac:dyDescent="0.3">
      <c r="A61" s="2">
        <v>40513</v>
      </c>
      <c r="B61" s="49">
        <v>1235926</v>
      </c>
      <c r="C61" s="49">
        <v>1290317.1000000001</v>
      </c>
      <c r="D61" s="1">
        <f t="shared" si="1"/>
        <v>0.16764205886893313</v>
      </c>
      <c r="E61" s="1">
        <f t="shared" si="1"/>
        <v>0.16019476051732329</v>
      </c>
    </row>
    <row r="62" spans="1:5" x14ac:dyDescent="0.3">
      <c r="A62" s="2">
        <v>40544</v>
      </c>
      <c r="B62" s="49">
        <v>1187278.3</v>
      </c>
      <c r="C62" s="49">
        <v>1284931.7</v>
      </c>
      <c r="D62" s="1">
        <f t="shared" si="1"/>
        <v>0.22418131932183605</v>
      </c>
      <c r="E62" s="1">
        <f t="shared" si="1"/>
        <v>0.24653106404114844</v>
      </c>
    </row>
    <row r="63" spans="1:5" x14ac:dyDescent="0.3">
      <c r="A63" s="2">
        <v>40575</v>
      </c>
      <c r="B63" s="49">
        <v>1159249.2</v>
      </c>
      <c r="C63" s="49">
        <v>1222238.6000000001</v>
      </c>
      <c r="D63" s="1">
        <f t="shared" si="1"/>
        <v>0.20012862944563725</v>
      </c>
      <c r="E63" s="1">
        <f t="shared" si="1"/>
        <v>0.21934862183139758</v>
      </c>
    </row>
    <row r="64" spans="1:5" x14ac:dyDescent="0.3">
      <c r="A64" s="2">
        <v>40603</v>
      </c>
      <c r="B64" s="49">
        <v>1410171.4</v>
      </c>
      <c r="C64" s="49">
        <v>1479187.5</v>
      </c>
      <c r="D64" s="1">
        <f t="shared" si="1"/>
        <v>0.23157503843182425</v>
      </c>
      <c r="E64" s="1">
        <f t="shared" si="1"/>
        <v>0.22261440844080549</v>
      </c>
    </row>
    <row r="65" spans="1:5" x14ac:dyDescent="0.3">
      <c r="A65" s="2">
        <v>40634</v>
      </c>
      <c r="B65" s="49">
        <v>1320398.5</v>
      </c>
      <c r="C65" s="49">
        <v>1397901.6</v>
      </c>
      <c r="D65" s="1">
        <f t="shared" si="1"/>
        <v>0.21493832966400817</v>
      </c>
      <c r="E65" s="1">
        <f t="shared" si="1"/>
        <v>0.21247479796085211</v>
      </c>
    </row>
    <row r="66" spans="1:5" x14ac:dyDescent="0.3">
      <c r="A66" s="2">
        <v>40664</v>
      </c>
      <c r="B66" s="49">
        <v>1371398</v>
      </c>
      <c r="C66" s="49">
        <v>1479207.8</v>
      </c>
      <c r="D66" s="1">
        <f t="shared" si="1"/>
        <v>0.26830391617381166</v>
      </c>
      <c r="E66" s="1">
        <f t="shared" si="1"/>
        <v>0.30755117428826262</v>
      </c>
    </row>
    <row r="67" spans="1:5" x14ac:dyDescent="0.3">
      <c r="A67" s="2">
        <v>40695</v>
      </c>
      <c r="B67" s="49">
        <v>1376635</v>
      </c>
      <c r="C67" s="49">
        <v>1449209.1</v>
      </c>
      <c r="D67" s="1">
        <f t="shared" si="1"/>
        <v>0.20643500945773319</v>
      </c>
      <c r="E67" s="1">
        <f t="shared" si="1"/>
        <v>0.22022117422395793</v>
      </c>
    </row>
    <row r="68" spans="1:5" x14ac:dyDescent="0.3">
      <c r="A68" s="2">
        <v>40725</v>
      </c>
      <c r="B68" s="49">
        <v>1364034.2</v>
      </c>
      <c r="C68" s="49">
        <v>1424907.4</v>
      </c>
      <c r="D68" s="1">
        <f t="shared" si="1"/>
        <v>0.19495206732913006</v>
      </c>
      <c r="E68" s="1">
        <f t="shared" si="1"/>
        <v>0.19871502858132661</v>
      </c>
    </row>
    <row r="69" spans="1:5" x14ac:dyDescent="0.3">
      <c r="A69" s="2">
        <v>40756</v>
      </c>
      <c r="B69" s="49">
        <v>1350645</v>
      </c>
      <c r="C69" s="49">
        <v>1462914.6</v>
      </c>
      <c r="D69" s="1">
        <f t="shared" si="1"/>
        <v>0.23961571908119517</v>
      </c>
      <c r="E69" s="1">
        <f t="shared" si="1"/>
        <v>0.24779318347852675</v>
      </c>
    </row>
    <row r="70" spans="1:5" x14ac:dyDescent="0.3">
      <c r="A70" s="2">
        <v>40787</v>
      </c>
      <c r="B70" s="49">
        <v>1383992</v>
      </c>
      <c r="C70" s="49">
        <v>1461458.5</v>
      </c>
      <c r="D70" s="1">
        <f t="shared" si="1"/>
        <v>0.16798221551134929</v>
      </c>
      <c r="E70" s="1">
        <f t="shared" si="1"/>
        <v>0.18183292895951353</v>
      </c>
    </row>
    <row r="71" spans="1:5" x14ac:dyDescent="0.3">
      <c r="A71" s="2">
        <v>40817</v>
      </c>
      <c r="B71" s="49">
        <v>1344629.7</v>
      </c>
      <c r="C71" s="49">
        <v>1434481.3</v>
      </c>
      <c r="D71" s="1">
        <f t="shared" si="1"/>
        <v>8.8985374097816594E-2</v>
      </c>
      <c r="E71" s="1">
        <f t="shared" si="1"/>
        <v>0.1294873100111833</v>
      </c>
    </row>
    <row r="72" spans="1:5" x14ac:dyDescent="0.3">
      <c r="A72" s="2">
        <v>40848</v>
      </c>
      <c r="B72" s="49">
        <v>1353642.6</v>
      </c>
      <c r="C72" s="49">
        <v>1452515.1</v>
      </c>
      <c r="D72" s="1">
        <f t="shared" si="1"/>
        <v>8.6650942192085578E-2</v>
      </c>
      <c r="E72" s="1">
        <f t="shared" si="1"/>
        <v>0.10847800188176038</v>
      </c>
    </row>
    <row r="73" spans="1:5" x14ac:dyDescent="0.3">
      <c r="A73" s="2">
        <v>40878</v>
      </c>
      <c r="B73" s="49">
        <v>1315479.7</v>
      </c>
      <c r="C73" s="49">
        <v>1390982.7</v>
      </c>
      <c r="D73" s="1">
        <f t="shared" si="1"/>
        <v>6.4367688680390112E-2</v>
      </c>
      <c r="E73" s="1">
        <f t="shared" si="1"/>
        <v>7.801617137368777E-2</v>
      </c>
    </row>
    <row r="74" spans="1:5" x14ac:dyDescent="0.3">
      <c r="A74" s="2">
        <v>40909</v>
      </c>
      <c r="B74" s="49">
        <v>1226939.2</v>
      </c>
      <c r="C74" s="49">
        <v>1338685.8</v>
      </c>
      <c r="D74" s="1">
        <f t="shared" si="1"/>
        <v>3.3404889148567651E-2</v>
      </c>
      <c r="E74" s="1">
        <f t="shared" si="1"/>
        <v>4.1834207997203388E-2</v>
      </c>
    </row>
    <row r="75" spans="1:5" x14ac:dyDescent="0.3">
      <c r="A75" s="2">
        <v>40940</v>
      </c>
      <c r="B75" s="49">
        <v>1269075.7</v>
      </c>
      <c r="C75" s="49">
        <v>1378407.8</v>
      </c>
      <c r="D75" s="1">
        <f t="shared" si="1"/>
        <v>9.4739336460184731E-2</v>
      </c>
      <c r="E75" s="1">
        <f t="shared" si="1"/>
        <v>0.12777308784062291</v>
      </c>
    </row>
    <row r="76" spans="1:5" x14ac:dyDescent="0.3">
      <c r="A76" s="2">
        <v>40969</v>
      </c>
      <c r="B76" s="49">
        <v>1420359.1</v>
      </c>
      <c r="C76" s="49">
        <v>1500281.2</v>
      </c>
      <c r="D76" s="1">
        <f t="shared" si="1"/>
        <v>7.224440943845778E-3</v>
      </c>
      <c r="E76" s="1">
        <f t="shared" si="1"/>
        <v>1.4260328727764282E-2</v>
      </c>
    </row>
    <row r="77" spans="1:5" x14ac:dyDescent="0.3">
      <c r="A77" s="2">
        <v>41000</v>
      </c>
      <c r="B77" s="49">
        <v>1308628.8999999999</v>
      </c>
      <c r="C77" s="49">
        <v>1401182.7</v>
      </c>
      <c r="D77" s="1">
        <f t="shared" si="1"/>
        <v>-8.9136726526121146E-3</v>
      </c>
      <c r="E77" s="1">
        <f t="shared" si="1"/>
        <v>2.3471609160472529E-3</v>
      </c>
    </row>
    <row r="78" spans="1:5" x14ac:dyDescent="0.3">
      <c r="A78" s="2">
        <v>41030</v>
      </c>
      <c r="B78" s="49">
        <v>1373697.3</v>
      </c>
      <c r="C78" s="49">
        <v>1472573.2</v>
      </c>
      <c r="D78" s="1">
        <f t="shared" ref="D78:E109" si="2">(B78/B66-1)</f>
        <v>1.6766102911043301E-3</v>
      </c>
      <c r="E78" s="1">
        <f t="shared" si="2"/>
        <v>-4.4852386527437504E-3</v>
      </c>
    </row>
    <row r="79" spans="1:5" x14ac:dyDescent="0.3">
      <c r="A79" s="2">
        <v>41061</v>
      </c>
      <c r="B79" s="49">
        <v>1344333.1</v>
      </c>
      <c r="C79" s="49">
        <v>1395875.4</v>
      </c>
      <c r="D79" s="1">
        <f t="shared" si="2"/>
        <v>-2.3464389616710268E-2</v>
      </c>
      <c r="E79" s="1">
        <f t="shared" si="2"/>
        <v>-3.6801935621298631E-2</v>
      </c>
    </row>
    <row r="80" spans="1:5" x14ac:dyDescent="0.3">
      <c r="A80" s="2">
        <v>41091</v>
      </c>
      <c r="B80" s="49">
        <v>1311553.6000000001</v>
      </c>
      <c r="C80" s="49">
        <v>1398722.9</v>
      </c>
      <c r="D80" s="1">
        <f t="shared" si="2"/>
        <v>-3.8474548512053341E-2</v>
      </c>
      <c r="E80" s="1">
        <f t="shared" si="2"/>
        <v>-1.8376281855227883E-2</v>
      </c>
    </row>
    <row r="81" spans="1:5" x14ac:dyDescent="0.3">
      <c r="A81" s="2">
        <v>41122</v>
      </c>
      <c r="B81" s="49">
        <v>1286093.2</v>
      </c>
      <c r="C81" s="49">
        <v>1385062.8</v>
      </c>
      <c r="D81" s="1">
        <f t="shared" si="2"/>
        <v>-4.7793313565000495E-2</v>
      </c>
      <c r="E81" s="1">
        <f t="shared" si="2"/>
        <v>-5.3216913687237799E-2</v>
      </c>
    </row>
    <row r="82" spans="1:5" x14ac:dyDescent="0.3">
      <c r="A82" s="2">
        <v>41153</v>
      </c>
      <c r="B82" s="49">
        <v>1348297.9</v>
      </c>
      <c r="C82" s="49">
        <v>1415047.4</v>
      </c>
      <c r="D82" s="1">
        <f t="shared" si="2"/>
        <v>-2.5790683761177879E-2</v>
      </c>
      <c r="E82" s="1">
        <f t="shared" si="2"/>
        <v>-3.1756700583697839E-2</v>
      </c>
    </row>
    <row r="83" spans="1:5" x14ac:dyDescent="0.3">
      <c r="A83" s="2">
        <v>41183</v>
      </c>
      <c r="B83" s="49">
        <v>1401446.6</v>
      </c>
      <c r="C83" s="49">
        <v>1485272</v>
      </c>
      <c r="D83" s="1">
        <f t="shared" si="2"/>
        <v>4.2254681716460851E-2</v>
      </c>
      <c r="E83" s="1">
        <f t="shared" si="2"/>
        <v>3.5407014368190159E-2</v>
      </c>
    </row>
    <row r="84" spans="1:5" x14ac:dyDescent="0.3">
      <c r="A84" s="2">
        <v>41214</v>
      </c>
      <c r="B84" s="49">
        <v>1362127.9</v>
      </c>
      <c r="C84" s="49">
        <v>1458316</v>
      </c>
      <c r="D84" s="1">
        <f t="shared" si="2"/>
        <v>6.2684936186256923E-3</v>
      </c>
      <c r="E84" s="1">
        <f t="shared" si="2"/>
        <v>3.9936934218445241E-3</v>
      </c>
    </row>
    <row r="85" spans="1:5" x14ac:dyDescent="0.3">
      <c r="A85" s="2">
        <v>41244</v>
      </c>
      <c r="B85" s="49">
        <v>1313054.1000000001</v>
      </c>
      <c r="C85" s="49">
        <v>1380262.3</v>
      </c>
      <c r="D85" s="1">
        <f t="shared" si="2"/>
        <v>-1.8438901033591693E-3</v>
      </c>
      <c r="E85" s="1">
        <f t="shared" si="2"/>
        <v>-7.7070692539884522E-3</v>
      </c>
    </row>
    <row r="86" spans="1:5" x14ac:dyDescent="0.3">
      <c r="A86" s="2">
        <v>41275</v>
      </c>
      <c r="B86" s="49">
        <v>1319017.6000000001</v>
      </c>
      <c r="C86" s="49">
        <v>1441893.9</v>
      </c>
      <c r="D86" s="1">
        <f t="shared" si="2"/>
        <v>7.5047239504614449E-2</v>
      </c>
      <c r="E86" s="1">
        <f t="shared" si="2"/>
        <v>7.7096582334704511E-2</v>
      </c>
    </row>
    <row r="87" spans="1:5" x14ac:dyDescent="0.3">
      <c r="A87" s="2">
        <v>41306</v>
      </c>
      <c r="B87" s="49">
        <v>1240567.3</v>
      </c>
      <c r="C87" s="49">
        <v>1312052.8</v>
      </c>
      <c r="D87" s="1">
        <f t="shared" si="2"/>
        <v>-2.2463908181363679E-2</v>
      </c>
      <c r="E87" s="1">
        <f t="shared" si="2"/>
        <v>-4.8138874431790102E-2</v>
      </c>
    </row>
    <row r="88" spans="1:5" x14ac:dyDescent="0.3">
      <c r="A88" s="2">
        <v>41334</v>
      </c>
      <c r="B88" s="49">
        <v>1388960.4</v>
      </c>
      <c r="C88" s="49">
        <v>1450491.1</v>
      </c>
      <c r="D88" s="1">
        <f t="shared" si="2"/>
        <v>-2.2106170193157637E-2</v>
      </c>
      <c r="E88" s="1">
        <f t="shared" si="2"/>
        <v>-3.3187178510268533E-2</v>
      </c>
    </row>
    <row r="89" spans="1:5" x14ac:dyDescent="0.3">
      <c r="A89" s="2">
        <v>41365</v>
      </c>
      <c r="B89" s="49">
        <v>1372244.5</v>
      </c>
      <c r="C89" s="49">
        <v>1464469.6</v>
      </c>
      <c r="D89" s="1">
        <f t="shared" si="2"/>
        <v>4.861240646603493E-2</v>
      </c>
      <c r="E89" s="1">
        <f t="shared" si="2"/>
        <v>4.5166772327406068E-2</v>
      </c>
    </row>
    <row r="90" spans="1:5" x14ac:dyDescent="0.3">
      <c r="A90" s="2">
        <v>41395</v>
      </c>
      <c r="B90" s="49">
        <v>1372408.9</v>
      </c>
      <c r="C90" s="49">
        <v>1459817.5</v>
      </c>
      <c r="D90" s="1">
        <f t="shared" si="2"/>
        <v>-9.3790677174665493E-4</v>
      </c>
      <c r="E90" s="1">
        <f t="shared" si="2"/>
        <v>-8.6621839919400756E-3</v>
      </c>
    </row>
    <row r="91" spans="1:5" x14ac:dyDescent="0.3">
      <c r="A91" s="2">
        <v>41426</v>
      </c>
      <c r="B91" s="49">
        <v>1349626.2</v>
      </c>
      <c r="C91" s="49">
        <v>1390804.8</v>
      </c>
      <c r="D91" s="1">
        <f t="shared" si="2"/>
        <v>3.9373426124817978E-3</v>
      </c>
      <c r="E91" s="1">
        <f t="shared" si="2"/>
        <v>-3.6325591811416924E-3</v>
      </c>
    </row>
    <row r="92" spans="1:5" x14ac:dyDescent="0.3">
      <c r="A92" s="2">
        <v>41456</v>
      </c>
      <c r="B92" s="49">
        <v>1375713.8</v>
      </c>
      <c r="C92" s="49">
        <v>1476438.9</v>
      </c>
      <c r="D92" s="1">
        <f t="shared" si="2"/>
        <v>4.8919235935153571E-2</v>
      </c>
      <c r="E92" s="1">
        <f t="shared" si="2"/>
        <v>5.5562113124765444E-2</v>
      </c>
    </row>
    <row r="93" spans="1:5" x14ac:dyDescent="0.3">
      <c r="A93" s="2">
        <v>41487</v>
      </c>
      <c r="B93" s="49">
        <v>1318513.2</v>
      </c>
      <c r="C93" s="49">
        <v>1393745.6</v>
      </c>
      <c r="D93" s="1">
        <f t="shared" si="2"/>
        <v>2.5208126440603218E-2</v>
      </c>
      <c r="E93" s="1">
        <f t="shared" si="2"/>
        <v>6.2688854252674897E-3</v>
      </c>
    </row>
    <row r="94" spans="1:5" x14ac:dyDescent="0.3">
      <c r="A94" s="2">
        <v>41518</v>
      </c>
      <c r="B94" s="49">
        <v>1374793.1</v>
      </c>
      <c r="C94" s="49">
        <v>1458341.3</v>
      </c>
      <c r="D94" s="1">
        <f t="shared" si="2"/>
        <v>1.9650850157076016E-2</v>
      </c>
      <c r="E94" s="1">
        <f t="shared" si="2"/>
        <v>3.059537086884867E-2</v>
      </c>
    </row>
    <row r="95" spans="1:5" x14ac:dyDescent="0.3">
      <c r="A95" s="2">
        <v>41548</v>
      </c>
      <c r="B95" s="49">
        <v>1464854.8</v>
      </c>
      <c r="C95" s="49">
        <v>1533409.1</v>
      </c>
      <c r="D95" s="1">
        <f t="shared" si="2"/>
        <v>4.524482060179813E-2</v>
      </c>
      <c r="E95" s="1">
        <f t="shared" si="2"/>
        <v>3.2409619248191746E-2</v>
      </c>
    </row>
    <row r="96" spans="1:5" x14ac:dyDescent="0.3">
      <c r="A96" s="2">
        <v>41579</v>
      </c>
      <c r="B96" s="49">
        <v>1409270.7</v>
      </c>
      <c r="C96" s="49">
        <v>1457827.2</v>
      </c>
      <c r="D96" s="1">
        <f t="shared" si="2"/>
        <v>3.4609672116693302E-2</v>
      </c>
      <c r="E96" s="1">
        <f t="shared" si="2"/>
        <v>-3.3518112672425993E-4</v>
      </c>
    </row>
    <row r="97" spans="1:5" x14ac:dyDescent="0.3">
      <c r="A97" s="2">
        <v>41609</v>
      </c>
      <c r="B97" s="49">
        <v>1371407.6</v>
      </c>
      <c r="C97" s="49">
        <v>1439757.6</v>
      </c>
      <c r="D97" s="1">
        <f t="shared" si="2"/>
        <v>4.4441047783179588E-2</v>
      </c>
      <c r="E97" s="1">
        <f t="shared" si="2"/>
        <v>4.3104343283157265E-2</v>
      </c>
    </row>
    <row r="98" spans="1:5" x14ac:dyDescent="0.3">
      <c r="A98" s="2">
        <v>41640</v>
      </c>
      <c r="B98" s="49">
        <v>1354778.5</v>
      </c>
      <c r="C98" s="49">
        <v>1452773.5</v>
      </c>
      <c r="D98" s="1">
        <f t="shared" si="2"/>
        <v>2.7111768637507083E-2</v>
      </c>
      <c r="E98" s="1">
        <f t="shared" si="2"/>
        <v>7.5453540652332673E-3</v>
      </c>
    </row>
    <row r="99" spans="1:5" x14ac:dyDescent="0.3">
      <c r="A99" s="2">
        <v>41671</v>
      </c>
      <c r="B99" s="49">
        <v>1252325.7</v>
      </c>
      <c r="C99" s="49">
        <v>1339129.3999999999</v>
      </c>
      <c r="D99" s="1">
        <f t="shared" si="2"/>
        <v>9.4782443483718559E-3</v>
      </c>
      <c r="E99" s="1">
        <f t="shared" si="2"/>
        <v>2.0636821932775717E-2</v>
      </c>
    </row>
    <row r="100" spans="1:5" x14ac:dyDescent="0.3">
      <c r="A100" s="2">
        <v>41699</v>
      </c>
      <c r="B100" s="49">
        <v>1424455.9</v>
      </c>
      <c r="C100" s="49">
        <v>1492229.2</v>
      </c>
      <c r="D100" s="1">
        <f t="shared" si="2"/>
        <v>2.5555444201288857E-2</v>
      </c>
      <c r="E100" s="1">
        <f t="shared" si="2"/>
        <v>2.8775150705854013E-2</v>
      </c>
    </row>
    <row r="101" spans="1:5" x14ac:dyDescent="0.3">
      <c r="A101" s="2">
        <v>41730</v>
      </c>
      <c r="B101" s="49">
        <v>1401417.8</v>
      </c>
      <c r="C101" s="49">
        <v>1477794.4</v>
      </c>
      <c r="D101" s="1">
        <f t="shared" si="2"/>
        <v>2.1259549591927662E-2</v>
      </c>
      <c r="E101" s="1">
        <f t="shared" si="2"/>
        <v>9.0987207928383551E-3</v>
      </c>
    </row>
    <row r="102" spans="1:5" x14ac:dyDescent="0.3">
      <c r="A102" s="2">
        <v>41760</v>
      </c>
      <c r="B102" s="49">
        <v>1417803.7</v>
      </c>
      <c r="C102" s="49">
        <v>1463560.6</v>
      </c>
      <c r="D102" s="1">
        <f t="shared" si="2"/>
        <v>3.3076730994676673E-2</v>
      </c>
      <c r="E102" s="1">
        <f t="shared" si="2"/>
        <v>2.564087634242096E-3</v>
      </c>
    </row>
    <row r="103" spans="1:5" x14ac:dyDescent="0.3">
      <c r="A103" s="2">
        <v>41791</v>
      </c>
      <c r="B103" s="49">
        <v>1400649.7</v>
      </c>
      <c r="C103" s="49">
        <v>1453789.3</v>
      </c>
      <c r="D103" s="1">
        <f t="shared" si="2"/>
        <v>3.780565315047979E-2</v>
      </c>
      <c r="E103" s="1">
        <f t="shared" si="2"/>
        <v>4.5286369445949548E-2</v>
      </c>
    </row>
    <row r="104" spans="1:5" x14ac:dyDescent="0.3">
      <c r="A104" s="2">
        <v>41821</v>
      </c>
      <c r="B104" s="49">
        <v>1448650.2</v>
      </c>
      <c r="C104" s="49">
        <v>1507890.5</v>
      </c>
      <c r="D104" s="1">
        <f t="shared" si="2"/>
        <v>5.3017131906360149E-2</v>
      </c>
      <c r="E104" s="1">
        <f t="shared" si="2"/>
        <v>2.1302337672083782E-2</v>
      </c>
    </row>
    <row r="105" spans="1:5" x14ac:dyDescent="0.3">
      <c r="A105" s="2">
        <v>41852</v>
      </c>
      <c r="B105" s="49">
        <v>1324062.3</v>
      </c>
      <c r="C105" s="49">
        <v>1389646.3</v>
      </c>
      <c r="D105" s="1">
        <f t="shared" si="2"/>
        <v>4.2086040549309534E-3</v>
      </c>
      <c r="E105" s="1">
        <f t="shared" si="2"/>
        <v>-2.9412110789802659E-3</v>
      </c>
    </row>
    <row r="106" spans="1:5" x14ac:dyDescent="0.3">
      <c r="A106" s="2">
        <v>41883</v>
      </c>
      <c r="B106" s="49">
        <v>1435270.8</v>
      </c>
      <c r="C106" s="49">
        <v>1513870.4</v>
      </c>
      <c r="D106" s="1">
        <f t="shared" si="2"/>
        <v>4.3990401173820137E-2</v>
      </c>
      <c r="E106" s="1">
        <f t="shared" si="2"/>
        <v>3.8076889134251335E-2</v>
      </c>
    </row>
    <row r="107" spans="1:5" x14ac:dyDescent="0.3">
      <c r="A107" s="2">
        <v>41913</v>
      </c>
      <c r="B107" s="49">
        <v>1453546.2</v>
      </c>
      <c r="C107" s="49">
        <v>1501957.7</v>
      </c>
      <c r="D107" s="1">
        <f t="shared" si="2"/>
        <v>-7.7199460315111601E-3</v>
      </c>
      <c r="E107" s="1">
        <f t="shared" si="2"/>
        <v>-2.0510769109169935E-2</v>
      </c>
    </row>
    <row r="108" spans="1:5" x14ac:dyDescent="0.3">
      <c r="A108" s="2">
        <v>41944</v>
      </c>
      <c r="B108" s="49">
        <v>1358042</v>
      </c>
      <c r="C108" s="49">
        <v>1397839.7</v>
      </c>
      <c r="D108" s="1">
        <f t="shared" si="2"/>
        <v>-3.6351213432593177E-2</v>
      </c>
      <c r="E108" s="1">
        <f t="shared" si="2"/>
        <v>-4.114856685346524E-2</v>
      </c>
    </row>
    <row r="109" spans="1:5" x14ac:dyDescent="0.3">
      <c r="A109" s="2">
        <v>41974</v>
      </c>
      <c r="B109" s="49">
        <v>1351493.7</v>
      </c>
      <c r="C109" s="49">
        <v>1398756.6</v>
      </c>
      <c r="D109" s="1">
        <f t="shared" si="2"/>
        <v>-1.4520774130171166E-2</v>
      </c>
      <c r="E109" s="1">
        <f t="shared" si="2"/>
        <v>-2.8477710414586466E-2</v>
      </c>
    </row>
    <row r="110" spans="1:5" x14ac:dyDescent="0.3">
      <c r="A110" s="2">
        <v>42005</v>
      </c>
      <c r="B110" s="49">
        <v>1243383.2</v>
      </c>
      <c r="C110" s="49">
        <v>1269236.8999999999</v>
      </c>
      <c r="D110" s="1">
        <f t="shared" ref="D110:E141" si="3">(B110/B98-1)</f>
        <v>-8.222399454966256E-2</v>
      </c>
      <c r="E110" s="1">
        <f t="shared" si="3"/>
        <v>-0.12633531655141017</v>
      </c>
    </row>
    <row r="111" spans="1:5" x14ac:dyDescent="0.3">
      <c r="A111" s="2">
        <v>42036</v>
      </c>
      <c r="B111" s="49">
        <v>1183389.2</v>
      </c>
      <c r="C111" s="49">
        <v>1168300.1000000001</v>
      </c>
      <c r="D111" s="1">
        <f t="shared" si="3"/>
        <v>-5.5046782158986285E-2</v>
      </c>
      <c r="E111" s="1">
        <f t="shared" si="3"/>
        <v>-0.12756743299041884</v>
      </c>
    </row>
    <row r="112" spans="1:5" x14ac:dyDescent="0.3">
      <c r="A112" s="2">
        <v>42064</v>
      </c>
      <c r="B112" s="49">
        <v>1281177.3</v>
      </c>
      <c r="C112" s="49">
        <v>1338823</v>
      </c>
      <c r="D112" s="1">
        <f t="shared" si="3"/>
        <v>-0.10058479170889034</v>
      </c>
      <c r="E112" s="1">
        <f t="shared" si="3"/>
        <v>-0.10280337631779346</v>
      </c>
    </row>
    <row r="113" spans="1:5" x14ac:dyDescent="0.3">
      <c r="A113" s="2">
        <v>42095</v>
      </c>
      <c r="B113" s="49">
        <v>1249603.8</v>
      </c>
      <c r="C113" s="49">
        <v>1282272.2</v>
      </c>
      <c r="D113" s="1">
        <f t="shared" si="3"/>
        <v>-0.1083288652391885</v>
      </c>
      <c r="E113" s="1">
        <f t="shared" si="3"/>
        <v>-0.13230676743666103</v>
      </c>
    </row>
    <row r="114" spans="1:5" x14ac:dyDescent="0.3">
      <c r="A114" s="2">
        <v>42125</v>
      </c>
      <c r="B114" s="49">
        <v>1254789</v>
      </c>
      <c r="C114" s="49">
        <v>1250481.7</v>
      </c>
      <c r="D114" s="1">
        <f t="shared" si="3"/>
        <v>-0.11497691817280487</v>
      </c>
      <c r="E114" s="1">
        <f t="shared" si="3"/>
        <v>-0.14558939342860155</v>
      </c>
    </row>
    <row r="115" spans="1:5" x14ac:dyDescent="0.3">
      <c r="A115" s="2">
        <v>42156</v>
      </c>
      <c r="B115" s="49">
        <v>1323747.1000000001</v>
      </c>
      <c r="C115" s="49">
        <v>1334487.3</v>
      </c>
      <c r="D115" s="1">
        <f t="shared" si="3"/>
        <v>-5.4904948753424776E-2</v>
      </c>
      <c r="E115" s="1">
        <f t="shared" si="3"/>
        <v>-8.2062785852117681E-2</v>
      </c>
    </row>
    <row r="116" spans="1:5" x14ac:dyDescent="0.3">
      <c r="A116" s="2">
        <v>42186</v>
      </c>
      <c r="B116" s="49">
        <v>1297407.2</v>
      </c>
      <c r="C116" s="49">
        <v>1321594.6000000001</v>
      </c>
      <c r="D116" s="1">
        <f t="shared" si="3"/>
        <v>-0.10440270535978946</v>
      </c>
      <c r="E116" s="1">
        <f t="shared" si="3"/>
        <v>-0.12354736633727703</v>
      </c>
    </row>
    <row r="117" spans="1:5" x14ac:dyDescent="0.3">
      <c r="A117" s="2">
        <v>42217</v>
      </c>
      <c r="B117" s="49">
        <v>1184911.2</v>
      </c>
      <c r="C117" s="49">
        <v>1218773.8999999999</v>
      </c>
      <c r="D117" s="1">
        <f t="shared" si="3"/>
        <v>-0.10509407299037221</v>
      </c>
      <c r="E117" s="1">
        <f t="shared" si="3"/>
        <v>-0.12296107290034897</v>
      </c>
    </row>
    <row r="118" spans="1:5" x14ac:dyDescent="0.3">
      <c r="A118" s="2">
        <v>42248</v>
      </c>
      <c r="B118" s="49">
        <v>1290219.3</v>
      </c>
      <c r="C118" s="49">
        <v>1295599.7</v>
      </c>
      <c r="D118" s="1">
        <f t="shared" si="3"/>
        <v>-0.10106211315662517</v>
      </c>
      <c r="E118" s="1">
        <f t="shared" si="3"/>
        <v>-0.14418057186401156</v>
      </c>
    </row>
    <row r="119" spans="1:5" x14ac:dyDescent="0.3">
      <c r="A119" s="2">
        <v>42278</v>
      </c>
      <c r="B119" s="49">
        <v>1304485.3999999999</v>
      </c>
      <c r="C119" s="49">
        <v>1311396.6000000001</v>
      </c>
      <c r="D119" s="1">
        <f t="shared" si="3"/>
        <v>-0.10254975039665071</v>
      </c>
      <c r="E119" s="1">
        <f t="shared" si="3"/>
        <v>-0.1268751443532663</v>
      </c>
    </row>
    <row r="120" spans="1:5" x14ac:dyDescent="0.3">
      <c r="A120" s="2">
        <v>42309</v>
      </c>
      <c r="B120" s="49">
        <v>1237728.5</v>
      </c>
      <c r="C120" s="49">
        <v>1256579.7</v>
      </c>
      <c r="D120" s="1">
        <f t="shared" si="3"/>
        <v>-8.8593357201029121E-2</v>
      </c>
      <c r="E120" s="1">
        <f t="shared" si="3"/>
        <v>-0.10105593652834444</v>
      </c>
    </row>
    <row r="121" spans="1:5" x14ac:dyDescent="0.3">
      <c r="A121" s="2">
        <v>42339</v>
      </c>
      <c r="B121" s="49">
        <v>1249870.8</v>
      </c>
      <c r="C121" s="49">
        <v>1257880.1000000001</v>
      </c>
      <c r="D121" s="1">
        <f t="shared" si="3"/>
        <v>-7.5193025317099038E-2</v>
      </c>
      <c r="E121" s="1">
        <f t="shared" si="3"/>
        <v>-0.10071552119932803</v>
      </c>
    </row>
    <row r="122" spans="1:5" x14ac:dyDescent="0.3">
      <c r="A122" s="2">
        <v>42370</v>
      </c>
      <c r="B122" s="49">
        <v>1095929</v>
      </c>
      <c r="C122" s="49">
        <v>1119007.8999999999</v>
      </c>
      <c r="D122" s="1">
        <f t="shared" si="3"/>
        <v>-0.11859111495152896</v>
      </c>
      <c r="E122" s="1">
        <f t="shared" si="3"/>
        <v>-0.11836167070150572</v>
      </c>
    </row>
    <row r="123" spans="1:5" x14ac:dyDescent="0.3">
      <c r="A123" s="2">
        <v>42401</v>
      </c>
      <c r="B123" s="49">
        <v>1094219</v>
      </c>
      <c r="C123" s="49">
        <v>1124255.1000000001</v>
      </c>
      <c r="D123" s="1">
        <f t="shared" si="3"/>
        <v>-7.5351541149775492E-2</v>
      </c>
      <c r="E123" s="1">
        <f t="shared" si="3"/>
        <v>-3.7700073808090928E-2</v>
      </c>
    </row>
    <row r="124" spans="1:5" x14ac:dyDescent="0.3">
      <c r="A124" s="2">
        <v>42430</v>
      </c>
      <c r="B124" s="49">
        <v>1238075.1000000001</v>
      </c>
      <c r="C124" s="49">
        <v>1246330.5</v>
      </c>
      <c r="D124" s="1">
        <f t="shared" si="3"/>
        <v>-3.364265039663128E-2</v>
      </c>
      <c r="E124" s="1">
        <f t="shared" si="3"/>
        <v>-6.9084935051160645E-2</v>
      </c>
    </row>
    <row r="125" spans="1:5" x14ac:dyDescent="0.3">
      <c r="A125" s="2">
        <v>42461</v>
      </c>
      <c r="B125" s="49">
        <v>1224756.6000000001</v>
      </c>
      <c r="C125" s="49">
        <v>1215400.3</v>
      </c>
      <c r="D125" s="1">
        <f t="shared" si="3"/>
        <v>-1.9884062452434903E-2</v>
      </c>
      <c r="E125" s="1">
        <f t="shared" si="3"/>
        <v>-5.2151095531822289E-2</v>
      </c>
    </row>
    <row r="126" spans="1:5" x14ac:dyDescent="0.3">
      <c r="A126" s="2">
        <v>42491</v>
      </c>
      <c r="B126" s="49">
        <v>1226978.2</v>
      </c>
      <c r="C126" s="49">
        <v>1233303.3</v>
      </c>
      <c r="D126" s="1">
        <f t="shared" si="3"/>
        <v>-2.2163726331678069E-2</v>
      </c>
      <c r="E126" s="1">
        <f t="shared" si="3"/>
        <v>-1.3737426145460474E-2</v>
      </c>
    </row>
    <row r="127" spans="1:5" x14ac:dyDescent="0.3">
      <c r="A127" s="2">
        <v>42522</v>
      </c>
      <c r="B127" s="49">
        <v>1284753</v>
      </c>
      <c r="C127" s="49">
        <v>1282749.8</v>
      </c>
      <c r="D127" s="1">
        <f t="shared" si="3"/>
        <v>-2.9457363872600784E-2</v>
      </c>
      <c r="E127" s="1">
        <f t="shared" si="3"/>
        <v>-3.8769570905620498E-2</v>
      </c>
    </row>
    <row r="128" spans="1:5" x14ac:dyDescent="0.3">
      <c r="A128" s="2">
        <v>42552</v>
      </c>
      <c r="B128" s="49">
        <v>1206996.7</v>
      </c>
      <c r="C128" s="49">
        <v>1209244.1000000001</v>
      </c>
      <c r="D128" s="1">
        <f t="shared" si="3"/>
        <v>-6.9685523558062568E-2</v>
      </c>
      <c r="E128" s="1">
        <f t="shared" si="3"/>
        <v>-8.5011318902180721E-2</v>
      </c>
    </row>
    <row r="129" spans="1:5" x14ac:dyDescent="0.3">
      <c r="A129" s="2">
        <v>42583</v>
      </c>
      <c r="B129" s="49">
        <v>1222149.1000000001</v>
      </c>
      <c r="C129" s="49">
        <v>1263530.2</v>
      </c>
      <c r="D129" s="1">
        <f t="shared" si="3"/>
        <v>3.142674320235983E-2</v>
      </c>
      <c r="E129" s="1">
        <f t="shared" si="3"/>
        <v>3.6722397813080843E-2</v>
      </c>
    </row>
    <row r="130" spans="1:5" x14ac:dyDescent="0.3">
      <c r="A130" s="2">
        <v>42614</v>
      </c>
      <c r="B130" s="49">
        <v>1284612.5</v>
      </c>
      <c r="C130" s="49">
        <v>1288327.7</v>
      </c>
      <c r="D130" s="1">
        <f t="shared" si="3"/>
        <v>-4.3456178341155782E-3</v>
      </c>
      <c r="E130" s="1">
        <f t="shared" si="3"/>
        <v>-5.6128447698775563E-3</v>
      </c>
    </row>
    <row r="131" spans="1:5" x14ac:dyDescent="0.3">
      <c r="A131" s="2">
        <v>42644</v>
      </c>
      <c r="B131" s="49">
        <v>1264883.7</v>
      </c>
      <c r="C131" s="49">
        <v>1272195.3</v>
      </c>
      <c r="D131" s="1">
        <f t="shared" si="3"/>
        <v>-3.0358101363188839E-2</v>
      </c>
      <c r="E131" s="1">
        <f t="shared" si="3"/>
        <v>-2.9892787582337821E-2</v>
      </c>
    </row>
    <row r="132" spans="1:5" x14ac:dyDescent="0.3">
      <c r="A132" s="2">
        <v>42675</v>
      </c>
      <c r="B132" s="49">
        <v>1306789.8</v>
      </c>
      <c r="C132" s="49">
        <v>1317714</v>
      </c>
      <c r="D132" s="1">
        <f t="shared" si="3"/>
        <v>5.579680842769652E-2</v>
      </c>
      <c r="E132" s="1">
        <f t="shared" si="3"/>
        <v>4.8651350964845408E-2</v>
      </c>
    </row>
    <row r="133" spans="1:5" x14ac:dyDescent="0.3">
      <c r="A133" s="2">
        <v>42705</v>
      </c>
      <c r="B133" s="49">
        <v>1302015.8</v>
      </c>
      <c r="C133" s="49">
        <v>1299769.3</v>
      </c>
      <c r="D133" s="1">
        <f t="shared" si="3"/>
        <v>4.1720312211470212E-2</v>
      </c>
      <c r="E133" s="1">
        <f t="shared" si="3"/>
        <v>3.3301425151729402E-2</v>
      </c>
    </row>
    <row r="134" spans="1:5" x14ac:dyDescent="0.3">
      <c r="A134" s="2">
        <v>42736</v>
      </c>
      <c r="B134" s="49">
        <v>1210881.7</v>
      </c>
      <c r="C134" s="49">
        <v>1256807.7</v>
      </c>
      <c r="D134" s="1">
        <f t="shared" si="3"/>
        <v>0.10489064528815284</v>
      </c>
      <c r="E134" s="1">
        <f t="shared" si="3"/>
        <v>0.12314461765640794</v>
      </c>
    </row>
    <row r="135" spans="1:5" x14ac:dyDescent="0.3">
      <c r="A135" s="2">
        <v>42767</v>
      </c>
      <c r="B135" s="49">
        <v>1168135.6000000001</v>
      </c>
      <c r="C135" s="49">
        <v>1213737.3999999999</v>
      </c>
      <c r="D135" s="1">
        <f t="shared" si="3"/>
        <v>6.7551925163061632E-2</v>
      </c>
      <c r="E135" s="1">
        <f t="shared" si="3"/>
        <v>7.9592523084840661E-2</v>
      </c>
    </row>
    <row r="136" spans="1:5" x14ac:dyDescent="0.3">
      <c r="A136" s="2">
        <v>42795</v>
      </c>
      <c r="B136" s="49">
        <v>1402880.7</v>
      </c>
      <c r="C136" s="49">
        <v>1410587.1</v>
      </c>
      <c r="D136" s="1">
        <f t="shared" si="3"/>
        <v>0.1331143805412125</v>
      </c>
      <c r="E136" s="1">
        <f t="shared" si="3"/>
        <v>0.13179216909158531</v>
      </c>
    </row>
    <row r="137" spans="1:5" x14ac:dyDescent="0.3">
      <c r="A137" s="2">
        <v>42826</v>
      </c>
      <c r="B137" s="49">
        <v>1259378.7</v>
      </c>
      <c r="C137" s="49">
        <v>1272076.5</v>
      </c>
      <c r="D137" s="1">
        <f t="shared" si="3"/>
        <v>2.8268555564427977E-2</v>
      </c>
      <c r="E137" s="1">
        <f t="shared" si="3"/>
        <v>4.6631714670466895E-2</v>
      </c>
    </row>
    <row r="138" spans="1:5" x14ac:dyDescent="0.3">
      <c r="A138" s="2">
        <v>42856</v>
      </c>
      <c r="B138" s="49">
        <v>1360641.5</v>
      </c>
      <c r="C138" s="49">
        <v>1397940.6</v>
      </c>
      <c r="D138" s="1">
        <f t="shared" si="3"/>
        <v>0.10893698029842747</v>
      </c>
      <c r="E138" s="1">
        <f t="shared" si="3"/>
        <v>0.13349295343651479</v>
      </c>
    </row>
    <row r="139" spans="1:5" x14ac:dyDescent="0.3">
      <c r="A139" s="2">
        <v>42887</v>
      </c>
      <c r="B139" s="49">
        <v>1375690.4</v>
      </c>
      <c r="C139" s="49">
        <v>1380172.9</v>
      </c>
      <c r="D139" s="1">
        <f t="shared" si="3"/>
        <v>7.0782010238543913E-2</v>
      </c>
      <c r="E139" s="1">
        <f t="shared" si="3"/>
        <v>7.594863784036443E-2</v>
      </c>
    </row>
    <row r="140" spans="1:5" x14ac:dyDescent="0.3">
      <c r="A140" s="2">
        <v>42917</v>
      </c>
      <c r="B140" s="49">
        <v>1328558.5</v>
      </c>
      <c r="C140" s="49">
        <v>1359351.1</v>
      </c>
      <c r="D140" s="1">
        <f t="shared" si="3"/>
        <v>0.10071427701500757</v>
      </c>
      <c r="E140" s="1">
        <f t="shared" si="3"/>
        <v>0.12413291906902835</v>
      </c>
    </row>
    <row r="141" spans="1:5" x14ac:dyDescent="0.3">
      <c r="A141" s="2">
        <v>42948</v>
      </c>
      <c r="B141" s="49">
        <v>1350482.3</v>
      </c>
      <c r="C141" s="49">
        <v>1400275.3</v>
      </c>
      <c r="D141" s="1">
        <f t="shared" si="3"/>
        <v>0.10500617314204952</v>
      </c>
      <c r="E141" s="1">
        <f t="shared" si="3"/>
        <v>0.10822463918947101</v>
      </c>
    </row>
    <row r="142" spans="1:5" x14ac:dyDescent="0.3">
      <c r="A142" s="2">
        <v>42979</v>
      </c>
      <c r="B142" s="49">
        <v>1428909.7</v>
      </c>
      <c r="C142" s="49">
        <v>1442325.1</v>
      </c>
      <c r="D142" s="1">
        <f t="shared" ref="D142:E173" si="4">(B142/B130-1)</f>
        <v>0.11232741390886347</v>
      </c>
      <c r="E142" s="1">
        <f t="shared" si="4"/>
        <v>0.11953278657285726</v>
      </c>
    </row>
    <row r="143" spans="1:5" x14ac:dyDescent="0.3">
      <c r="A143" s="2">
        <v>43009</v>
      </c>
      <c r="B143" s="49">
        <v>1420236.8</v>
      </c>
      <c r="C143" s="49">
        <v>1459654.4</v>
      </c>
      <c r="D143" s="1">
        <f t="shared" si="4"/>
        <v>0.12282006638238774</v>
      </c>
      <c r="E143" s="1">
        <f t="shared" si="4"/>
        <v>0.14735088236845395</v>
      </c>
    </row>
    <row r="144" spans="1:5" x14ac:dyDescent="0.3">
      <c r="A144" s="2">
        <v>43040</v>
      </c>
      <c r="B144" s="49">
        <v>1489391.4</v>
      </c>
      <c r="C144" s="49">
        <v>1519441.6</v>
      </c>
      <c r="D144" s="1">
        <f t="shared" si="4"/>
        <v>0.13973295475676339</v>
      </c>
      <c r="E144" s="1">
        <f t="shared" si="4"/>
        <v>0.15308906181462745</v>
      </c>
    </row>
    <row r="145" spans="1:9" x14ac:dyDescent="0.3">
      <c r="A145" s="2">
        <v>43070</v>
      </c>
      <c r="B145" s="49">
        <v>1446962.8</v>
      </c>
      <c r="C145" s="49">
        <v>1461957.4</v>
      </c>
      <c r="D145" s="1">
        <f t="shared" si="4"/>
        <v>0.11132506994154756</v>
      </c>
      <c r="E145" s="1">
        <f t="shared" si="4"/>
        <v>0.12478222096798253</v>
      </c>
    </row>
    <row r="146" spans="1:9" x14ac:dyDescent="0.3">
      <c r="A146" s="2">
        <v>43101</v>
      </c>
      <c r="B146" s="49">
        <v>1426322.1</v>
      </c>
      <c r="C146" s="49">
        <v>1533282.9</v>
      </c>
      <c r="D146" s="1">
        <f t="shared" si="4"/>
        <v>0.1779202708241443</v>
      </c>
      <c r="E146" s="1">
        <f t="shared" si="4"/>
        <v>0.21998210227388015</v>
      </c>
    </row>
    <row r="147" spans="1:9" x14ac:dyDescent="0.3">
      <c r="A147" s="2">
        <v>43132</v>
      </c>
      <c r="B147" s="49">
        <v>1359411.5</v>
      </c>
      <c r="C147" s="49">
        <v>1384931.7</v>
      </c>
      <c r="D147" s="1">
        <f t="shared" si="4"/>
        <v>0.16374460293822035</v>
      </c>
      <c r="E147" s="1">
        <f t="shared" si="4"/>
        <v>0.14104723146868503</v>
      </c>
    </row>
    <row r="148" spans="1:9" x14ac:dyDescent="0.3">
      <c r="A148" s="2">
        <v>43160</v>
      </c>
      <c r="B148" s="49">
        <v>1531679.8</v>
      </c>
      <c r="C148" s="49">
        <v>1564843.6</v>
      </c>
      <c r="D148" s="1">
        <f t="shared" si="4"/>
        <v>9.1810444038470385E-2</v>
      </c>
      <c r="E148" s="1">
        <f t="shared" si="4"/>
        <v>0.10935623897311975</v>
      </c>
    </row>
    <row r="149" spans="1:9" x14ac:dyDescent="0.3">
      <c r="A149" s="2">
        <v>43191</v>
      </c>
      <c r="B149" s="49">
        <v>1463756.7</v>
      </c>
      <c r="C149" s="49">
        <v>1508304.7</v>
      </c>
      <c r="D149" s="1">
        <f t="shared" si="4"/>
        <v>0.16228478375884881</v>
      </c>
      <c r="E149" s="1">
        <f t="shared" si="4"/>
        <v>0.18570282526247439</v>
      </c>
    </row>
    <row r="150" spans="1:9" x14ac:dyDescent="0.3">
      <c r="A150" s="2">
        <v>43221</v>
      </c>
      <c r="B150" s="49">
        <v>1504513.3</v>
      </c>
      <c r="C150" s="49">
        <v>1563882</v>
      </c>
      <c r="D150" s="1">
        <f t="shared" si="4"/>
        <v>0.10573821245346404</v>
      </c>
      <c r="E150" s="1">
        <f t="shared" si="4"/>
        <v>0.11870418528512583</v>
      </c>
    </row>
    <row r="151" spans="1:9" x14ac:dyDescent="0.3">
      <c r="A151" s="2">
        <v>43252</v>
      </c>
      <c r="B151" s="49">
        <v>1519281.9</v>
      </c>
      <c r="C151" s="49">
        <v>1521768.8</v>
      </c>
      <c r="D151" s="1">
        <f t="shared" si="4"/>
        <v>0.10437777278957538</v>
      </c>
      <c r="E151" s="1">
        <f t="shared" si="4"/>
        <v>0.10259287079176826</v>
      </c>
    </row>
    <row r="152" spans="1:9" x14ac:dyDescent="0.3">
      <c r="A152" s="2">
        <v>43282</v>
      </c>
      <c r="B152" s="49">
        <v>1486912.3</v>
      </c>
      <c r="C152" s="49">
        <v>1558904.4</v>
      </c>
      <c r="D152" s="1">
        <f t="shared" si="4"/>
        <v>0.11919219213907417</v>
      </c>
      <c r="E152" s="1">
        <f t="shared" si="4"/>
        <v>0.14680041087251094</v>
      </c>
    </row>
    <row r="153" spans="1:9" x14ac:dyDescent="0.3">
      <c r="A153" s="2">
        <v>43313</v>
      </c>
      <c r="B153" s="49">
        <v>1451065.8</v>
      </c>
      <c r="C153" s="49">
        <v>1529923.5</v>
      </c>
      <c r="D153" s="1">
        <f t="shared" si="4"/>
        <v>7.4479687738224998E-2</v>
      </c>
      <c r="E153" s="1">
        <f t="shared" si="4"/>
        <v>9.2587650442737868E-2</v>
      </c>
    </row>
    <row r="154" spans="1:9" x14ac:dyDescent="0.3">
      <c r="A154" s="2">
        <v>43344</v>
      </c>
      <c r="B154" s="49">
        <v>1487537.9</v>
      </c>
      <c r="C154" s="49">
        <v>1520049.4</v>
      </c>
      <c r="D154" s="1">
        <f t="shared" si="4"/>
        <v>4.1030024500498419E-2</v>
      </c>
      <c r="E154" s="1">
        <f t="shared" si="4"/>
        <v>5.3888197605380217E-2</v>
      </c>
    </row>
    <row r="155" spans="1:9" x14ac:dyDescent="0.3">
      <c r="A155" s="2">
        <v>43374</v>
      </c>
      <c r="B155" s="49">
        <v>1573001.6</v>
      </c>
      <c r="C155" s="49">
        <v>1643604.8</v>
      </c>
      <c r="D155" s="1">
        <f t="shared" si="4"/>
        <v>0.10756290781931588</v>
      </c>
      <c r="E155" s="1">
        <f t="shared" si="4"/>
        <v>0.12602325591592112</v>
      </c>
    </row>
    <row r="156" spans="1:9" x14ac:dyDescent="0.3">
      <c r="A156" s="2">
        <v>43405</v>
      </c>
      <c r="B156" s="49">
        <v>1521760</v>
      </c>
      <c r="C156" s="49">
        <v>1560663.1</v>
      </c>
      <c r="D156" s="1">
        <f t="shared" si="4"/>
        <v>2.1732769505719007E-2</v>
      </c>
      <c r="E156" s="1">
        <f t="shared" si="4"/>
        <v>2.7129374370163273E-2</v>
      </c>
    </row>
    <row r="157" spans="1:9" x14ac:dyDescent="0.3">
      <c r="A157" s="2">
        <v>43435</v>
      </c>
      <c r="B157" s="49">
        <v>1403421.4</v>
      </c>
      <c r="C157" s="49">
        <v>1434584.4</v>
      </c>
      <c r="D157" s="1">
        <f t="shared" si="4"/>
        <v>-3.0091582174745723E-2</v>
      </c>
      <c r="E157" s="1">
        <f t="shared" si="4"/>
        <v>-1.8723527785419747E-2</v>
      </c>
    </row>
    <row r="158" spans="1:9" x14ac:dyDescent="0.3">
      <c r="A158" s="2">
        <v>43466</v>
      </c>
      <c r="B158" s="49">
        <v>1426352.3</v>
      </c>
      <c r="C158" s="49">
        <v>1515604.6</v>
      </c>
      <c r="D158" s="1">
        <f t="shared" si="4"/>
        <v>2.1173338055957558E-5</v>
      </c>
      <c r="E158" s="1">
        <f t="shared" si="4"/>
        <v>-1.152970531400288E-2</v>
      </c>
      <c r="H158" s="16"/>
      <c r="I158" s="1"/>
    </row>
    <row r="159" spans="1:9" x14ac:dyDescent="0.3">
      <c r="A159" s="2">
        <v>43497</v>
      </c>
      <c r="B159" s="49">
        <v>1298003.5</v>
      </c>
      <c r="C159" s="49">
        <v>1342724.1</v>
      </c>
      <c r="D159" s="1">
        <f t="shared" si="4"/>
        <v>-4.5172488242154807E-2</v>
      </c>
      <c r="E159" s="1">
        <f t="shared" si="4"/>
        <v>-3.0476304354936645E-2</v>
      </c>
      <c r="H159" s="16"/>
      <c r="I159" s="1"/>
    </row>
    <row r="160" spans="1:9" x14ac:dyDescent="0.3">
      <c r="A160" s="2">
        <v>43525</v>
      </c>
      <c r="B160" s="49">
        <v>1506962</v>
      </c>
      <c r="C160" s="49">
        <v>1518866.5</v>
      </c>
      <c r="D160" s="1">
        <f t="shared" si="4"/>
        <v>-1.6137707110846611E-2</v>
      </c>
      <c r="E160" s="1">
        <f t="shared" si="4"/>
        <v>-2.9381274908240052E-2</v>
      </c>
      <c r="H160" s="16"/>
      <c r="I160" s="1"/>
    </row>
    <row r="161" spans="1:9" x14ac:dyDescent="0.3">
      <c r="A161" s="2">
        <v>43556</v>
      </c>
      <c r="B161" s="49">
        <v>1427568.2</v>
      </c>
      <c r="C161" s="49">
        <v>1504628</v>
      </c>
      <c r="D161" s="1">
        <f t="shared" si="4"/>
        <v>-2.4723029448814771E-2</v>
      </c>
      <c r="E161" s="1">
        <f t="shared" si="4"/>
        <v>-2.4376374349294183E-3</v>
      </c>
      <c r="H161" s="16"/>
      <c r="I161" s="1"/>
    </row>
    <row r="162" spans="1:9" x14ac:dyDescent="0.3">
      <c r="A162" s="2">
        <v>43586</v>
      </c>
      <c r="B162" s="49">
        <v>1497675.7</v>
      </c>
      <c r="C162" s="49">
        <v>1537620.7</v>
      </c>
      <c r="D162" s="1">
        <f t="shared" si="4"/>
        <v>-4.5447255268531439E-3</v>
      </c>
      <c r="E162" s="1">
        <f t="shared" si="4"/>
        <v>-1.6792379476200936E-2</v>
      </c>
      <c r="H162" s="16"/>
      <c r="I162" s="1"/>
    </row>
    <row r="163" spans="1:9" x14ac:dyDescent="0.3">
      <c r="A163" s="2">
        <v>43617</v>
      </c>
      <c r="B163" s="49">
        <v>1425097</v>
      </c>
      <c r="C163" s="49">
        <v>1429665.4</v>
      </c>
      <c r="D163" s="1">
        <f t="shared" si="4"/>
        <v>-6.1993037631791648E-2</v>
      </c>
      <c r="E163" s="1">
        <f t="shared" si="4"/>
        <v>-6.0523911385224949E-2</v>
      </c>
      <c r="H163" s="16"/>
      <c r="I163" s="1"/>
    </row>
    <row r="164" spans="1:9" x14ac:dyDescent="0.3">
      <c r="A164" s="2">
        <v>43647</v>
      </c>
      <c r="B164" s="49">
        <v>1493177.4</v>
      </c>
      <c r="C164" s="49">
        <v>1539599.4</v>
      </c>
      <c r="D164" s="1">
        <f t="shared" si="4"/>
        <v>4.2134966534339569E-3</v>
      </c>
      <c r="E164" s="1">
        <f t="shared" si="4"/>
        <v>-1.2383697165778695E-2</v>
      </c>
      <c r="H164" s="16"/>
      <c r="I164" s="1"/>
    </row>
    <row r="165" spans="1:9" x14ac:dyDescent="0.3">
      <c r="A165" s="2">
        <v>43678</v>
      </c>
      <c r="B165" s="49">
        <v>1393808.2</v>
      </c>
      <c r="C165" s="49">
        <v>1437535.2</v>
      </c>
      <c r="D165" s="1">
        <f t="shared" si="4"/>
        <v>-3.9458996277081382E-2</v>
      </c>
      <c r="E165" s="1">
        <f t="shared" si="4"/>
        <v>-6.0387529180380595E-2</v>
      </c>
      <c r="H165" s="16"/>
      <c r="I165" s="1"/>
    </row>
    <row r="166" spans="1:9" x14ac:dyDescent="0.3">
      <c r="A166" s="2">
        <v>43709</v>
      </c>
      <c r="B166" s="49">
        <v>1445761.3</v>
      </c>
      <c r="C166" s="49">
        <v>1470748.5</v>
      </c>
      <c r="D166" s="1">
        <f t="shared" si="4"/>
        <v>-2.8084393681666819E-2</v>
      </c>
      <c r="E166" s="1">
        <f t="shared" si="4"/>
        <v>-3.2433748534751561E-2</v>
      </c>
      <c r="H166" s="16"/>
      <c r="I166" s="1"/>
    </row>
    <row r="167" spans="1:9" x14ac:dyDescent="0.3">
      <c r="A167" s="2">
        <v>43739</v>
      </c>
      <c r="B167" s="49">
        <v>1520802.9</v>
      </c>
      <c r="C167" s="49">
        <v>1544436.2</v>
      </c>
      <c r="D167" s="1">
        <f t="shared" si="4"/>
        <v>-3.3184136621348781E-2</v>
      </c>
      <c r="E167" s="1">
        <f t="shared" si="4"/>
        <v>-6.0336036984073083E-2</v>
      </c>
      <c r="H167" s="16"/>
      <c r="I167" s="1"/>
    </row>
    <row r="168" spans="1:9" x14ac:dyDescent="0.3">
      <c r="A168" s="2">
        <v>43770</v>
      </c>
      <c r="B168" s="49">
        <v>1467569.3</v>
      </c>
      <c r="C168" s="49">
        <v>1476229.4</v>
      </c>
      <c r="D168" s="1">
        <f t="shared" si="4"/>
        <v>-3.5610543055409449E-2</v>
      </c>
      <c r="E168" s="1">
        <f t="shared" si="4"/>
        <v>-5.4101170201307447E-2</v>
      </c>
      <c r="H168" s="16"/>
      <c r="I168" s="1"/>
    </row>
    <row r="169" spans="1:9" x14ac:dyDescent="0.3">
      <c r="A169" s="2">
        <v>43800</v>
      </c>
      <c r="B169" s="49">
        <v>1447995.1</v>
      </c>
      <c r="C169" s="49">
        <v>1456791.1</v>
      </c>
      <c r="D169" s="1">
        <f t="shared" si="4"/>
        <v>3.1760738435369529E-2</v>
      </c>
      <c r="E169" s="1">
        <f t="shared" si="4"/>
        <v>1.5479535397150634E-2</v>
      </c>
      <c r="H169" s="16"/>
      <c r="I169" s="1"/>
    </row>
    <row r="170" spans="1:9" x14ac:dyDescent="0.3">
      <c r="A170" s="2">
        <v>43831</v>
      </c>
      <c r="B170" s="49">
        <v>1386875.8</v>
      </c>
      <c r="C170" s="49">
        <v>1431972.8</v>
      </c>
      <c r="D170" s="1">
        <f t="shared" si="4"/>
        <v>-2.7676542464298626E-2</v>
      </c>
      <c r="E170" s="1">
        <f t="shared" si="4"/>
        <v>-5.5180487047875149E-2</v>
      </c>
      <c r="F170">
        <v>2000</v>
      </c>
      <c r="H170" s="16"/>
      <c r="I170" s="1"/>
    </row>
    <row r="171" spans="1:9" x14ac:dyDescent="0.3">
      <c r="A171" s="2">
        <v>43862</v>
      </c>
      <c r="B171" s="49">
        <v>1237587.7</v>
      </c>
      <c r="C171" s="49">
        <v>1311143.2</v>
      </c>
      <c r="D171" s="1">
        <f t="shared" si="4"/>
        <v>-4.6545174955229363E-2</v>
      </c>
      <c r="E171" s="1">
        <f t="shared" si="4"/>
        <v>-2.3520021723003381E-2</v>
      </c>
      <c r="H171" s="16"/>
      <c r="I171" s="1"/>
    </row>
    <row r="172" spans="1:9" x14ac:dyDescent="0.3">
      <c r="A172" s="2">
        <v>43891</v>
      </c>
      <c r="B172" s="49">
        <v>1366176.7</v>
      </c>
      <c r="C172" s="49">
        <v>1385610.1</v>
      </c>
      <c r="D172" s="1">
        <f t="shared" si="4"/>
        <v>-9.3423258184347047E-2</v>
      </c>
      <c r="E172" s="1">
        <f t="shared" si="4"/>
        <v>-8.7734109613978539E-2</v>
      </c>
      <c r="H172" s="16"/>
      <c r="I172" s="1"/>
    </row>
    <row r="173" spans="1:9" x14ac:dyDescent="0.3">
      <c r="A173" s="2">
        <v>43922</v>
      </c>
      <c r="B173" s="49">
        <v>1081310.1000000001</v>
      </c>
      <c r="C173" s="49">
        <v>1143713.3</v>
      </c>
      <c r="D173" s="1">
        <f t="shared" si="4"/>
        <v>-0.24255100386797623</v>
      </c>
      <c r="E173" s="1">
        <f t="shared" si="4"/>
        <v>-0.23986972195120648</v>
      </c>
      <c r="H173" s="16"/>
      <c r="I173" s="1"/>
    </row>
    <row r="174" spans="1:9" x14ac:dyDescent="0.3">
      <c r="A174" s="2">
        <v>43952</v>
      </c>
      <c r="B174" s="49">
        <v>1117900.3</v>
      </c>
      <c r="C174" s="49">
        <v>1116861.3</v>
      </c>
      <c r="D174" s="1">
        <f t="shared" ref="D174:E188" si="5">(B174/B162-1)</f>
        <v>-0.25357652527846974</v>
      </c>
      <c r="E174" s="1">
        <f t="shared" si="5"/>
        <v>-0.27364316830542146</v>
      </c>
      <c r="H174" s="16"/>
      <c r="I174" s="1"/>
    </row>
    <row r="175" spans="1:9" x14ac:dyDescent="0.3">
      <c r="A175" s="2">
        <v>43983</v>
      </c>
      <c r="B175" s="49">
        <v>1286786.1000000001</v>
      </c>
      <c r="C175" s="49">
        <v>1277103</v>
      </c>
      <c r="D175" s="1">
        <f t="shared" si="5"/>
        <v>-9.7053674241121768E-2</v>
      </c>
      <c r="E175" s="1">
        <f t="shared" si="5"/>
        <v>-0.10671196211365253</v>
      </c>
      <c r="H175" s="16"/>
      <c r="I175" s="1"/>
    </row>
    <row r="176" spans="1:9" x14ac:dyDescent="0.3">
      <c r="A176" s="2">
        <v>44013</v>
      </c>
      <c r="B176" s="49">
        <v>1388661.6</v>
      </c>
      <c r="C176" s="49">
        <v>1371802.8</v>
      </c>
      <c r="D176" s="1">
        <f t="shared" si="5"/>
        <v>-6.999556784076677E-2</v>
      </c>
      <c r="E176" s="1">
        <f t="shared" si="5"/>
        <v>-0.10898718199032809</v>
      </c>
      <c r="H176" s="16"/>
      <c r="I176" s="1"/>
    </row>
    <row r="177" spans="1:19" x14ac:dyDescent="0.3">
      <c r="A177" s="2">
        <v>44044</v>
      </c>
      <c r="B177" s="49">
        <v>1334279.8999999999</v>
      </c>
      <c r="C177" s="49">
        <v>1341672.5</v>
      </c>
      <c r="D177" s="1">
        <f t="shared" si="5"/>
        <v>-4.270910445210474E-2</v>
      </c>
      <c r="E177" s="1">
        <f t="shared" si="5"/>
        <v>-6.668546272814746E-2</v>
      </c>
      <c r="H177" s="16"/>
      <c r="I177" s="1"/>
    </row>
    <row r="178" spans="1:19" x14ac:dyDescent="0.3">
      <c r="A178" s="2">
        <v>44075</v>
      </c>
      <c r="B178" s="49">
        <v>1480523.8</v>
      </c>
      <c r="C178" s="49">
        <v>1483589.4</v>
      </c>
      <c r="D178" s="3">
        <f t="shared" si="5"/>
        <v>2.4044425590863394E-2</v>
      </c>
      <c r="E178" s="3">
        <f t="shared" si="5"/>
        <v>8.7308605108213921E-3</v>
      </c>
      <c r="H178" s="16"/>
      <c r="I178" s="1"/>
    </row>
    <row r="179" spans="1:19" x14ac:dyDescent="0.3">
      <c r="A179" s="2">
        <v>44105</v>
      </c>
      <c r="B179" s="49">
        <v>1517405.4</v>
      </c>
      <c r="C179" s="49">
        <v>1495980</v>
      </c>
      <c r="D179" s="3">
        <f t="shared" si="5"/>
        <v>-2.2340173075682257E-3</v>
      </c>
      <c r="E179" s="3">
        <f t="shared" si="5"/>
        <v>-3.1374685467745467E-2</v>
      </c>
      <c r="H179" s="16"/>
      <c r="I179" s="1"/>
    </row>
    <row r="180" spans="1:19" x14ac:dyDescent="0.3">
      <c r="A180" s="2">
        <v>44136</v>
      </c>
      <c r="B180" s="49">
        <v>1538025.2</v>
      </c>
      <c r="C180" s="49">
        <v>1533457.3</v>
      </c>
      <c r="D180" s="3">
        <f t="shared" si="5"/>
        <v>4.8008567636294908E-2</v>
      </c>
      <c r="E180" s="3">
        <f t="shared" si="5"/>
        <v>3.8766264917905024E-2</v>
      </c>
      <c r="H180" s="16"/>
      <c r="I180" s="1"/>
    </row>
    <row r="181" spans="1:19" x14ac:dyDescent="0.3">
      <c r="A181" s="2">
        <v>44166</v>
      </c>
      <c r="B181" s="49">
        <v>1579058.6</v>
      </c>
      <c r="C181" s="49">
        <v>1574598.2</v>
      </c>
      <c r="D181" s="3">
        <f>(B181/B169-1)</f>
        <v>9.0513773147436805E-2</v>
      </c>
      <c r="E181" s="3">
        <f t="shared" si="5"/>
        <v>8.0867531384561486E-2</v>
      </c>
      <c r="H181" s="16"/>
      <c r="I181" s="1"/>
    </row>
    <row r="182" spans="1:19" x14ac:dyDescent="0.3">
      <c r="A182" s="2">
        <v>44197</v>
      </c>
      <c r="B182" s="49">
        <v>1493608.8</v>
      </c>
      <c r="C182" s="49">
        <v>1506010.6</v>
      </c>
      <c r="D182" s="3">
        <f t="shared" si="5"/>
        <v>7.6959306666105176E-2</v>
      </c>
      <c r="E182" s="3">
        <f t="shared" si="5"/>
        <v>5.1703356376601617E-2</v>
      </c>
      <c r="H182" s="16"/>
      <c r="I182" s="1"/>
      <c r="S182" s="3"/>
    </row>
    <row r="183" spans="1:19" x14ac:dyDescent="0.3">
      <c r="A183" s="2">
        <v>44228</v>
      </c>
      <c r="B183" s="49">
        <v>1444426.4</v>
      </c>
      <c r="C183" s="49">
        <v>1460547.3</v>
      </c>
      <c r="D183" s="3">
        <f t="shared" si="5"/>
        <v>0.16713053951651258</v>
      </c>
      <c r="E183" s="3">
        <f t="shared" si="5"/>
        <v>0.11394949079551342</v>
      </c>
      <c r="H183" s="16"/>
      <c r="I183" s="1"/>
      <c r="S183" s="3"/>
    </row>
    <row r="184" spans="1:19" x14ac:dyDescent="0.3">
      <c r="A184" s="2">
        <v>44256</v>
      </c>
      <c r="B184" s="49">
        <v>1730197.6</v>
      </c>
      <c r="C184" s="49">
        <v>1780358.9</v>
      </c>
      <c r="D184" s="3">
        <f t="shared" si="5"/>
        <v>0.26645228249025199</v>
      </c>
      <c r="E184" s="3">
        <f t="shared" si="5"/>
        <v>0.2848916877843195</v>
      </c>
      <c r="H184" s="16"/>
      <c r="I184" s="1"/>
      <c r="S184" s="3"/>
    </row>
    <row r="185" spans="1:19" x14ac:dyDescent="0.3">
      <c r="A185" s="2">
        <v>44287</v>
      </c>
      <c r="B185" s="49">
        <v>1659060</v>
      </c>
      <c r="C185" s="49">
        <v>1681303.6</v>
      </c>
      <c r="D185" s="3">
        <f t="shared" si="5"/>
        <v>0.53430546889370567</v>
      </c>
      <c r="E185" s="3">
        <f t="shared" si="5"/>
        <v>0.47003938836769676</v>
      </c>
      <c r="H185" s="16"/>
      <c r="I185" s="1"/>
      <c r="S185" s="3"/>
    </row>
    <row r="186" spans="1:19" x14ac:dyDescent="0.3">
      <c r="A186" s="2">
        <v>44317</v>
      </c>
      <c r="B186" s="49">
        <v>1655691.7</v>
      </c>
      <c r="C186" s="49">
        <v>1681168.7</v>
      </c>
      <c r="D186" s="3">
        <f t="shared" si="5"/>
        <v>0.48107277545233673</v>
      </c>
      <c r="E186" s="3">
        <f t="shared" si="5"/>
        <v>0.50526184406246322</v>
      </c>
      <c r="H186" s="16"/>
      <c r="I186" s="1"/>
      <c r="S186" s="3"/>
    </row>
    <row r="187" spans="1:19" x14ac:dyDescent="0.3">
      <c r="A187" s="2">
        <v>44348</v>
      </c>
      <c r="B187" s="49">
        <v>1758754.9</v>
      </c>
      <c r="C187" s="49">
        <v>1770677.6</v>
      </c>
      <c r="D187" s="3">
        <f t="shared" si="5"/>
        <v>0.36678108350719651</v>
      </c>
      <c r="E187" s="3">
        <f t="shared" si="5"/>
        <v>0.38647986889076291</v>
      </c>
      <c r="H187" s="16"/>
      <c r="I187" s="1"/>
      <c r="S187" s="3"/>
    </row>
    <row r="188" spans="1:19" x14ac:dyDescent="0.3">
      <c r="A188" s="2">
        <v>44378</v>
      </c>
      <c r="B188" s="49">
        <v>1711548</v>
      </c>
      <c r="C188" s="49">
        <v>1724974.7</v>
      </c>
      <c r="D188" s="3">
        <f t="shared" si="5"/>
        <v>0.23251625882072346</v>
      </c>
      <c r="E188" s="3">
        <f t="shared" si="5"/>
        <v>0.25745092516212975</v>
      </c>
      <c r="H188" s="16"/>
      <c r="I188" s="1"/>
      <c r="S188" s="3"/>
    </row>
    <row r="189" spans="1:19" x14ac:dyDescent="0.3">
      <c r="A189" s="2">
        <v>44409</v>
      </c>
      <c r="B189" s="49">
        <v>1662835.6</v>
      </c>
      <c r="C189" s="49">
        <v>1720604.7</v>
      </c>
      <c r="D189" s="3">
        <f>(B189/B177-1)</f>
        <v>0.24624196167535772</v>
      </c>
      <c r="E189" s="3">
        <f>(C189/C177-1)</f>
        <v>0.28243270991989466</v>
      </c>
      <c r="H189" s="16"/>
      <c r="I189" s="1"/>
      <c r="S189" s="3"/>
    </row>
    <row r="190" spans="1:19" x14ac:dyDescent="0.3">
      <c r="A190" s="2">
        <v>44440</v>
      </c>
      <c r="B190" s="49">
        <v>1770806.4</v>
      </c>
      <c r="C190" s="49">
        <v>1819163.4</v>
      </c>
      <c r="D190" s="3">
        <f>(B190/B178-1)</f>
        <v>0.19606749989429417</v>
      </c>
      <c r="E190" s="3">
        <f>(C190/C178-1)</f>
        <v>0.22619061581324318</v>
      </c>
      <c r="H190" s="16"/>
      <c r="I190" s="1"/>
      <c r="S190" s="3"/>
    </row>
    <row r="191" spans="1:19" x14ac:dyDescent="0.3">
      <c r="A191" s="2">
        <v>44470</v>
      </c>
      <c r="B191" s="49">
        <v>1813428.8</v>
      </c>
      <c r="C191" s="49">
        <v>1816119.9</v>
      </c>
      <c r="D191" s="3">
        <f t="shared" ref="D191:E200" si="6">(B191/B179-1)</f>
        <v>0.19508524221674728</v>
      </c>
      <c r="E191" s="3">
        <f t="shared" si="6"/>
        <v>0.21400012032246418</v>
      </c>
      <c r="H191" s="16"/>
      <c r="I191" s="1"/>
      <c r="S191" s="3"/>
    </row>
    <row r="192" spans="1:19" x14ac:dyDescent="0.3">
      <c r="A192" s="2">
        <v>44501</v>
      </c>
      <c r="B192" s="49">
        <v>1881444.2</v>
      </c>
      <c r="C192" s="49">
        <v>1939303.2</v>
      </c>
      <c r="D192" s="3">
        <f t="shared" si="6"/>
        <v>0.22328567828407486</v>
      </c>
      <c r="E192" s="3">
        <f t="shared" si="6"/>
        <v>0.2646607114524806</v>
      </c>
      <c r="H192" s="16"/>
      <c r="I192" s="1"/>
      <c r="S192" s="3"/>
    </row>
    <row r="193" spans="1:22" x14ac:dyDescent="0.3">
      <c r="A193" s="2">
        <v>44531</v>
      </c>
      <c r="B193" s="49">
        <v>1885664.1</v>
      </c>
      <c r="C193" s="49">
        <v>1949532.2</v>
      </c>
      <c r="D193" s="3">
        <f t="shared" si="6"/>
        <v>0.19416980471782352</v>
      </c>
      <c r="E193" s="3">
        <f t="shared" si="6"/>
        <v>0.23811407888056779</v>
      </c>
      <c r="H193" s="16"/>
      <c r="I193" s="1"/>
      <c r="V193" s="15"/>
    </row>
    <row r="194" spans="1:22" x14ac:dyDescent="0.3">
      <c r="A194" s="2">
        <v>44562</v>
      </c>
      <c r="B194" s="49">
        <v>1769400.2</v>
      </c>
      <c r="C194" s="49">
        <v>1871129.6000000001</v>
      </c>
      <c r="D194" s="3">
        <f t="shared" si="6"/>
        <v>0.18464768016899735</v>
      </c>
      <c r="E194" s="3">
        <f t="shared" si="6"/>
        <v>0.24244118866095632</v>
      </c>
      <c r="H194" s="16"/>
      <c r="I194" s="1"/>
      <c r="S194" s="3"/>
      <c r="T194" s="3"/>
      <c r="U194" s="3"/>
      <c r="V194" s="3"/>
    </row>
    <row r="195" spans="1:22" x14ac:dyDescent="0.3">
      <c r="A195" s="2">
        <v>44593</v>
      </c>
      <c r="B195" s="49">
        <v>1697303.8</v>
      </c>
      <c r="C195" s="49">
        <v>1782727.2</v>
      </c>
      <c r="D195" s="3">
        <f t="shared" si="6"/>
        <v>0.17507115627352166</v>
      </c>
      <c r="E195" s="3">
        <f t="shared" si="6"/>
        <v>0.22058847392343939</v>
      </c>
      <c r="F195">
        <v>2000</v>
      </c>
      <c r="H195" s="16"/>
      <c r="I195" s="1"/>
      <c r="S195" s="3"/>
      <c r="T195" s="3"/>
      <c r="U195" s="3"/>
      <c r="V195" s="3"/>
    </row>
    <row r="196" spans="1:22" x14ac:dyDescent="0.3">
      <c r="A196" s="2">
        <v>44621</v>
      </c>
      <c r="B196" s="49">
        <v>1999812.5</v>
      </c>
      <c r="C196" s="49">
        <v>2095226.4</v>
      </c>
      <c r="D196" s="3">
        <f t="shared" si="6"/>
        <v>0.15582896427552551</v>
      </c>
      <c r="E196" s="3">
        <f t="shared" si="6"/>
        <v>0.17685619455717605</v>
      </c>
      <c r="H196" s="16"/>
      <c r="I196" s="1"/>
      <c r="S196" s="3"/>
      <c r="T196" s="3"/>
      <c r="U196" s="3"/>
      <c r="V196" s="3"/>
    </row>
    <row r="197" spans="1:22" x14ac:dyDescent="0.3">
      <c r="A197" s="2">
        <v>44652</v>
      </c>
      <c r="B197" s="49">
        <v>1853625.7</v>
      </c>
      <c r="C197" s="49">
        <v>1948763.3</v>
      </c>
      <c r="D197" s="3">
        <f t="shared" si="6"/>
        <v>0.11727466155533861</v>
      </c>
      <c r="E197" s="3">
        <f t="shared" si="6"/>
        <v>0.15907876483461991</v>
      </c>
      <c r="H197" s="16"/>
      <c r="I197" s="1"/>
      <c r="S197" s="3"/>
      <c r="T197" s="3"/>
      <c r="U197" s="3"/>
      <c r="V197" s="3"/>
    </row>
    <row r="198" spans="1:22" x14ac:dyDescent="0.3">
      <c r="A198" s="2">
        <v>44682</v>
      </c>
      <c r="B198" s="49">
        <v>1936330.2</v>
      </c>
      <c r="C198" s="49">
        <v>2027966.5</v>
      </c>
      <c r="D198" s="3">
        <f t="shared" si="6"/>
        <v>0.16949924916577164</v>
      </c>
      <c r="E198" s="3">
        <f t="shared" si="6"/>
        <v>0.20628375962507506</v>
      </c>
      <c r="H198" s="16"/>
      <c r="I198" s="1"/>
      <c r="S198" s="3"/>
      <c r="T198" s="3"/>
      <c r="U198" s="3"/>
      <c r="V198" s="3"/>
    </row>
    <row r="199" spans="1:22" x14ac:dyDescent="0.3">
      <c r="A199" s="2">
        <v>44713</v>
      </c>
      <c r="B199" s="49">
        <v>2005451.4</v>
      </c>
      <c r="C199" s="49">
        <v>2060690.5</v>
      </c>
      <c r="D199" s="3">
        <f t="shared" si="6"/>
        <v>0.14026769733519995</v>
      </c>
      <c r="E199" s="3">
        <f t="shared" si="6"/>
        <v>0.16378639454184096</v>
      </c>
      <c r="H199" s="16"/>
      <c r="I199" s="1"/>
      <c r="S199" s="3"/>
      <c r="T199" s="3"/>
      <c r="U199" s="3"/>
      <c r="V199" s="3"/>
    </row>
    <row r="200" spans="1:22" x14ac:dyDescent="0.3">
      <c r="A200" s="2">
        <v>44743</v>
      </c>
      <c r="B200" s="49">
        <v>1906851.4</v>
      </c>
      <c r="C200" s="49">
        <v>1962650.8</v>
      </c>
      <c r="D200" s="3">
        <f t="shared" si="6"/>
        <v>0.11410921575088739</v>
      </c>
      <c r="E200" s="3">
        <f t="shared" si="6"/>
        <v>0.13778526722739759</v>
      </c>
      <c r="H200" s="16"/>
      <c r="I200" s="1"/>
      <c r="S200" s="3"/>
      <c r="T200" s="3"/>
      <c r="U200" s="3"/>
      <c r="V200" s="3"/>
    </row>
    <row r="201" spans="1:22" x14ac:dyDescent="0.3">
      <c r="A201" s="2">
        <v>44774</v>
      </c>
      <c r="B201" s="49">
        <v>1889614.7</v>
      </c>
      <c r="C201" s="49">
        <v>2024941.6</v>
      </c>
      <c r="D201" s="3">
        <f t="shared" ref="D201:D202" si="7">(B201/B189-1)</f>
        <v>0.13638095070853651</v>
      </c>
      <c r="E201" s="3">
        <f t="shared" ref="E201:E202" si="8">(C201/C189-1)</f>
        <v>0.17687787322677906</v>
      </c>
      <c r="H201" s="16"/>
      <c r="I201" s="1"/>
      <c r="J201" s="3"/>
      <c r="S201" s="3"/>
      <c r="T201" s="3"/>
      <c r="U201" s="3"/>
      <c r="V201" s="3"/>
    </row>
    <row r="202" spans="1:22" x14ac:dyDescent="0.3">
      <c r="A202" s="2">
        <v>44805</v>
      </c>
      <c r="B202" s="49">
        <v>1942805.7</v>
      </c>
      <c r="C202" s="49">
        <v>2007988.9</v>
      </c>
      <c r="D202" s="3">
        <f t="shared" si="7"/>
        <v>9.7130493768262882E-2</v>
      </c>
      <c r="E202" s="3">
        <f t="shared" si="8"/>
        <v>0.10379798758044489</v>
      </c>
      <c r="J202" s="3"/>
      <c r="S202" s="3"/>
      <c r="T202" s="3"/>
      <c r="U202" s="3"/>
      <c r="V202" s="3"/>
    </row>
    <row r="203" spans="1:22" x14ac:dyDescent="0.3">
      <c r="A203" s="2">
        <v>44835</v>
      </c>
      <c r="B203" s="49">
        <v>1851265.6</v>
      </c>
      <c r="C203" s="49">
        <v>1928882.4</v>
      </c>
      <c r="D203" s="3">
        <f t="shared" ref="D203:D205" si="9">(B203/B191-1)</f>
        <v>2.0864783883436822E-2</v>
      </c>
      <c r="E203" s="3">
        <f t="shared" ref="E203:E205" si="10">(C203/C191-1)</f>
        <v>6.2089788234796606E-2</v>
      </c>
      <c r="F203" s="47"/>
      <c r="G203" s="47"/>
      <c r="H203" s="1"/>
      <c r="S203" s="3"/>
      <c r="T203" s="3"/>
      <c r="U203" s="3"/>
      <c r="V203" s="3"/>
    </row>
    <row r="204" spans="1:22" x14ac:dyDescent="0.3">
      <c r="A204" s="2">
        <v>44866</v>
      </c>
      <c r="B204" s="49">
        <v>1883011.9</v>
      </c>
      <c r="C204" s="49">
        <v>1950374</v>
      </c>
      <c r="D204" s="3">
        <f t="shared" si="9"/>
        <v>8.3324288862773876E-4</v>
      </c>
      <c r="E204" s="3">
        <f t="shared" si="10"/>
        <v>5.7086483433843593E-3</v>
      </c>
      <c r="H204" s="47"/>
      <c r="S204" s="3"/>
      <c r="T204" s="3"/>
      <c r="U204" s="3"/>
      <c r="V204" s="3"/>
    </row>
    <row r="205" spans="1:22" x14ac:dyDescent="0.3">
      <c r="A205" s="2">
        <v>44896</v>
      </c>
      <c r="B205" s="49">
        <v>1846725.5</v>
      </c>
      <c r="C205" s="49">
        <v>1905167.8</v>
      </c>
      <c r="D205" s="3">
        <f t="shared" si="9"/>
        <v>-2.064980714221587E-2</v>
      </c>
      <c r="E205" s="3">
        <f t="shared" si="10"/>
        <v>-2.2756433569037671E-2</v>
      </c>
    </row>
    <row r="206" spans="1:22" x14ac:dyDescent="0.3">
      <c r="D206" s="47"/>
      <c r="E206" s="47"/>
      <c r="F206" s="47"/>
      <c r="G206" s="47"/>
    </row>
    <row r="207" spans="1:22" x14ac:dyDescent="0.3">
      <c r="D207" s="47"/>
      <c r="E207" s="47"/>
      <c r="F207" s="47"/>
      <c r="G207" s="47"/>
    </row>
    <row r="209" spans="2:3" x14ac:dyDescent="0.3">
      <c r="B209" s="3"/>
      <c r="C209" s="3"/>
    </row>
    <row r="212" spans="2:3" x14ac:dyDescent="0.3">
      <c r="B212" s="74"/>
      <c r="C212" s="74"/>
    </row>
    <row r="213" spans="2:3" x14ac:dyDescent="0.3">
      <c r="B213" s="74"/>
      <c r="C213" s="74"/>
    </row>
    <row r="214" spans="2:3" x14ac:dyDescent="0.3">
      <c r="B214" s="74"/>
      <c r="C214" s="74"/>
    </row>
    <row r="215" spans="2:3" x14ac:dyDescent="0.3">
      <c r="B215" s="74"/>
      <c r="C215" s="74"/>
    </row>
    <row r="216" spans="2:3" x14ac:dyDescent="0.3">
      <c r="B216" s="74"/>
      <c r="C216" s="74"/>
    </row>
    <row r="217" spans="2:3" x14ac:dyDescent="0.3">
      <c r="B217" s="74"/>
      <c r="C217" s="74"/>
    </row>
    <row r="218" spans="2:3" x14ac:dyDescent="0.3">
      <c r="B218" s="74"/>
      <c r="C218" s="74"/>
    </row>
    <row r="219" spans="2:3" x14ac:dyDescent="0.3">
      <c r="B219" s="74"/>
      <c r="C219" s="74"/>
    </row>
    <row r="220" spans="2:3" x14ac:dyDescent="0.3">
      <c r="B220" s="74"/>
      <c r="C220" s="74"/>
    </row>
    <row r="221" spans="2:3" x14ac:dyDescent="0.3">
      <c r="B221" s="74"/>
      <c r="C221" s="74"/>
    </row>
    <row r="222" spans="2:3" x14ac:dyDescent="0.3">
      <c r="B222" s="74"/>
      <c r="C222" s="74"/>
    </row>
    <row r="223" spans="2:3" x14ac:dyDescent="0.3">
      <c r="B223" s="74"/>
      <c r="C223" s="74"/>
    </row>
    <row r="225" spans="2:4" x14ac:dyDescent="0.3">
      <c r="B225" s="78"/>
      <c r="C225" s="78"/>
      <c r="D225" s="72"/>
    </row>
    <row r="226" spans="2:4" x14ac:dyDescent="0.3">
      <c r="B226" s="78"/>
      <c r="C226" s="78"/>
      <c r="D226" s="72"/>
    </row>
    <row r="227" spans="2:4" x14ac:dyDescent="0.3">
      <c r="B227" s="78"/>
      <c r="C227" s="78"/>
      <c r="D227" s="72"/>
    </row>
    <row r="228" spans="2:4" x14ac:dyDescent="0.3">
      <c r="B228" s="78"/>
      <c r="C228" s="78"/>
      <c r="D228" s="79"/>
    </row>
    <row r="229" spans="2:4" x14ac:dyDescent="0.3">
      <c r="B229" s="52"/>
      <c r="C229" s="52"/>
      <c r="D229" s="72"/>
    </row>
    <row r="230" spans="2:4" x14ac:dyDescent="0.3">
      <c r="B230" s="52"/>
      <c r="C230" s="52"/>
      <c r="D230" s="72"/>
    </row>
    <row r="231" spans="2:4" x14ac:dyDescent="0.3">
      <c r="B231" s="52"/>
      <c r="C231" s="52"/>
      <c r="D231" s="72"/>
    </row>
    <row r="232" spans="2:4" x14ac:dyDescent="0.3">
      <c r="B232" s="52"/>
      <c r="C232" s="52"/>
      <c r="D232" s="7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B3CD-04B1-4869-83C6-885A7366EFBF}">
  <dimension ref="A1:AH143"/>
  <sheetViews>
    <sheetView zoomScale="57" zoomScaleNormal="57" workbookViewId="0">
      <pane xSplit="1" ySplit="4" topLeftCell="B5" activePane="bottomRight" state="frozen"/>
      <selection pane="topRight" activeCell="B1" sqref="B1"/>
      <selection pane="bottomLeft" activeCell="A5" sqref="A5"/>
      <selection pane="bottomRight"/>
    </sheetView>
  </sheetViews>
  <sheetFormatPr defaultRowHeight="18.75" x14ac:dyDescent="0.3"/>
  <cols>
    <col min="2" max="3" width="13.59765625" bestFit="1" customWidth="1"/>
    <col min="4" max="4" width="12.796875" customWidth="1"/>
    <col min="5" max="5" width="11.09765625" bestFit="1" customWidth="1"/>
    <col min="6" max="6" width="11.09765625" style="19" bestFit="1" customWidth="1"/>
    <col min="7" max="7" width="10.09765625" style="19" bestFit="1" customWidth="1"/>
    <col min="8" max="8" width="11.09765625" bestFit="1" customWidth="1"/>
    <col min="9" max="9" width="19.3984375" style="19" bestFit="1" customWidth="1"/>
    <col min="10" max="10" width="16.8984375" style="17" customWidth="1"/>
    <col min="11" max="11" width="11.09765625" style="17" bestFit="1" customWidth="1"/>
    <col min="12" max="12" width="11.09765625" bestFit="1" customWidth="1"/>
    <col min="13" max="14" width="10.09765625" bestFit="1" customWidth="1"/>
    <col min="15" max="15" width="11.09765625" style="19" bestFit="1" customWidth="1"/>
    <col min="16" max="17" width="10.09765625" bestFit="1" customWidth="1"/>
    <col min="18" max="18" width="3.8984375" customWidth="1"/>
    <col min="19" max="19" width="12.3984375" customWidth="1"/>
    <col min="20" max="20" width="12.69921875" bestFit="1" customWidth="1"/>
    <col min="21" max="24" width="11.09765625" bestFit="1" customWidth="1"/>
    <col min="25" max="25" width="11.19921875" customWidth="1"/>
    <col min="26" max="26" width="11.09765625" bestFit="1" customWidth="1"/>
    <col min="27" max="28" width="11.09765625" style="17" bestFit="1" customWidth="1"/>
    <col min="29" max="29" width="11.09765625" bestFit="1" customWidth="1"/>
    <col min="30" max="32" width="10.09765625" bestFit="1" customWidth="1"/>
    <col min="33" max="33" width="11.09765625" bestFit="1" customWidth="1"/>
    <col min="34" max="35" width="10.09765625" bestFit="1" customWidth="1"/>
  </cols>
  <sheetData>
    <row r="1" spans="1:34" s="38" customFormat="1" ht="23.25" x14ac:dyDescent="0.35">
      <c r="B1" s="38" t="s">
        <v>145</v>
      </c>
      <c r="F1" s="39"/>
      <c r="G1" s="39"/>
      <c r="I1" s="39"/>
      <c r="J1" s="40"/>
      <c r="K1" s="40"/>
      <c r="O1" s="39"/>
      <c r="S1" s="38" t="s">
        <v>147</v>
      </c>
      <c r="AA1" s="40"/>
      <c r="AB1" s="40"/>
    </row>
    <row r="2" spans="1:34" s="38" customFormat="1" ht="23.25" x14ac:dyDescent="0.35">
      <c r="B2" s="84" t="s">
        <v>149</v>
      </c>
      <c r="C2" s="84"/>
      <c r="D2" s="84"/>
      <c r="E2" s="38" t="s">
        <v>153</v>
      </c>
      <c r="F2" s="39"/>
      <c r="G2" s="39"/>
      <c r="I2" s="39"/>
      <c r="J2" s="40"/>
      <c r="K2" s="40"/>
      <c r="O2" s="39"/>
      <c r="AA2" s="40"/>
      <c r="AB2" s="40"/>
    </row>
    <row r="3" spans="1:34" s="15" customFormat="1" ht="93.75" x14ac:dyDescent="0.3">
      <c r="B3" s="25" t="s">
        <v>150</v>
      </c>
      <c r="C3" s="25" t="s">
        <v>152</v>
      </c>
      <c r="D3" s="25" t="s">
        <v>151</v>
      </c>
      <c r="E3" s="25" t="s">
        <v>166</v>
      </c>
      <c r="F3" s="26" t="s">
        <v>29</v>
      </c>
      <c r="G3" s="26" t="s">
        <v>57</v>
      </c>
      <c r="H3" s="25" t="s">
        <v>183</v>
      </c>
      <c r="I3" s="26" t="s">
        <v>154</v>
      </c>
      <c r="J3" s="41" t="s">
        <v>159</v>
      </c>
      <c r="K3" s="41" t="s">
        <v>160</v>
      </c>
      <c r="L3" s="25" t="s">
        <v>155</v>
      </c>
      <c r="M3" s="25" t="s">
        <v>156</v>
      </c>
      <c r="N3" s="25" t="s">
        <v>167</v>
      </c>
      <c r="O3" s="26" t="s">
        <v>102</v>
      </c>
      <c r="P3" s="25" t="s">
        <v>157</v>
      </c>
      <c r="Q3" s="25" t="s">
        <v>158</v>
      </c>
      <c r="R3" s="21"/>
      <c r="S3" s="25" t="s">
        <v>150</v>
      </c>
      <c r="T3" s="25" t="s">
        <v>152</v>
      </c>
      <c r="U3" s="25" t="s">
        <v>151</v>
      </c>
      <c r="V3" s="25" t="s">
        <v>166</v>
      </c>
      <c r="W3" s="25" t="s">
        <v>29</v>
      </c>
      <c r="X3" s="25" t="s">
        <v>57</v>
      </c>
      <c r="Y3" s="25" t="s">
        <v>183</v>
      </c>
      <c r="Z3" s="25" t="s">
        <v>154</v>
      </c>
      <c r="AA3" s="41" t="s">
        <v>159</v>
      </c>
      <c r="AB3" s="41" t="s">
        <v>160</v>
      </c>
      <c r="AC3" s="25" t="s">
        <v>155</v>
      </c>
      <c r="AD3" s="25" t="s">
        <v>156</v>
      </c>
      <c r="AE3" s="25" t="s">
        <v>167</v>
      </c>
      <c r="AF3" s="25" t="s">
        <v>102</v>
      </c>
      <c r="AG3" s="25" t="s">
        <v>157</v>
      </c>
      <c r="AH3" s="25" t="s">
        <v>158</v>
      </c>
    </row>
    <row r="4" spans="1:34" s="15" customFormat="1" x14ac:dyDescent="0.3">
      <c r="A4" s="15" t="s">
        <v>273</v>
      </c>
      <c r="B4" s="15" t="s">
        <v>111</v>
      </c>
      <c r="C4" s="15" t="s">
        <v>112</v>
      </c>
      <c r="D4" s="15" t="s">
        <v>113</v>
      </c>
      <c r="E4" s="15" t="s">
        <v>114</v>
      </c>
      <c r="F4" s="27" t="s">
        <v>115</v>
      </c>
      <c r="G4" s="27" t="s">
        <v>116</v>
      </c>
      <c r="H4" s="15" t="s">
        <v>117</v>
      </c>
      <c r="I4" s="27" t="s">
        <v>118</v>
      </c>
      <c r="J4" s="30" t="s">
        <v>126</v>
      </c>
      <c r="K4" s="30" t="s">
        <v>125</v>
      </c>
      <c r="L4" s="15" t="s">
        <v>119</v>
      </c>
      <c r="M4" s="15" t="s">
        <v>120</v>
      </c>
      <c r="N4" s="15" t="s">
        <v>121</v>
      </c>
      <c r="O4" s="27" t="s">
        <v>122</v>
      </c>
      <c r="P4" s="15" t="s">
        <v>123</v>
      </c>
      <c r="Q4" s="15" t="s">
        <v>124</v>
      </c>
      <c r="R4" s="15" t="s">
        <v>161</v>
      </c>
      <c r="S4" s="15" t="s">
        <v>127</v>
      </c>
      <c r="T4" s="15" t="s">
        <v>128</v>
      </c>
      <c r="U4" s="15" t="s">
        <v>129</v>
      </c>
      <c r="V4" s="15" t="s">
        <v>130</v>
      </c>
      <c r="W4" s="15" t="s">
        <v>131</v>
      </c>
      <c r="X4" s="15" t="s">
        <v>132</v>
      </c>
      <c r="Y4" s="15" t="s">
        <v>133</v>
      </c>
      <c r="Z4" s="15" t="s">
        <v>134</v>
      </c>
      <c r="AA4" s="30" t="s">
        <v>142</v>
      </c>
      <c r="AB4" s="30" t="s">
        <v>141</v>
      </c>
      <c r="AC4" s="15" t="s">
        <v>135</v>
      </c>
      <c r="AD4" s="15" t="s">
        <v>136</v>
      </c>
      <c r="AE4" s="15" t="s">
        <v>137</v>
      </c>
      <c r="AF4" s="15" t="s">
        <v>138</v>
      </c>
      <c r="AG4" s="15" t="s">
        <v>139</v>
      </c>
      <c r="AH4" s="15" t="s">
        <v>140</v>
      </c>
    </row>
    <row r="5" spans="1:34" x14ac:dyDescent="0.3">
      <c r="A5" s="2" t="s">
        <v>305</v>
      </c>
      <c r="B5" s="16">
        <v>979028.86975378415</v>
      </c>
      <c r="C5" s="16">
        <v>87087.442591783678</v>
      </c>
      <c r="D5" s="16">
        <v>360235.9381941405</v>
      </c>
      <c r="E5" s="16">
        <v>254889.25529999999</v>
      </c>
      <c r="F5" s="20">
        <v>218008</v>
      </c>
      <c r="G5" s="20">
        <v>51160</v>
      </c>
      <c r="H5" s="16">
        <v>99906.204263281252</v>
      </c>
      <c r="I5" s="20">
        <v>484414.21965026855</v>
      </c>
      <c r="J5" s="18">
        <v>295240.09543609619</v>
      </c>
      <c r="K5" s="18">
        <v>189174.58074188232</v>
      </c>
      <c r="L5" s="16">
        <v>75273.765546875016</v>
      </c>
      <c r="M5" s="16">
        <v>37341.398406249995</v>
      </c>
      <c r="N5" s="16">
        <v>35300.11328125</v>
      </c>
      <c r="O5" s="20">
        <v>129868.7</v>
      </c>
      <c r="P5" s="16">
        <v>33045.100091783665</v>
      </c>
      <c r="Q5" s="16">
        <v>7145.4939999999997</v>
      </c>
      <c r="R5" s="16" t="s">
        <v>14</v>
      </c>
      <c r="S5" s="16">
        <v>1058017.311440039</v>
      </c>
      <c r="T5" s="16">
        <v>120479.85500000001</v>
      </c>
      <c r="U5" s="16">
        <v>337107.45018359384</v>
      </c>
      <c r="V5" s="16">
        <v>258281.72630000001</v>
      </c>
      <c r="W5" s="16">
        <v>182308.3</v>
      </c>
      <c r="X5" s="16">
        <v>64228.37</v>
      </c>
      <c r="Y5" s="16">
        <v>115723.59791367188</v>
      </c>
      <c r="Z5" s="16">
        <v>473546.71911621094</v>
      </c>
      <c r="AA5" s="18">
        <v>280423.76866149902</v>
      </c>
      <c r="AB5" s="18">
        <v>193122.7151184082</v>
      </c>
      <c r="AC5" s="16">
        <v>81868.629000000001</v>
      </c>
      <c r="AD5" s="16">
        <v>36463.076999999997</v>
      </c>
      <c r="AE5" s="16">
        <v>36763.05859375</v>
      </c>
      <c r="AF5" s="16">
        <v>203980.7</v>
      </c>
      <c r="AG5" s="16">
        <v>53100.485000000001</v>
      </c>
      <c r="AH5" s="16">
        <v>9339.9537</v>
      </c>
    </row>
    <row r="6" spans="1:34" x14ac:dyDescent="0.3">
      <c r="A6" s="2" t="s">
        <v>306</v>
      </c>
      <c r="B6" s="16">
        <v>940769.76343908708</v>
      </c>
      <c r="C6" s="16">
        <v>77989.690300008151</v>
      </c>
      <c r="D6" s="16">
        <v>279244.09105195309</v>
      </c>
      <c r="E6" s="16">
        <v>211723.18580000001</v>
      </c>
      <c r="F6" s="20">
        <v>135330</v>
      </c>
      <c r="G6" s="20">
        <v>57818</v>
      </c>
      <c r="H6" s="16">
        <v>98662.021957031233</v>
      </c>
      <c r="I6" s="20">
        <v>477009.37525939941</v>
      </c>
      <c r="J6" s="18">
        <v>285364.504737854</v>
      </c>
      <c r="K6" s="18">
        <v>191645.09489440918</v>
      </c>
      <c r="L6" s="16">
        <v>76544.903405859382</v>
      </c>
      <c r="M6" s="16">
        <v>35996.147868750006</v>
      </c>
      <c r="N6" s="16">
        <v>33443.0625</v>
      </c>
      <c r="O6" s="20">
        <v>130075.1</v>
      </c>
      <c r="P6" s="16">
        <v>33612.256300008143</v>
      </c>
      <c r="Q6" s="16">
        <v>7789.4916999999996</v>
      </c>
      <c r="R6" s="16" t="s">
        <v>14</v>
      </c>
      <c r="S6" s="16">
        <v>969773.31560966803</v>
      </c>
      <c r="T6" s="16">
        <v>102775.84269999999</v>
      </c>
      <c r="U6" s="16">
        <v>270174.97027226567</v>
      </c>
      <c r="V6" s="16">
        <v>200707.69349999999</v>
      </c>
      <c r="W6" s="16">
        <v>132967.1</v>
      </c>
      <c r="X6" s="16">
        <v>54846.96</v>
      </c>
      <c r="Y6" s="16">
        <v>118566.50486328125</v>
      </c>
      <c r="Z6" s="16">
        <v>451993.71380615234</v>
      </c>
      <c r="AA6" s="18">
        <v>278363.68499755859</v>
      </c>
      <c r="AB6" s="18">
        <v>173630.02426147461</v>
      </c>
      <c r="AC6" s="16">
        <v>73736.163700000005</v>
      </c>
      <c r="AD6" s="16">
        <v>33906.216</v>
      </c>
      <c r="AE6" s="16">
        <v>35747.6953125</v>
      </c>
      <c r="AF6" s="16">
        <v>185267.5</v>
      </c>
      <c r="AG6" s="16">
        <v>46266.923999999999</v>
      </c>
      <c r="AH6" s="16">
        <v>8717.6574000000001</v>
      </c>
    </row>
    <row r="7" spans="1:34" x14ac:dyDescent="0.3">
      <c r="A7" s="2" t="s">
        <v>307</v>
      </c>
      <c r="B7" s="16">
        <v>1057144.5396674804</v>
      </c>
      <c r="C7" s="16">
        <v>96167.024478315783</v>
      </c>
      <c r="D7" s="16">
        <v>353650.39519707026</v>
      </c>
      <c r="E7" s="16">
        <v>262041.78199999998</v>
      </c>
      <c r="F7" s="20">
        <v>198234</v>
      </c>
      <c r="G7" s="20">
        <v>64802</v>
      </c>
      <c r="H7" s="16">
        <v>105048.35809257813</v>
      </c>
      <c r="I7" s="20">
        <v>517870.76727294922</v>
      </c>
      <c r="J7" s="18">
        <v>307135.52850341797</v>
      </c>
      <c r="K7" s="18">
        <v>210735.23234558105</v>
      </c>
      <c r="L7" s="16">
        <v>83542.116911523437</v>
      </c>
      <c r="M7" s="16">
        <v>40421.602656250012</v>
      </c>
      <c r="N7" s="16">
        <v>39423.33203125</v>
      </c>
      <c r="O7" s="20">
        <v>148549.4</v>
      </c>
      <c r="P7" s="16">
        <v>39108.977578315789</v>
      </c>
      <c r="Q7" s="16">
        <v>7919.6228000000001</v>
      </c>
      <c r="R7" s="16" t="s">
        <v>14</v>
      </c>
      <c r="S7" s="16">
        <v>1078985.4372697268</v>
      </c>
      <c r="T7" s="16">
        <v>121667.4296</v>
      </c>
      <c r="U7" s="16">
        <v>318213.63972382806</v>
      </c>
      <c r="V7" s="16">
        <v>249606.96290000001</v>
      </c>
      <c r="W7" s="16">
        <v>167779.6</v>
      </c>
      <c r="X7" s="16">
        <v>60166.879999999997</v>
      </c>
      <c r="Y7" s="16">
        <v>125229.5599984375</v>
      </c>
      <c r="Z7" s="16">
        <v>488214.42077636719</v>
      </c>
      <c r="AA7" s="18">
        <v>300813.59896850586</v>
      </c>
      <c r="AB7" s="18">
        <v>187400.36515808105</v>
      </c>
      <c r="AC7" s="16">
        <v>77995.552599999995</v>
      </c>
      <c r="AD7" s="16">
        <v>38275.543000000005</v>
      </c>
      <c r="AE7" s="16">
        <v>40940.01171875</v>
      </c>
      <c r="AF7" s="16">
        <v>207511</v>
      </c>
      <c r="AG7" s="16">
        <v>54479.239000000001</v>
      </c>
      <c r="AH7" s="16">
        <v>8667.7366000000002</v>
      </c>
    </row>
    <row r="8" spans="1:34" x14ac:dyDescent="0.3">
      <c r="A8" s="2" t="s">
        <v>308</v>
      </c>
      <c r="B8" s="16">
        <v>994906.74355566408</v>
      </c>
      <c r="C8" s="16">
        <v>83979.963108369717</v>
      </c>
      <c r="D8" s="16">
        <v>348681.47667499998</v>
      </c>
      <c r="E8" s="16">
        <v>251217.57810000004</v>
      </c>
      <c r="F8" s="20">
        <v>193606</v>
      </c>
      <c r="G8" s="20">
        <v>59695</v>
      </c>
      <c r="H8" s="16">
        <v>100185.59182890625</v>
      </c>
      <c r="I8" s="20">
        <v>486477.88854980469</v>
      </c>
      <c r="J8" s="18">
        <v>290146.78242492676</v>
      </c>
      <c r="K8" s="18">
        <v>196330.8775100708</v>
      </c>
      <c r="L8" s="16">
        <v>85851.457736328113</v>
      </c>
      <c r="M8" s="16">
        <v>37928.782165625002</v>
      </c>
      <c r="N8" s="16">
        <v>37642.40625</v>
      </c>
      <c r="O8" s="20">
        <v>135077.4</v>
      </c>
      <c r="P8" s="16">
        <v>31943.218008369709</v>
      </c>
      <c r="Q8" s="16">
        <v>7942.8607000000002</v>
      </c>
      <c r="R8" s="16" t="s">
        <v>14</v>
      </c>
      <c r="S8" s="16">
        <v>1047310.042047461</v>
      </c>
      <c r="T8" s="16">
        <v>122304.54859999999</v>
      </c>
      <c r="U8" s="16">
        <v>335013.41211054689</v>
      </c>
      <c r="V8" s="16">
        <v>248989.03339999999</v>
      </c>
      <c r="W8" s="16">
        <v>180593.4</v>
      </c>
      <c r="X8" s="16">
        <v>59158.9</v>
      </c>
      <c r="Y8" s="16">
        <v>117218.97017968749</v>
      </c>
      <c r="Z8" s="16">
        <v>467920.94152832031</v>
      </c>
      <c r="AA8" s="18">
        <v>285179.92202758789</v>
      </c>
      <c r="AB8" s="18">
        <v>182741.1363067627</v>
      </c>
      <c r="AC8" s="16">
        <v>79591.975600000005</v>
      </c>
      <c r="AD8" s="16">
        <v>39634.493000000002</v>
      </c>
      <c r="AE8" s="16">
        <v>39495.28125</v>
      </c>
      <c r="AF8" s="16">
        <v>208742.1</v>
      </c>
      <c r="AG8" s="16">
        <v>53778.588000000003</v>
      </c>
      <c r="AH8" s="16">
        <v>9504.3197999999993</v>
      </c>
    </row>
    <row r="9" spans="1:34" x14ac:dyDescent="0.3">
      <c r="A9" s="2" t="s">
        <v>309</v>
      </c>
      <c r="B9" s="16">
        <v>1027500.8092519531</v>
      </c>
      <c r="C9" s="16">
        <v>93038.653419292474</v>
      </c>
      <c r="D9" s="16">
        <v>377136.20571679692</v>
      </c>
      <c r="E9" s="16">
        <v>261436.14660000001</v>
      </c>
      <c r="F9" s="20">
        <v>213918</v>
      </c>
      <c r="G9" s="20">
        <v>53086</v>
      </c>
      <c r="H9" s="16">
        <v>102794.54718828124</v>
      </c>
      <c r="I9" s="20">
        <v>508795.53833007813</v>
      </c>
      <c r="J9" s="18">
        <v>302166.70883178711</v>
      </c>
      <c r="K9" s="18">
        <v>206628.60414123535</v>
      </c>
      <c r="L9" s="16">
        <v>91012.31969726563</v>
      </c>
      <c r="M9" s="16">
        <v>38155.660228125002</v>
      </c>
      <c r="N9" s="16">
        <v>40923.390625</v>
      </c>
      <c r="O9" s="20">
        <v>142531.20000000001</v>
      </c>
      <c r="P9" s="16">
        <v>36661.268719292464</v>
      </c>
      <c r="Q9" s="16">
        <v>8361.5969999999998</v>
      </c>
      <c r="R9" s="16" t="s">
        <v>14</v>
      </c>
      <c r="S9" s="16">
        <v>1077190.0616056153</v>
      </c>
      <c r="T9" s="16">
        <v>128928.1351</v>
      </c>
      <c r="U9" s="16">
        <v>331502.47095117188</v>
      </c>
      <c r="V9" s="16">
        <v>254972.31789999997</v>
      </c>
      <c r="W9" s="16">
        <v>169221.3</v>
      </c>
      <c r="X9" s="16">
        <v>61920.77</v>
      </c>
      <c r="Y9" s="16">
        <v>117294.32839804688</v>
      </c>
      <c r="Z9" s="16">
        <v>479332.53036499023</v>
      </c>
      <c r="AA9" s="18">
        <v>293655.45993041992</v>
      </c>
      <c r="AB9" s="18">
        <v>185676.96041870117</v>
      </c>
      <c r="AC9" s="16">
        <v>86087.959100000007</v>
      </c>
      <c r="AD9" s="16">
        <v>39515.491999999998</v>
      </c>
      <c r="AE9" s="16">
        <v>40949.24609375</v>
      </c>
      <c r="AF9" s="16">
        <v>220207.6</v>
      </c>
      <c r="AG9" s="16">
        <v>58487.129000000001</v>
      </c>
      <c r="AH9" s="16">
        <v>9631.9948000000004</v>
      </c>
    </row>
    <row r="10" spans="1:34" x14ac:dyDescent="0.3">
      <c r="A10" s="2" t="s">
        <v>310</v>
      </c>
      <c r="B10" s="16">
        <v>982047.43770214834</v>
      </c>
      <c r="C10" s="16">
        <v>81976.034522091169</v>
      </c>
      <c r="D10" s="16">
        <v>361073.55051953124</v>
      </c>
      <c r="E10" s="16">
        <v>247545.5435</v>
      </c>
      <c r="F10" s="20">
        <v>212466</v>
      </c>
      <c r="G10" s="20">
        <v>60934</v>
      </c>
      <c r="H10" s="16">
        <v>94629.938459375</v>
      </c>
      <c r="I10" s="20">
        <v>477185.00744628906</v>
      </c>
      <c r="J10" s="18">
        <v>284468.55226135254</v>
      </c>
      <c r="K10" s="18">
        <v>192716.78967285156</v>
      </c>
      <c r="L10" s="16">
        <v>82271.192056640619</v>
      </c>
      <c r="M10" s="16">
        <v>34998.721615625007</v>
      </c>
      <c r="N10" s="16">
        <v>38262.65234375</v>
      </c>
      <c r="O10" s="20">
        <v>138284</v>
      </c>
      <c r="P10" s="16">
        <v>30575.204622091169</v>
      </c>
      <c r="Q10" s="16">
        <v>7944.7626999999993</v>
      </c>
      <c r="R10" s="16" t="s">
        <v>14</v>
      </c>
      <c r="S10" s="16">
        <v>1015234.1810999024</v>
      </c>
      <c r="T10" s="16">
        <v>111695.02640000002</v>
      </c>
      <c r="U10" s="16">
        <v>302736.20612734376</v>
      </c>
      <c r="V10" s="16">
        <v>233934.68329999998</v>
      </c>
      <c r="W10" s="16">
        <v>161642.1</v>
      </c>
      <c r="X10" s="16">
        <v>55503.03</v>
      </c>
      <c r="Y10" s="16">
        <v>111381.99986640626</v>
      </c>
      <c r="Z10" s="16">
        <v>453163.37689208984</v>
      </c>
      <c r="AA10" s="18">
        <v>279845.36218261719</v>
      </c>
      <c r="AB10" s="18">
        <v>173318.11840820313</v>
      </c>
      <c r="AC10" s="16">
        <v>74507.960400000011</v>
      </c>
      <c r="AD10" s="16">
        <v>34234.189000000006</v>
      </c>
      <c r="AE10" s="16">
        <v>38886.16796875</v>
      </c>
      <c r="AF10" s="16">
        <v>206531.6</v>
      </c>
      <c r="AG10" s="16">
        <v>50846.288999999997</v>
      </c>
      <c r="AH10" s="16">
        <v>9034.0172000000002</v>
      </c>
    </row>
    <row r="11" spans="1:34" x14ac:dyDescent="0.3">
      <c r="A11" s="2" t="s">
        <v>311</v>
      </c>
      <c r="B11" s="16">
        <v>1021216.1420898438</v>
      </c>
      <c r="C11" s="16">
        <v>89701.779589488928</v>
      </c>
      <c r="D11" s="16">
        <v>382259.45798085933</v>
      </c>
      <c r="E11" s="16">
        <v>264826.06849999999</v>
      </c>
      <c r="F11" s="20">
        <v>221772</v>
      </c>
      <c r="G11" s="20">
        <v>61349</v>
      </c>
      <c r="H11" s="16">
        <v>106325.81892343749</v>
      </c>
      <c r="I11" s="20">
        <v>504307.52954101563</v>
      </c>
      <c r="J11" s="18">
        <v>291352.28182983398</v>
      </c>
      <c r="K11" s="18">
        <v>212955.01942443848</v>
      </c>
      <c r="L11" s="16">
        <v>86929.20732500001</v>
      </c>
      <c r="M11" s="16">
        <v>35826.95895</v>
      </c>
      <c r="N11" s="16">
        <v>36839.20703125</v>
      </c>
      <c r="O11" s="20">
        <v>133436</v>
      </c>
      <c r="P11" s="16">
        <v>32929.046289488921</v>
      </c>
      <c r="Q11" s="16">
        <v>8636.5431000000008</v>
      </c>
      <c r="R11" s="16" t="s">
        <v>14</v>
      </c>
      <c r="S11" s="16">
        <v>1075095.1471362305</v>
      </c>
      <c r="T11" s="16">
        <v>121108.068</v>
      </c>
      <c r="U11" s="16">
        <v>343396.20618554688</v>
      </c>
      <c r="V11" s="16">
        <v>256658.30400000003</v>
      </c>
      <c r="W11" s="16">
        <v>177743.8</v>
      </c>
      <c r="X11" s="16">
        <v>63771.85</v>
      </c>
      <c r="Y11" s="16">
        <v>119975.42518906252</v>
      </c>
      <c r="Z11" s="16">
        <v>476276.12884521484</v>
      </c>
      <c r="AA11" s="18">
        <v>285250.25738525391</v>
      </c>
      <c r="AB11" s="18">
        <v>191026.32113647461</v>
      </c>
      <c r="AC11" s="16">
        <v>87205.850999999995</v>
      </c>
      <c r="AD11" s="16">
        <v>40131.581000000006</v>
      </c>
      <c r="AE11" s="16">
        <v>38933.9296875</v>
      </c>
      <c r="AF11" s="16">
        <v>218311.1</v>
      </c>
      <c r="AG11" s="16">
        <v>50383.143000000004</v>
      </c>
      <c r="AH11" s="16">
        <v>10208.3086</v>
      </c>
    </row>
    <row r="12" spans="1:34" x14ac:dyDescent="0.3">
      <c r="A12" s="2" t="s">
        <v>312</v>
      </c>
      <c r="B12" s="16">
        <v>933802.78366491699</v>
      </c>
      <c r="C12" s="16">
        <v>90211.221955223198</v>
      </c>
      <c r="D12" s="16">
        <v>369794.214961914</v>
      </c>
      <c r="E12" s="16">
        <v>262541.16629999998</v>
      </c>
      <c r="F12" s="20">
        <v>214873</v>
      </c>
      <c r="G12" s="20">
        <v>57809</v>
      </c>
      <c r="H12" s="16">
        <v>98286.482646093747</v>
      </c>
      <c r="I12" s="20">
        <v>423272.95463562012</v>
      </c>
      <c r="J12" s="18">
        <v>242667.47073745728</v>
      </c>
      <c r="K12" s="18">
        <v>180605.03784179688</v>
      </c>
      <c r="L12" s="16">
        <v>86980.127670117203</v>
      </c>
      <c r="M12" s="16">
        <v>33913.043843749998</v>
      </c>
      <c r="N12" s="16">
        <v>37251.70703125</v>
      </c>
      <c r="O12" s="20">
        <v>138665.4</v>
      </c>
      <c r="P12" s="16">
        <v>31672.502955223197</v>
      </c>
      <c r="Q12" s="16">
        <v>8542.835500000001</v>
      </c>
      <c r="R12" s="16" t="s">
        <v>14</v>
      </c>
      <c r="S12" s="16">
        <v>991125.80323261721</v>
      </c>
      <c r="T12" s="16">
        <v>116206.952</v>
      </c>
      <c r="U12" s="16">
        <v>330202.47656914068</v>
      </c>
      <c r="V12" s="16">
        <v>247593.83720000001</v>
      </c>
      <c r="W12" s="16">
        <v>175546.5</v>
      </c>
      <c r="X12" s="16">
        <v>59271.26</v>
      </c>
      <c r="Y12" s="16">
        <v>112503.94799414063</v>
      </c>
      <c r="Z12" s="16">
        <v>408060.72546386719</v>
      </c>
      <c r="AA12" s="18">
        <v>238757.93292236328</v>
      </c>
      <c r="AB12" s="18">
        <v>169302.79574584961</v>
      </c>
      <c r="AC12" s="16">
        <v>85772.2</v>
      </c>
      <c r="AD12" s="16">
        <v>35058.525000000001</v>
      </c>
      <c r="AE12" s="16">
        <v>40000.52734375</v>
      </c>
      <c r="AF12" s="16">
        <v>215245.8</v>
      </c>
      <c r="AG12" s="16">
        <v>49000.22</v>
      </c>
      <c r="AH12" s="16">
        <v>9481.6887999999999</v>
      </c>
    </row>
    <row r="13" spans="1:34" x14ac:dyDescent="0.3">
      <c r="A13" s="2" t="s">
        <v>313</v>
      </c>
      <c r="B13" s="16">
        <v>988438.43150756834</v>
      </c>
      <c r="C13" s="16">
        <v>87515.318730928906</v>
      </c>
      <c r="D13" s="16">
        <v>369807.53831562493</v>
      </c>
      <c r="E13" s="16">
        <v>254781.27410000001</v>
      </c>
      <c r="F13" s="20">
        <v>218215</v>
      </c>
      <c r="G13" s="20">
        <v>59224</v>
      </c>
      <c r="H13" s="16">
        <v>102159.31927031252</v>
      </c>
      <c r="I13" s="20">
        <v>483114.88461303711</v>
      </c>
      <c r="J13" s="18">
        <v>287523.45281219482</v>
      </c>
      <c r="K13" s="18">
        <v>195591.5435333252</v>
      </c>
      <c r="L13" s="16">
        <v>82038.277880468755</v>
      </c>
      <c r="M13" s="16">
        <v>34926.116415625002</v>
      </c>
      <c r="N13" s="16">
        <v>37258.71484375</v>
      </c>
      <c r="O13" s="20">
        <v>134381.9</v>
      </c>
      <c r="P13" s="16">
        <v>31608.762930928911</v>
      </c>
      <c r="Q13" s="16">
        <v>8053.0384999999997</v>
      </c>
      <c r="R13" s="16" t="s">
        <v>14</v>
      </c>
      <c r="S13" s="16">
        <v>1028993.1380862305</v>
      </c>
      <c r="T13" s="16">
        <v>114698.70299999999</v>
      </c>
      <c r="U13" s="16">
        <v>327056.6215929687</v>
      </c>
      <c r="V13" s="16">
        <v>243752.71999999997</v>
      </c>
      <c r="W13" s="16">
        <v>176831.9</v>
      </c>
      <c r="X13" s="16">
        <v>60473.27</v>
      </c>
      <c r="Y13" s="16">
        <v>116482.54715039063</v>
      </c>
      <c r="Z13" s="16">
        <v>458994.09906005859</v>
      </c>
      <c r="AA13" s="18">
        <v>281983.86907958984</v>
      </c>
      <c r="AB13" s="18">
        <v>177010.23785400391</v>
      </c>
      <c r="AC13" s="16">
        <v>78797.447</v>
      </c>
      <c r="AD13" s="16">
        <v>34738.191999999995</v>
      </c>
      <c r="AE13" s="16">
        <v>38110.41796875</v>
      </c>
      <c r="AF13" s="16">
        <v>206148.9</v>
      </c>
      <c r="AG13" s="16">
        <v>47378.368999999999</v>
      </c>
      <c r="AH13" s="16">
        <v>9040.6005000000005</v>
      </c>
    </row>
    <row r="14" spans="1:34" x14ac:dyDescent="0.3">
      <c r="A14" s="2" t="s">
        <v>314</v>
      </c>
      <c r="B14" s="16">
        <v>1054451.3322600098</v>
      </c>
      <c r="C14" s="16">
        <v>91082.207486529602</v>
      </c>
      <c r="D14" s="16">
        <v>375269.34674023441</v>
      </c>
      <c r="E14" s="16">
        <v>265217.43230000004</v>
      </c>
      <c r="F14" s="20">
        <v>212979</v>
      </c>
      <c r="G14" s="20">
        <v>60812</v>
      </c>
      <c r="H14" s="16">
        <v>108738.33490468749</v>
      </c>
      <c r="I14" s="20">
        <v>529211.86196899414</v>
      </c>
      <c r="J14" s="18">
        <v>308791.42597961426</v>
      </c>
      <c r="K14" s="18">
        <v>220420.53153991699</v>
      </c>
      <c r="L14" s="16">
        <v>87107.727107812505</v>
      </c>
      <c r="M14" s="16">
        <v>34869.633612500002</v>
      </c>
      <c r="N14" s="16">
        <v>38184.00390625</v>
      </c>
      <c r="O14" s="20">
        <v>142478.6</v>
      </c>
      <c r="P14" s="16">
        <v>32232.425186529606</v>
      </c>
      <c r="Q14" s="16">
        <v>8971.8675000000003</v>
      </c>
      <c r="R14" s="16" t="s">
        <v>14</v>
      </c>
      <c r="S14" s="16">
        <v>1091907.2228687501</v>
      </c>
      <c r="T14" s="16">
        <v>119609.46500000001</v>
      </c>
      <c r="U14" s="16">
        <v>332919.51423203124</v>
      </c>
      <c r="V14" s="16">
        <v>254239.88649999999</v>
      </c>
      <c r="W14" s="16">
        <v>170150.8</v>
      </c>
      <c r="X14" s="16">
        <v>60701.1</v>
      </c>
      <c r="Y14" s="16">
        <v>121888.85853046873</v>
      </c>
      <c r="Z14" s="16">
        <v>495771.2158203125</v>
      </c>
      <c r="AA14" s="18">
        <v>301262.97760009766</v>
      </c>
      <c r="AB14" s="18">
        <v>194508.23928833008</v>
      </c>
      <c r="AC14" s="16">
        <v>86319.108999999997</v>
      </c>
      <c r="AD14" s="16">
        <v>37441.021999999997</v>
      </c>
      <c r="AE14" s="16">
        <v>40075.65625</v>
      </c>
      <c r="AF14" s="16">
        <v>218901.1</v>
      </c>
      <c r="AG14" s="16">
        <v>48874.474999999999</v>
      </c>
      <c r="AH14" s="16">
        <v>10072.979000000001</v>
      </c>
    </row>
    <row r="15" spans="1:34" x14ac:dyDescent="0.3">
      <c r="A15" s="2" t="s">
        <v>315</v>
      </c>
      <c r="B15" s="16">
        <v>1007452.3841295167</v>
      </c>
      <c r="C15" s="16">
        <v>86833.194304905628</v>
      </c>
      <c r="D15" s="16">
        <v>373283.7682908203</v>
      </c>
      <c r="E15" s="16">
        <v>256831.4186</v>
      </c>
      <c r="F15" s="20">
        <v>221442</v>
      </c>
      <c r="G15" s="20">
        <v>58598</v>
      </c>
      <c r="H15" s="16">
        <v>107766.98196015625</v>
      </c>
      <c r="I15" s="20">
        <v>490685.48719787598</v>
      </c>
      <c r="J15" s="18">
        <v>292589.43786239624</v>
      </c>
      <c r="K15" s="18">
        <v>198096.16262817383</v>
      </c>
      <c r="L15" s="16">
        <v>81516.799631054702</v>
      </c>
      <c r="M15" s="16">
        <v>36583.983687499996</v>
      </c>
      <c r="N15" s="16">
        <v>36702.21484375</v>
      </c>
      <c r="O15" s="20">
        <v>137137.1</v>
      </c>
      <c r="P15" s="16">
        <v>31727.296804905636</v>
      </c>
      <c r="Q15" s="16">
        <v>8578.0640000000003</v>
      </c>
      <c r="R15" s="16" t="s">
        <v>14</v>
      </c>
      <c r="S15" s="16">
        <v>1022851.6682064454</v>
      </c>
      <c r="T15" s="16">
        <v>115775.19099999999</v>
      </c>
      <c r="U15" s="16">
        <v>337602.50490156253</v>
      </c>
      <c r="V15" s="16">
        <v>250437.06779999996</v>
      </c>
      <c r="W15" s="16">
        <v>185429</v>
      </c>
      <c r="X15" s="16">
        <v>59439.71</v>
      </c>
      <c r="Y15" s="16">
        <v>111116.74328085939</v>
      </c>
      <c r="Z15" s="16">
        <v>464488.88220214844</v>
      </c>
      <c r="AA15" s="18">
        <v>286168.60989379883</v>
      </c>
      <c r="AB15" s="18">
        <v>178320.37661743164</v>
      </c>
      <c r="AC15" s="16">
        <v>77928.581999999995</v>
      </c>
      <c r="AD15" s="16">
        <v>33573.576000000001</v>
      </c>
      <c r="AE15" s="16">
        <v>37171.453125</v>
      </c>
      <c r="AF15" s="16">
        <v>198974.6</v>
      </c>
      <c r="AG15" s="16">
        <v>48163.534999999996</v>
      </c>
      <c r="AH15" s="16">
        <v>9506.2147000000004</v>
      </c>
    </row>
    <row r="16" spans="1:34" x14ac:dyDescent="0.3">
      <c r="A16" s="2" t="s">
        <v>316</v>
      </c>
      <c r="B16" s="16">
        <v>967307.09634790034</v>
      </c>
      <c r="C16" s="16">
        <v>89050.759837901118</v>
      </c>
      <c r="D16" s="16">
        <v>391637.26065175777</v>
      </c>
      <c r="E16" s="16">
        <v>261512.54189999998</v>
      </c>
      <c r="F16" s="20">
        <v>238638</v>
      </c>
      <c r="G16" s="20">
        <v>60276</v>
      </c>
      <c r="H16" s="16">
        <v>106706.96017031249</v>
      </c>
      <c r="I16" s="20">
        <v>443117.69448852539</v>
      </c>
      <c r="J16" s="18">
        <v>251604.72666931152</v>
      </c>
      <c r="K16" s="18">
        <v>191512.30503845215</v>
      </c>
      <c r="L16" s="16">
        <v>85622.086081445319</v>
      </c>
      <c r="M16" s="16">
        <v>37781.403678125003</v>
      </c>
      <c r="N16" s="16">
        <v>37585.86328125</v>
      </c>
      <c r="O16" s="20">
        <v>135455.6</v>
      </c>
      <c r="P16" s="16">
        <v>33543.935137901128</v>
      </c>
      <c r="Q16" s="16">
        <v>7755.0321000000004</v>
      </c>
      <c r="R16" s="16" t="s">
        <v>14</v>
      </c>
      <c r="S16" s="16">
        <v>996679.78159033193</v>
      </c>
      <c r="T16" s="16">
        <v>118420.74400000002</v>
      </c>
      <c r="U16" s="16">
        <v>341690.58478593762</v>
      </c>
      <c r="V16" s="16">
        <v>254300.28530000002</v>
      </c>
      <c r="W16" s="16">
        <v>193570.7</v>
      </c>
      <c r="X16" s="16">
        <v>61733.24</v>
      </c>
      <c r="Y16" s="16">
        <v>111949.32400156251</v>
      </c>
      <c r="Z16" s="16">
        <v>426717.47344970703</v>
      </c>
      <c r="AA16" s="18">
        <v>259783.56158447266</v>
      </c>
      <c r="AB16" s="18">
        <v>166933.91274261475</v>
      </c>
      <c r="AC16" s="16">
        <v>74168.596999999994</v>
      </c>
      <c r="AD16" s="16">
        <v>38341.517</v>
      </c>
      <c r="AE16" s="16">
        <v>35919.515625</v>
      </c>
      <c r="AF16" s="16">
        <v>201877.4</v>
      </c>
      <c r="AG16" s="16">
        <v>50044.014999999999</v>
      </c>
      <c r="AH16" s="16">
        <v>8169.0429999999997</v>
      </c>
    </row>
    <row r="17" spans="1:34" x14ac:dyDescent="0.3">
      <c r="A17" s="2" t="s">
        <v>317</v>
      </c>
      <c r="B17" s="16">
        <v>949835.59584948723</v>
      </c>
      <c r="C17" s="16">
        <v>83548.435080197116</v>
      </c>
      <c r="D17" s="16">
        <v>353491.73685312498</v>
      </c>
      <c r="E17" s="16">
        <v>235269.41399999999</v>
      </c>
      <c r="F17" s="20">
        <v>211600</v>
      </c>
      <c r="G17" s="20">
        <v>49715</v>
      </c>
      <c r="H17" s="16">
        <v>101502.91339140624</v>
      </c>
      <c r="I17" s="20">
        <v>472757.9281463623</v>
      </c>
      <c r="J17" s="18">
        <v>288401.76870727539</v>
      </c>
      <c r="K17" s="18">
        <v>184355.95014953613</v>
      </c>
      <c r="L17" s="16">
        <v>74599.224136718738</v>
      </c>
      <c r="M17" s="16">
        <v>37375.216221875002</v>
      </c>
      <c r="N17" s="16">
        <v>34968.31640625</v>
      </c>
      <c r="O17" s="20">
        <v>129009.8</v>
      </c>
      <c r="P17" s="16">
        <v>32387.127380197129</v>
      </c>
      <c r="Q17" s="16">
        <v>7690.8280999999997</v>
      </c>
      <c r="R17" s="16" t="s">
        <v>14</v>
      </c>
      <c r="S17" s="16">
        <v>1005461.5686133788</v>
      </c>
      <c r="T17" s="16">
        <v>115696.58180000001</v>
      </c>
      <c r="U17" s="16">
        <v>310814.61072148441</v>
      </c>
      <c r="V17" s="16">
        <v>235491.02020000006</v>
      </c>
      <c r="W17" s="16">
        <v>158383.1</v>
      </c>
      <c r="X17" s="16">
        <v>61754.55</v>
      </c>
      <c r="Y17" s="16">
        <v>110012.23506054687</v>
      </c>
      <c r="Z17" s="16">
        <v>458736.73101806641</v>
      </c>
      <c r="AA17" s="18">
        <v>271609.35015869141</v>
      </c>
      <c r="AB17" s="18">
        <v>187127.60270690918</v>
      </c>
      <c r="AC17" s="16">
        <v>79527.965800000005</v>
      </c>
      <c r="AD17" s="16">
        <v>35621.175999999999</v>
      </c>
      <c r="AE17" s="16">
        <v>35763.22265625</v>
      </c>
      <c r="AF17" s="16">
        <v>195810.1</v>
      </c>
      <c r="AG17" s="16">
        <v>51717.419000000002</v>
      </c>
      <c r="AH17" s="16">
        <v>9155.2414000000008</v>
      </c>
    </row>
    <row r="18" spans="1:34" x14ac:dyDescent="0.3">
      <c r="A18" s="2" t="s">
        <v>318</v>
      </c>
      <c r="B18" s="16">
        <v>925086.41187109379</v>
      </c>
      <c r="C18" s="16">
        <v>87714.347909025091</v>
      </c>
      <c r="D18" s="16">
        <v>224786.90787949218</v>
      </c>
      <c r="E18" s="16">
        <v>227356.25330000001</v>
      </c>
      <c r="F18" s="20">
        <v>80378</v>
      </c>
      <c r="G18" s="20">
        <v>57436</v>
      </c>
      <c r="H18" s="16">
        <v>94188.410217968732</v>
      </c>
      <c r="I18" s="20">
        <v>463675.251953125</v>
      </c>
      <c r="J18" s="18">
        <v>277570.63595581055</v>
      </c>
      <c r="K18" s="18">
        <v>186104.18615722656</v>
      </c>
      <c r="L18" s="16">
        <v>76098.250238867186</v>
      </c>
      <c r="M18" s="16">
        <v>32446.216159374999</v>
      </c>
      <c r="N18" s="16">
        <v>32918.05078125</v>
      </c>
      <c r="O18" s="20">
        <v>130977.5</v>
      </c>
      <c r="P18" s="16">
        <v>34102.919209025087</v>
      </c>
      <c r="Q18" s="16">
        <v>8010.8158000000003</v>
      </c>
      <c r="R18" s="16" t="s">
        <v>14</v>
      </c>
      <c r="S18" s="16">
        <v>928743.58509741223</v>
      </c>
      <c r="T18" s="16">
        <v>106323.7981</v>
      </c>
      <c r="U18" s="16">
        <v>276075.78330624994</v>
      </c>
      <c r="V18" s="16">
        <v>209111.76969999998</v>
      </c>
      <c r="W18" s="16">
        <v>140469.20000000001</v>
      </c>
      <c r="X18" s="16">
        <v>47358.46</v>
      </c>
      <c r="Y18" s="16">
        <v>108040.86783203123</v>
      </c>
      <c r="Z18" s="16">
        <v>432766.56576538086</v>
      </c>
      <c r="AA18" s="18">
        <v>271298.07778930664</v>
      </c>
      <c r="AB18" s="18">
        <v>161468.80683898926</v>
      </c>
      <c r="AC18" s="16">
        <v>70411.708100000003</v>
      </c>
      <c r="AD18" s="16">
        <v>33541.166699999994</v>
      </c>
      <c r="AE18" s="16">
        <v>35207.25390625</v>
      </c>
      <c r="AF18" s="16">
        <v>178119.5</v>
      </c>
      <c r="AG18" s="16">
        <v>48051.756999999998</v>
      </c>
      <c r="AH18" s="16">
        <v>8064.9175000000005</v>
      </c>
    </row>
    <row r="19" spans="1:34" x14ac:dyDescent="0.3">
      <c r="A19" s="2" t="s">
        <v>319</v>
      </c>
      <c r="B19" s="16">
        <v>952802.51378186024</v>
      </c>
      <c r="C19" s="16">
        <v>81604.871026857552</v>
      </c>
      <c r="D19" s="16">
        <v>331769.33720781247</v>
      </c>
      <c r="E19" s="16">
        <v>256168.4454</v>
      </c>
      <c r="F19" s="20">
        <v>184573</v>
      </c>
      <c r="G19" s="20">
        <v>59042</v>
      </c>
      <c r="H19" s="16">
        <v>92129.831710937491</v>
      </c>
      <c r="I19" s="20">
        <v>468425.18519592285</v>
      </c>
      <c r="J19" s="18">
        <v>273369.87330627441</v>
      </c>
      <c r="K19" s="18">
        <v>195055.09407806396</v>
      </c>
      <c r="L19" s="16">
        <v>80027.610881250017</v>
      </c>
      <c r="M19" s="16">
        <v>24839.889839062496</v>
      </c>
      <c r="N19" s="16">
        <v>33546.1015625</v>
      </c>
      <c r="O19" s="20">
        <v>133174.29999999999</v>
      </c>
      <c r="P19" s="16">
        <v>26548.50062685756</v>
      </c>
      <c r="Q19" s="16">
        <v>7701.8567999999996</v>
      </c>
      <c r="R19" s="16" t="s">
        <v>14</v>
      </c>
      <c r="S19" s="16">
        <v>977019.25906274421</v>
      </c>
      <c r="T19" s="16">
        <v>103625.76509999999</v>
      </c>
      <c r="U19" s="16">
        <v>304965.05116093752</v>
      </c>
      <c r="V19" s="16">
        <v>239870.26719999997</v>
      </c>
      <c r="W19" s="16">
        <v>163548.5</v>
      </c>
      <c r="X19" s="16">
        <v>59005.8</v>
      </c>
      <c r="Y19" s="16">
        <v>107068.25616054687</v>
      </c>
      <c r="Z19" s="16">
        <v>434117.44033813477</v>
      </c>
      <c r="AA19" s="18">
        <v>269731.88859558105</v>
      </c>
      <c r="AB19" s="18">
        <v>164385.66389465332</v>
      </c>
      <c r="AC19" s="16">
        <v>71180.818100000004</v>
      </c>
      <c r="AD19" s="16">
        <v>32619.054500000002</v>
      </c>
      <c r="AE19" s="16">
        <v>36896.828125</v>
      </c>
      <c r="AF19" s="16">
        <v>193885.2</v>
      </c>
      <c r="AG19" s="16">
        <v>40094.118000000002</v>
      </c>
      <c r="AH19" s="16">
        <v>7323.7929000000004</v>
      </c>
    </row>
    <row r="20" spans="1:34" x14ac:dyDescent="0.3">
      <c r="A20" s="2" t="s">
        <v>320</v>
      </c>
      <c r="B20" s="16">
        <v>719533.90401672351</v>
      </c>
      <c r="C20" s="16">
        <v>54600.752167743245</v>
      </c>
      <c r="D20" s="16">
        <v>307175.47408925788</v>
      </c>
      <c r="E20" s="16">
        <v>217594.79789999998</v>
      </c>
      <c r="F20" s="20">
        <v>199485</v>
      </c>
      <c r="G20" s="20">
        <v>48310</v>
      </c>
      <c r="H20" s="16">
        <v>78791.195127343744</v>
      </c>
      <c r="I20" s="20">
        <v>324133.97920227051</v>
      </c>
      <c r="J20" s="18">
        <v>188627.32169342041</v>
      </c>
      <c r="K20" s="18">
        <v>135506.98363494873</v>
      </c>
      <c r="L20" s="16">
        <v>60256.230348242185</v>
      </c>
      <c r="M20" s="16">
        <v>20672.159331250001</v>
      </c>
      <c r="N20" s="16">
        <v>22165.279296875</v>
      </c>
      <c r="O20" s="20">
        <v>94691.4</v>
      </c>
      <c r="P20" s="16">
        <v>11923.218167743235</v>
      </c>
      <c r="Q20" s="16">
        <v>3286.8708999999999</v>
      </c>
      <c r="R20" s="16" t="s">
        <v>14</v>
      </c>
      <c r="S20" s="16">
        <v>802115.91803144524</v>
      </c>
      <c r="T20" s="16">
        <v>74988.194200000013</v>
      </c>
      <c r="U20" s="16">
        <v>266609.21468320314</v>
      </c>
      <c r="V20" s="16">
        <v>214048.00380000001</v>
      </c>
      <c r="W20" s="16">
        <v>153503.70000000001</v>
      </c>
      <c r="X20" s="16">
        <v>57091.06</v>
      </c>
      <c r="Y20" s="16">
        <v>87289.270905468729</v>
      </c>
      <c r="Z20" s="16">
        <v>323840.59948730469</v>
      </c>
      <c r="AA20" s="18">
        <v>188333.72459411621</v>
      </c>
      <c r="AB20" s="18">
        <v>135506.87329101563</v>
      </c>
      <c r="AC20" s="16">
        <v>56823.309200000003</v>
      </c>
      <c r="AD20" s="16">
        <v>28401.115399999999</v>
      </c>
      <c r="AE20" s="16">
        <v>27092.169921875</v>
      </c>
      <c r="AF20" s="16">
        <v>165614.29999999999</v>
      </c>
      <c r="AG20" s="16">
        <v>23900.845999999998</v>
      </c>
      <c r="AH20" s="16">
        <v>6108.9521999999997</v>
      </c>
    </row>
    <row r="21" spans="1:34" x14ac:dyDescent="0.3">
      <c r="A21" s="2" t="s">
        <v>321</v>
      </c>
      <c r="B21" s="16">
        <v>739686.50101489248</v>
      </c>
      <c r="C21" s="16">
        <v>66386.237729402288</v>
      </c>
      <c r="D21" s="16">
        <v>311827.5658532423</v>
      </c>
      <c r="E21" s="16">
        <v>214004.36069999999</v>
      </c>
      <c r="F21" s="20">
        <v>206439</v>
      </c>
      <c r="G21" s="20">
        <v>39044</v>
      </c>
      <c r="H21" s="16">
        <v>80325.499855468748</v>
      </c>
      <c r="I21" s="20">
        <v>355544.75857543945</v>
      </c>
      <c r="J21" s="18">
        <v>214204.23455047607</v>
      </c>
      <c r="K21" s="18">
        <v>141340.41719818115</v>
      </c>
      <c r="L21" s="16">
        <v>57111.130466601557</v>
      </c>
      <c r="M21" s="16">
        <v>20824.321059375001</v>
      </c>
      <c r="N21" s="16">
        <v>24912.20703125</v>
      </c>
      <c r="O21" s="20">
        <v>90954.3</v>
      </c>
      <c r="P21" s="16">
        <v>22665.642329402282</v>
      </c>
      <c r="Q21" s="16">
        <v>6075.0845799999997</v>
      </c>
      <c r="R21" s="16" t="s">
        <v>14</v>
      </c>
      <c r="S21" s="16">
        <v>795154.20250605477</v>
      </c>
      <c r="T21" s="16">
        <v>76587.460000000021</v>
      </c>
      <c r="U21" s="16">
        <v>245119.67981054683</v>
      </c>
      <c r="V21" s="16">
        <v>197197.72</v>
      </c>
      <c r="W21" s="16">
        <v>142955.20000000001</v>
      </c>
      <c r="X21" s="16">
        <v>47163.03</v>
      </c>
      <c r="Y21" s="16">
        <v>86457.432589062504</v>
      </c>
      <c r="Z21" s="16">
        <v>341308.78674316406</v>
      </c>
      <c r="AA21" s="18">
        <v>207063.30899047852</v>
      </c>
      <c r="AB21" s="18">
        <v>134245.8173828125</v>
      </c>
      <c r="AC21" s="16">
        <v>50666.248000000007</v>
      </c>
      <c r="AD21" s="16">
        <v>26463.0831</v>
      </c>
      <c r="AE21" s="16">
        <v>25900.708984375</v>
      </c>
      <c r="AF21" s="16">
        <v>163483.5</v>
      </c>
      <c r="AG21" s="16">
        <v>29238.92</v>
      </c>
      <c r="AH21" s="16">
        <v>6026.7128999999995</v>
      </c>
    </row>
    <row r="22" spans="1:34" x14ac:dyDescent="0.3">
      <c r="A22" s="2" t="s">
        <v>322</v>
      </c>
      <c r="B22" s="16">
        <v>862337.03803234873</v>
      </c>
      <c r="C22" s="16">
        <v>78009.042169860055</v>
      </c>
      <c r="D22" s="16">
        <v>346440.03302539064</v>
      </c>
      <c r="E22" s="16">
        <v>234335.65299999999</v>
      </c>
      <c r="F22" s="20">
        <v>212857</v>
      </c>
      <c r="G22" s="20">
        <v>45178</v>
      </c>
      <c r="H22" s="16">
        <v>85957.968448046886</v>
      </c>
      <c r="I22" s="20">
        <v>439668.70478820801</v>
      </c>
      <c r="J22" s="18">
        <v>266615.17877960205</v>
      </c>
      <c r="K22" s="18">
        <v>173053.1773223877</v>
      </c>
      <c r="L22" s="16">
        <v>73667.158874609377</v>
      </c>
      <c r="M22" s="16">
        <v>24086.529756250002</v>
      </c>
      <c r="N22" s="16">
        <v>31520.525390625</v>
      </c>
      <c r="O22" s="20">
        <v>105014.6</v>
      </c>
      <c r="P22" s="16">
        <v>27179.729169860053</v>
      </c>
      <c r="Q22" s="16">
        <v>7320.2438000000002</v>
      </c>
      <c r="R22" s="16" t="s">
        <v>14</v>
      </c>
      <c r="S22" s="16">
        <v>903528.09477148438</v>
      </c>
      <c r="T22" s="16">
        <v>87135.939799999993</v>
      </c>
      <c r="U22" s="16">
        <v>286439.00955078122</v>
      </c>
      <c r="V22" s="16">
        <v>214585.88769999999</v>
      </c>
      <c r="W22" s="16">
        <v>167226.79999999999</v>
      </c>
      <c r="X22" s="16">
        <v>47983.82</v>
      </c>
      <c r="Y22" s="16">
        <v>99270.684253515617</v>
      </c>
      <c r="Z22" s="16">
        <v>408996.00390625</v>
      </c>
      <c r="AA22" s="18">
        <v>258118.18548583984</v>
      </c>
      <c r="AB22" s="18">
        <v>150877.57975769043</v>
      </c>
      <c r="AC22" s="16">
        <v>58045.073800000006</v>
      </c>
      <c r="AD22" s="16">
        <v>33055.103600000002</v>
      </c>
      <c r="AE22" s="16">
        <v>33363.0390625</v>
      </c>
      <c r="AF22" s="16">
        <v>179060.5</v>
      </c>
      <c r="AG22" s="16">
        <v>30014.900999999998</v>
      </c>
      <c r="AH22" s="16">
        <v>5501.2307999999994</v>
      </c>
    </row>
    <row r="23" spans="1:34" x14ac:dyDescent="0.3">
      <c r="A23" s="2" t="s">
        <v>323</v>
      </c>
      <c r="B23" s="16">
        <v>918538.62301147461</v>
      </c>
      <c r="C23" s="16">
        <v>86056.15945547483</v>
      </c>
      <c r="D23" s="16">
        <v>384066.84623417968</v>
      </c>
      <c r="E23" s="16">
        <v>251535.02349999998</v>
      </c>
      <c r="F23" s="20">
        <v>236844</v>
      </c>
      <c r="G23" s="20">
        <v>50319</v>
      </c>
      <c r="H23" s="16">
        <v>90213.320998828131</v>
      </c>
      <c r="I23" s="20">
        <v>469877.19882202148</v>
      </c>
      <c r="J23" s="18">
        <v>276217.74961853027</v>
      </c>
      <c r="K23" s="18">
        <v>193659.55001068115</v>
      </c>
      <c r="L23" s="16">
        <v>79928.499607617181</v>
      </c>
      <c r="M23" s="16">
        <v>25679.825704687504</v>
      </c>
      <c r="N23" s="16">
        <v>32672.0078125</v>
      </c>
      <c r="O23" s="20">
        <v>112991</v>
      </c>
      <c r="P23" s="16">
        <v>30625.03355547482</v>
      </c>
      <c r="Q23" s="16">
        <v>7976.7186999999994</v>
      </c>
      <c r="R23" s="16" t="s">
        <v>14</v>
      </c>
      <c r="S23" s="16">
        <v>968403.4970375977</v>
      </c>
      <c r="T23" s="16">
        <v>96776.803999999989</v>
      </c>
      <c r="U23" s="16">
        <v>306622.51235664065</v>
      </c>
      <c r="V23" s="16">
        <v>228126.1158</v>
      </c>
      <c r="W23" s="16">
        <v>177400.5</v>
      </c>
      <c r="X23" s="16">
        <v>50567.37</v>
      </c>
      <c r="Y23" s="16">
        <v>108282.36678632813</v>
      </c>
      <c r="Z23" s="16">
        <v>432398.55279541016</v>
      </c>
      <c r="AA23" s="18">
        <v>267673.0500793457</v>
      </c>
      <c r="AB23" s="18">
        <v>164725.60821533203</v>
      </c>
      <c r="AC23" s="16">
        <v>63930.745999999999</v>
      </c>
      <c r="AD23" s="16">
        <v>31420.917399999998</v>
      </c>
      <c r="AE23" s="16">
        <v>35655.2578125</v>
      </c>
      <c r="AF23" s="16">
        <v>199868.7</v>
      </c>
      <c r="AG23" s="16">
        <v>37473.491999999998</v>
      </c>
      <c r="AH23" s="16">
        <v>6678.7947999999997</v>
      </c>
    </row>
    <row r="24" spans="1:34" x14ac:dyDescent="0.3">
      <c r="A24" s="2" t="s">
        <v>324</v>
      </c>
      <c r="B24" s="16">
        <v>871309.02377587883</v>
      </c>
      <c r="C24" s="16">
        <v>86344.878018181756</v>
      </c>
      <c r="D24" s="16">
        <v>376626.01161835936</v>
      </c>
      <c r="E24" s="16">
        <v>254588.36230000001</v>
      </c>
      <c r="F24" s="20">
        <v>234375</v>
      </c>
      <c r="G24" s="20">
        <v>49364</v>
      </c>
      <c r="H24" s="16">
        <v>89832.391619140617</v>
      </c>
      <c r="I24" s="20">
        <v>411892.12896728516</v>
      </c>
      <c r="J24" s="18">
        <v>246836.97030639648</v>
      </c>
      <c r="K24" s="18">
        <v>165055.50963592529</v>
      </c>
      <c r="L24" s="16">
        <v>79220.564873437499</v>
      </c>
      <c r="M24" s="16">
        <v>26994.317265625003</v>
      </c>
      <c r="N24" s="16">
        <v>33393.91796875</v>
      </c>
      <c r="O24" s="20">
        <v>118127.2</v>
      </c>
      <c r="P24" s="16">
        <v>28214.009218181753</v>
      </c>
      <c r="Q24" s="16">
        <v>8278.0211999999992</v>
      </c>
      <c r="R24" s="16" t="s">
        <v>14</v>
      </c>
      <c r="S24" s="16">
        <v>933727.83950908214</v>
      </c>
      <c r="T24" s="16">
        <v>99373.907200000001</v>
      </c>
      <c r="U24" s="16">
        <v>308570.78871875012</v>
      </c>
      <c r="V24" s="16">
        <v>227185.68110000002</v>
      </c>
      <c r="W24" s="16">
        <v>177840.4</v>
      </c>
      <c r="X24" s="16">
        <v>47339.4</v>
      </c>
      <c r="Y24" s="16">
        <v>110929.12276914064</v>
      </c>
      <c r="Z24" s="16">
        <v>396347.28765869141</v>
      </c>
      <c r="AA24" s="18">
        <v>243866.11033630371</v>
      </c>
      <c r="AB24" s="18">
        <v>152481.17858886719</v>
      </c>
      <c r="AC24" s="16">
        <v>64463.791200000007</v>
      </c>
      <c r="AD24" s="16">
        <v>31417.126499999998</v>
      </c>
      <c r="AE24" s="16">
        <v>36977.6875</v>
      </c>
      <c r="AF24" s="16">
        <v>203029</v>
      </c>
      <c r="AG24" s="16">
        <v>39245.515999999996</v>
      </c>
      <c r="AH24" s="16">
        <v>6897.5227000000004</v>
      </c>
    </row>
    <row r="25" spans="1:34" x14ac:dyDescent="0.3">
      <c r="A25" s="2" t="s">
        <v>325</v>
      </c>
      <c r="B25" s="16">
        <v>994140.22941467294</v>
      </c>
      <c r="C25" s="16">
        <v>93683.115280041733</v>
      </c>
      <c r="D25" s="16">
        <v>392700.45944609371</v>
      </c>
      <c r="E25" s="16">
        <v>269591.55340000003</v>
      </c>
      <c r="F25" s="20">
        <v>238638</v>
      </c>
      <c r="G25" s="20">
        <v>57333</v>
      </c>
      <c r="H25" s="16">
        <v>94512.877951953138</v>
      </c>
      <c r="I25" s="20">
        <v>510855.53382873535</v>
      </c>
      <c r="J25" s="18">
        <v>309244.24980163574</v>
      </c>
      <c r="K25" s="18">
        <v>201610.92478942871</v>
      </c>
      <c r="L25" s="16">
        <v>82424.733203515614</v>
      </c>
      <c r="M25" s="16">
        <v>28629.439470312496</v>
      </c>
      <c r="N25" s="16">
        <v>34989.19140625</v>
      </c>
      <c r="O25" s="20">
        <v>121443.9</v>
      </c>
      <c r="P25" s="16">
        <v>33343.495080041735</v>
      </c>
      <c r="Q25" s="16">
        <v>8762.0797999999995</v>
      </c>
      <c r="R25" s="16" t="s">
        <v>14</v>
      </c>
      <c r="S25" s="16">
        <v>1030738.0086289063</v>
      </c>
      <c r="T25" s="16">
        <v>104550.4838</v>
      </c>
      <c r="U25" s="16">
        <v>348300.89252695319</v>
      </c>
      <c r="V25" s="16">
        <v>240720.71589999998</v>
      </c>
      <c r="W25" s="16">
        <v>205365.1</v>
      </c>
      <c r="X25" s="16">
        <v>51155.21</v>
      </c>
      <c r="Y25" s="16">
        <v>119128.65746210938</v>
      </c>
      <c r="Z25" s="16">
        <v>472119.0078125</v>
      </c>
      <c r="AA25" s="18">
        <v>298357.51025390625</v>
      </c>
      <c r="AB25" s="18">
        <v>173761.61845397949</v>
      </c>
      <c r="AC25" s="16">
        <v>70661.887799999997</v>
      </c>
      <c r="AD25" s="16">
        <v>32030.5425</v>
      </c>
      <c r="AE25" s="16">
        <v>38219.67578125</v>
      </c>
      <c r="AF25" s="16">
        <v>206078.9</v>
      </c>
      <c r="AG25" s="16">
        <v>40327.512999999999</v>
      </c>
      <c r="AH25" s="16">
        <v>7782.1746999999996</v>
      </c>
    </row>
    <row r="26" spans="1:34" x14ac:dyDescent="0.3">
      <c r="A26" s="2" t="s">
        <v>326</v>
      </c>
      <c r="B26" s="16">
        <v>1028362.2869204101</v>
      </c>
      <c r="C26" s="16">
        <v>92061.908415786544</v>
      </c>
      <c r="D26" s="16">
        <v>396981.17916718754</v>
      </c>
      <c r="E26" s="16">
        <v>266167.3517</v>
      </c>
      <c r="F26" s="20">
        <v>236283</v>
      </c>
      <c r="G26" s="20">
        <v>62397</v>
      </c>
      <c r="H26" s="16">
        <v>100172.63429960937</v>
      </c>
      <c r="I26" s="20">
        <v>527646.02032470703</v>
      </c>
      <c r="J26" s="18">
        <v>316725.54551696777</v>
      </c>
      <c r="K26" s="18">
        <v>210920.59394836426</v>
      </c>
      <c r="L26" s="16">
        <v>86574.297874218755</v>
      </c>
      <c r="M26" s="16">
        <v>29309.337195312502</v>
      </c>
      <c r="N26" s="16">
        <v>35931.30859375</v>
      </c>
      <c r="O26" s="20">
        <v>132592.79999999999</v>
      </c>
      <c r="P26" s="16">
        <v>30662.667815786557</v>
      </c>
      <c r="Q26" s="16">
        <v>9668.9566999999988</v>
      </c>
      <c r="R26" s="16" t="s">
        <v>14</v>
      </c>
      <c r="S26" s="16">
        <v>1062007.101506836</v>
      </c>
      <c r="T26" s="16">
        <v>107000.98930000002</v>
      </c>
      <c r="U26" s="16">
        <v>326971.94401289063</v>
      </c>
      <c r="V26" s="16">
        <v>240865.51</v>
      </c>
      <c r="W26" s="16">
        <v>180813.1</v>
      </c>
      <c r="X26" s="16">
        <v>54421.1</v>
      </c>
      <c r="Y26" s="16">
        <v>119528.62888945313</v>
      </c>
      <c r="Z26" s="16">
        <v>484327.94665527344</v>
      </c>
      <c r="AA26" s="18">
        <v>306529.89135742188</v>
      </c>
      <c r="AB26" s="18">
        <v>177798.1803894043</v>
      </c>
      <c r="AC26" s="16">
        <v>73562.24930000001</v>
      </c>
      <c r="AD26" s="16">
        <v>32498.078999999998</v>
      </c>
      <c r="AE26" s="16">
        <v>39485.984375</v>
      </c>
      <c r="AF26" s="16">
        <v>218784.4</v>
      </c>
      <c r="AG26" s="16">
        <v>43099.155999999995</v>
      </c>
      <c r="AH26" s="16">
        <v>8593.8806000000004</v>
      </c>
    </row>
    <row r="27" spans="1:34" x14ac:dyDescent="0.3">
      <c r="A27" s="2" t="s">
        <v>327</v>
      </c>
      <c r="B27" s="16">
        <v>1028699.8286978758</v>
      </c>
      <c r="C27" s="16">
        <v>89070.706953009241</v>
      </c>
      <c r="D27" s="16">
        <v>420254.65648085938</v>
      </c>
      <c r="E27" s="16">
        <v>268543.2721</v>
      </c>
      <c r="F27" s="20">
        <v>266986</v>
      </c>
      <c r="G27" s="20">
        <v>58548</v>
      </c>
      <c r="H27" s="16">
        <v>102049.01175000001</v>
      </c>
      <c r="I27" s="20">
        <v>527545.58290100098</v>
      </c>
      <c r="J27" s="18">
        <v>318117.41070556641</v>
      </c>
      <c r="K27" s="18">
        <v>209428.27973937988</v>
      </c>
      <c r="L27" s="16">
        <v>82307.603927734381</v>
      </c>
      <c r="M27" s="16">
        <v>30050.256687499997</v>
      </c>
      <c r="N27" s="16">
        <v>36092.3828125</v>
      </c>
      <c r="O27" s="20">
        <v>126974.6</v>
      </c>
      <c r="P27" s="16">
        <v>29470.343753009238</v>
      </c>
      <c r="Q27" s="16">
        <v>9458.1381999999994</v>
      </c>
      <c r="R27" s="16" t="s">
        <v>14</v>
      </c>
      <c r="S27" s="16">
        <v>1079312.9273141115</v>
      </c>
      <c r="T27" s="16">
        <v>110132.24890000001</v>
      </c>
      <c r="U27" s="16">
        <v>344012.11551054695</v>
      </c>
      <c r="V27" s="16">
        <v>253182.5428</v>
      </c>
      <c r="W27" s="16">
        <v>194421.9</v>
      </c>
      <c r="X27" s="16">
        <v>55430.35</v>
      </c>
      <c r="Y27" s="16">
        <v>124902.022078125</v>
      </c>
      <c r="Z27" s="16">
        <v>492919.4631652832</v>
      </c>
      <c r="AA27" s="18">
        <v>312493.92709350586</v>
      </c>
      <c r="AB27" s="18">
        <v>180425.52864074707</v>
      </c>
      <c r="AC27" s="16">
        <v>75179.336899999995</v>
      </c>
      <c r="AD27" s="16">
        <v>35045.561000000002</v>
      </c>
      <c r="AE27" s="16">
        <v>38198.11328125</v>
      </c>
      <c r="AF27" s="16">
        <v>212293.2</v>
      </c>
      <c r="AG27" s="16">
        <v>43632.694000000003</v>
      </c>
      <c r="AH27" s="16">
        <v>8252.1085000000003</v>
      </c>
    </row>
    <row r="28" spans="1:34" x14ac:dyDescent="0.3">
      <c r="A28" s="2" t="s">
        <v>328</v>
      </c>
      <c r="B28" s="16">
        <v>1034562.8584455566</v>
      </c>
      <c r="C28" s="16">
        <v>98004.37741928114</v>
      </c>
      <c r="D28" s="16">
        <v>446491.31759980472</v>
      </c>
      <c r="E28" s="16">
        <v>291933.2438</v>
      </c>
      <c r="F28" s="20">
        <v>281928</v>
      </c>
      <c r="G28" s="20">
        <v>64610</v>
      </c>
      <c r="H28" s="16">
        <v>101645.99514023437</v>
      </c>
      <c r="I28" s="20">
        <v>503145.33096313477</v>
      </c>
      <c r="J28" s="18">
        <v>288907.01697540283</v>
      </c>
      <c r="K28" s="18">
        <v>214238.68037414551</v>
      </c>
      <c r="L28" s="16">
        <v>89767.999773242176</v>
      </c>
      <c r="M28" s="16">
        <v>32924.175231250003</v>
      </c>
      <c r="N28" s="16">
        <v>37653.3359375</v>
      </c>
      <c r="O28" s="20">
        <v>132566.9</v>
      </c>
      <c r="P28" s="16">
        <v>33706.508219281139</v>
      </c>
      <c r="Q28" s="16">
        <v>9177.0643999999993</v>
      </c>
      <c r="R28" s="16" t="s">
        <v>14</v>
      </c>
      <c r="S28" s="16">
        <v>1085029.0053015624</v>
      </c>
      <c r="T28" s="16">
        <v>127842.71700000002</v>
      </c>
      <c r="U28" s="16">
        <v>361726.50759414065</v>
      </c>
      <c r="V28" s="16">
        <v>270652.10920000001</v>
      </c>
      <c r="W28" s="16">
        <v>205150.1</v>
      </c>
      <c r="X28" s="16">
        <v>57797.66</v>
      </c>
      <c r="Y28" s="16">
        <v>131119.36984609376</v>
      </c>
      <c r="Z28" s="16">
        <v>478187.65209960938</v>
      </c>
      <c r="AA28" s="18">
        <v>299392.93661499023</v>
      </c>
      <c r="AB28" s="18">
        <v>178794.59158325195</v>
      </c>
      <c r="AC28" s="16">
        <v>79824.496999999988</v>
      </c>
      <c r="AD28" s="16">
        <v>36977.680999999997</v>
      </c>
      <c r="AE28" s="16">
        <v>37818.40625</v>
      </c>
      <c r="AF28" s="16">
        <v>214809.1</v>
      </c>
      <c r="AG28" s="16">
        <v>54082.746999999996</v>
      </c>
      <c r="AH28" s="16">
        <v>8178.9075000000003</v>
      </c>
    </row>
    <row r="29" spans="1:34" x14ac:dyDescent="0.3">
      <c r="A29" s="2" t="s">
        <v>274</v>
      </c>
      <c r="B29" s="16">
        <v>990232.88842944335</v>
      </c>
      <c r="C29" s="16">
        <v>97185.653748886238</v>
      </c>
      <c r="D29" s="16">
        <v>406190.25881601567</v>
      </c>
      <c r="E29" s="16">
        <v>283341.6409</v>
      </c>
      <c r="F29" s="20">
        <v>263382</v>
      </c>
      <c r="G29" s="20">
        <v>55685</v>
      </c>
      <c r="H29" s="16">
        <v>92596.623699609379</v>
      </c>
      <c r="I29" s="20">
        <v>481613.67929077148</v>
      </c>
      <c r="J29" s="18">
        <v>300364.28370666504</v>
      </c>
      <c r="K29" s="18">
        <v>181249.02921295166</v>
      </c>
      <c r="L29" s="16">
        <v>74856.817845703132</v>
      </c>
      <c r="M29" s="16">
        <v>33637.873796874999</v>
      </c>
      <c r="N29" s="16">
        <v>38293.8203125</v>
      </c>
      <c r="O29" s="20">
        <v>127851.5</v>
      </c>
      <c r="P29" s="16">
        <v>34396.643448886243</v>
      </c>
      <c r="Q29" s="16">
        <v>7953.2016999999996</v>
      </c>
      <c r="R29" s="16" t="s">
        <v>14</v>
      </c>
      <c r="S29" s="16">
        <v>1034454.943721631</v>
      </c>
      <c r="T29" s="16">
        <v>122352.712</v>
      </c>
      <c r="U29" s="16">
        <v>349202.89560312504</v>
      </c>
      <c r="V29" s="16">
        <v>263471.79180000001</v>
      </c>
      <c r="W29" s="16">
        <v>204163.3</v>
      </c>
      <c r="X29" s="16">
        <v>59253.09</v>
      </c>
      <c r="Y29" s="16">
        <v>110263.98459179688</v>
      </c>
      <c r="Z29" s="16">
        <v>456431.45175170898</v>
      </c>
      <c r="AA29" s="18">
        <v>285137.69415283203</v>
      </c>
      <c r="AB29" s="18">
        <v>171293.27175140381</v>
      </c>
      <c r="AC29" s="16">
        <v>74304.758999999991</v>
      </c>
      <c r="AD29" s="16">
        <v>36253.745800000004</v>
      </c>
      <c r="AE29" s="16">
        <v>35650.30078125</v>
      </c>
      <c r="AF29" s="16">
        <v>204945</v>
      </c>
      <c r="AG29" s="16">
        <v>52987.755999999994</v>
      </c>
      <c r="AH29" s="16">
        <v>8285.3716000000004</v>
      </c>
    </row>
    <row r="30" spans="1:34" x14ac:dyDescent="0.3">
      <c r="A30" s="2" t="s">
        <v>275</v>
      </c>
      <c r="B30" s="16">
        <v>998753.3331287842</v>
      </c>
      <c r="C30" s="16">
        <v>88705.17831958225</v>
      </c>
      <c r="D30" s="16">
        <v>356967.85632128903</v>
      </c>
      <c r="E30" s="16">
        <v>254501.92329999999</v>
      </c>
      <c r="F30" s="20">
        <v>204385</v>
      </c>
      <c r="G30" s="20">
        <v>57301</v>
      </c>
      <c r="H30" s="16">
        <v>100694.41227656251</v>
      </c>
      <c r="I30" s="20">
        <v>511511.66691589355</v>
      </c>
      <c r="J30" s="18">
        <v>312274.86876678467</v>
      </c>
      <c r="K30" s="18">
        <v>199236.92833709717</v>
      </c>
      <c r="L30" s="16">
        <v>80765.574673242198</v>
      </c>
      <c r="M30" s="16">
        <v>31716.219446874999</v>
      </c>
      <c r="N30" s="16">
        <v>36301.1484375</v>
      </c>
      <c r="O30" s="20">
        <v>123861</v>
      </c>
      <c r="P30" s="16">
        <v>33713.117719582267</v>
      </c>
      <c r="Q30" s="16">
        <v>9675.3050000000003</v>
      </c>
      <c r="R30" s="16" t="s">
        <v>14</v>
      </c>
      <c r="S30" s="16">
        <v>1027224.2727445313</v>
      </c>
      <c r="T30" s="16">
        <v>115855.15300000001</v>
      </c>
      <c r="U30" s="16">
        <v>317467.8423125</v>
      </c>
      <c r="V30" s="16">
        <v>237858.80439999996</v>
      </c>
      <c r="W30" s="16">
        <v>170301</v>
      </c>
      <c r="X30" s="16">
        <v>55735.96</v>
      </c>
      <c r="Y30" s="16">
        <v>118108.14276171874</v>
      </c>
      <c r="Z30" s="16">
        <v>480858.8603515625</v>
      </c>
      <c r="AA30" s="18">
        <v>307020.86944580078</v>
      </c>
      <c r="AB30" s="18">
        <v>173838.11460876465</v>
      </c>
      <c r="AC30" s="16">
        <v>73820.336000000025</v>
      </c>
      <c r="AD30" s="16">
        <v>34916.915999999997</v>
      </c>
      <c r="AE30" s="16">
        <v>35223.15234375</v>
      </c>
      <c r="AF30" s="16">
        <v>193567.7</v>
      </c>
      <c r="AG30" s="16">
        <v>51561.156000000003</v>
      </c>
      <c r="AH30" s="16">
        <v>8595.2402000000002</v>
      </c>
    </row>
    <row r="31" spans="1:34" x14ac:dyDescent="0.3">
      <c r="A31" s="2" t="s">
        <v>276</v>
      </c>
      <c r="B31" s="16">
        <v>1191455.3114938964</v>
      </c>
      <c r="C31" s="16">
        <v>113016.11789788182</v>
      </c>
      <c r="D31" s="16">
        <v>425726.21464179683</v>
      </c>
      <c r="E31" s="16">
        <v>317667.20750000002</v>
      </c>
      <c r="F31" s="20">
        <v>240543</v>
      </c>
      <c r="G31" s="20">
        <v>67871</v>
      </c>
      <c r="H31" s="16">
        <v>117579.84712734375</v>
      </c>
      <c r="I31" s="20">
        <v>600866.29110717773</v>
      </c>
      <c r="J31" s="18">
        <v>368376.33451843262</v>
      </c>
      <c r="K31" s="18">
        <v>232489.71859741211</v>
      </c>
      <c r="L31" s="16">
        <v>99106.213694921884</v>
      </c>
      <c r="M31" s="16">
        <v>37316.506800000003</v>
      </c>
      <c r="N31" s="16">
        <v>43175.87890625</v>
      </c>
      <c r="O31" s="20">
        <v>152434.29999999999</v>
      </c>
      <c r="P31" s="16">
        <v>41556.446197881822</v>
      </c>
      <c r="Q31" s="16">
        <v>12080.9527</v>
      </c>
      <c r="R31" s="16" t="s">
        <v>14</v>
      </c>
      <c r="S31" s="16">
        <v>1229831.5872710939</v>
      </c>
      <c r="T31" s="16">
        <v>143300.73600000003</v>
      </c>
      <c r="U31" s="16">
        <v>407226.60038320324</v>
      </c>
      <c r="V31" s="16">
        <v>296794.42969999998</v>
      </c>
      <c r="W31" s="16">
        <v>227006.5</v>
      </c>
      <c r="X31" s="16">
        <v>62252.75</v>
      </c>
      <c r="Y31" s="16">
        <v>133937.84023124998</v>
      </c>
      <c r="Z31" s="16">
        <v>569609.52612304688</v>
      </c>
      <c r="AA31" s="18">
        <v>359512.81988525391</v>
      </c>
      <c r="AB31" s="18">
        <v>210096.822265625</v>
      </c>
      <c r="AC31" s="16">
        <v>95626.923999999999</v>
      </c>
      <c r="AD31" s="16">
        <v>41763.850999999995</v>
      </c>
      <c r="AE31" s="16">
        <v>44636</v>
      </c>
      <c r="AF31" s="16">
        <v>237000.7</v>
      </c>
      <c r="AG31" s="16">
        <v>61939.985000000001</v>
      </c>
      <c r="AH31" s="16">
        <v>9790.4176000000007</v>
      </c>
    </row>
    <row r="32" spans="1:34" x14ac:dyDescent="0.3">
      <c r="A32" s="2" t="s">
        <v>277</v>
      </c>
      <c r="B32" s="16">
        <v>1111821.4718149414</v>
      </c>
      <c r="C32" s="16">
        <v>103193.44301323916</v>
      </c>
      <c r="D32" s="16">
        <v>444045.13323750003</v>
      </c>
      <c r="E32" s="16">
        <v>300595.34049999999</v>
      </c>
      <c r="F32" s="20">
        <v>263091</v>
      </c>
      <c r="G32" s="20">
        <v>65850</v>
      </c>
      <c r="H32" s="16">
        <v>115065.60222343748</v>
      </c>
      <c r="I32" s="20">
        <v>548893.74151611328</v>
      </c>
      <c r="J32" s="18">
        <v>334704.31829071045</v>
      </c>
      <c r="K32" s="18">
        <v>214189.42069244385</v>
      </c>
      <c r="L32" s="16">
        <v>98750.901284765627</v>
      </c>
      <c r="M32" s="16">
        <v>34838.229334374999</v>
      </c>
      <c r="N32" s="16">
        <v>39774.12109375</v>
      </c>
      <c r="O32" s="20">
        <v>143701</v>
      </c>
      <c r="P32" s="16">
        <v>36782.763613239164</v>
      </c>
      <c r="Q32" s="16">
        <v>11717.3485</v>
      </c>
      <c r="R32" s="16" t="s">
        <v>14</v>
      </c>
      <c r="S32" s="16">
        <v>1157770.2026727539</v>
      </c>
      <c r="T32" s="16">
        <v>135308.35100000002</v>
      </c>
      <c r="U32" s="16">
        <v>388225.05805507809</v>
      </c>
      <c r="V32" s="16">
        <v>285354.11379999999</v>
      </c>
      <c r="W32" s="16">
        <v>221783</v>
      </c>
      <c r="X32" s="16">
        <v>63799.12</v>
      </c>
      <c r="Y32" s="16">
        <v>126496.856359375</v>
      </c>
      <c r="Z32" s="16">
        <v>525088.50860595703</v>
      </c>
      <c r="AA32" s="18">
        <v>325457.53134155273</v>
      </c>
      <c r="AB32" s="18">
        <v>199630.98756408691</v>
      </c>
      <c r="AC32" s="16">
        <v>85103.93299999999</v>
      </c>
      <c r="AD32" s="16">
        <v>38596.708999999995</v>
      </c>
      <c r="AE32" s="16">
        <v>40898.2265625</v>
      </c>
      <c r="AF32" s="16">
        <v>226717.5</v>
      </c>
      <c r="AG32" s="16">
        <v>57955.346000000005</v>
      </c>
      <c r="AH32" s="16">
        <v>9510.2983999999997</v>
      </c>
    </row>
    <row r="33" spans="1:34" x14ac:dyDescent="0.3">
      <c r="A33" s="2" t="s">
        <v>278</v>
      </c>
      <c r="B33" s="16">
        <v>1112041.1802592776</v>
      </c>
      <c r="C33" s="16">
        <v>102565.94417721996</v>
      </c>
      <c r="D33" s="16">
        <v>441084.60626523435</v>
      </c>
      <c r="E33" s="16">
        <v>301164.27770000004</v>
      </c>
      <c r="F33" s="20">
        <v>263229</v>
      </c>
      <c r="G33" s="20">
        <v>57379</v>
      </c>
      <c r="H33" s="16">
        <v>113073.86640546877</v>
      </c>
      <c r="I33" s="20">
        <v>545974.69671630859</v>
      </c>
      <c r="J33" s="18">
        <v>335789.20306396484</v>
      </c>
      <c r="K33" s="18">
        <v>210185.61074829102</v>
      </c>
      <c r="L33" s="16">
        <v>100106.53868398438</v>
      </c>
      <c r="M33" s="16">
        <v>37091.245012500003</v>
      </c>
      <c r="N33" s="16">
        <v>42105.75390625</v>
      </c>
      <c r="O33" s="20">
        <v>145476.70000000001</v>
      </c>
      <c r="P33" s="16">
        <v>37867.114377219965</v>
      </c>
      <c r="Q33" s="16">
        <v>12223.537899999999</v>
      </c>
      <c r="R33" s="16" t="s">
        <v>14</v>
      </c>
      <c r="S33" s="16">
        <v>1163367.2656935544</v>
      </c>
      <c r="T33" s="16">
        <v>127567.31099999999</v>
      </c>
      <c r="U33" s="16">
        <v>390234.16206132818</v>
      </c>
      <c r="V33" s="16">
        <v>282098.88860000006</v>
      </c>
      <c r="W33" s="16">
        <v>222844.1</v>
      </c>
      <c r="X33" s="16">
        <v>59354.06</v>
      </c>
      <c r="Y33" s="16">
        <v>123972.62611914059</v>
      </c>
      <c r="Z33" s="16">
        <v>532398.12194824219</v>
      </c>
      <c r="AA33" s="18">
        <v>331369.79733276367</v>
      </c>
      <c r="AB33" s="18">
        <v>201028.44931030273</v>
      </c>
      <c r="AC33" s="16">
        <v>89266.766999999978</v>
      </c>
      <c r="AD33" s="16">
        <v>37694.488000000005</v>
      </c>
      <c r="AE33" s="16">
        <v>42619.1796875</v>
      </c>
      <c r="AF33" s="16">
        <v>230555.8</v>
      </c>
      <c r="AG33" s="16">
        <v>50711.431000000004</v>
      </c>
      <c r="AH33" s="16">
        <v>9653.2764000000006</v>
      </c>
    </row>
    <row r="34" spans="1:34" x14ac:dyDescent="0.3">
      <c r="A34" s="2" t="s">
        <v>279</v>
      </c>
      <c r="B34" s="16">
        <v>1179426.5234008788</v>
      </c>
      <c r="C34" s="16">
        <v>108457.67047077655</v>
      </c>
      <c r="D34" s="16">
        <v>470870.68270703126</v>
      </c>
      <c r="E34" s="16">
        <v>316386.73730000004</v>
      </c>
      <c r="F34" s="20">
        <v>280304</v>
      </c>
      <c r="G34" s="20">
        <v>65605</v>
      </c>
      <c r="H34" s="16">
        <v>119288.804009375</v>
      </c>
      <c r="I34" s="20">
        <v>588279.68511962891</v>
      </c>
      <c r="J34" s="18">
        <v>361458.146484375</v>
      </c>
      <c r="K34" s="18">
        <v>226821.30265045166</v>
      </c>
      <c r="L34" s="16">
        <v>104106.51867578125</v>
      </c>
      <c r="M34" s="16">
        <v>40436.560403125004</v>
      </c>
      <c r="N34" s="16">
        <v>44912.6875</v>
      </c>
      <c r="O34" s="20">
        <v>147741.1</v>
      </c>
      <c r="P34" s="16">
        <v>39631.215070776525</v>
      </c>
      <c r="Q34" s="16">
        <v>12062.568500000001</v>
      </c>
      <c r="R34" s="16" t="s">
        <v>14</v>
      </c>
      <c r="S34" s="16">
        <v>1227523.6148039063</v>
      </c>
      <c r="T34" s="16">
        <v>136494.44500000001</v>
      </c>
      <c r="U34" s="16">
        <v>406659.53036835953</v>
      </c>
      <c r="V34" s="16">
        <v>297204.6139</v>
      </c>
      <c r="W34" s="16">
        <v>231389.6</v>
      </c>
      <c r="X34" s="16">
        <v>62352.2</v>
      </c>
      <c r="Y34" s="16">
        <v>130922.43717343749</v>
      </c>
      <c r="Z34" s="16">
        <v>565141.44067382813</v>
      </c>
      <c r="AA34" s="18">
        <v>354567.44888305664</v>
      </c>
      <c r="AB34" s="18">
        <v>210574.11251831055</v>
      </c>
      <c r="AC34" s="16">
        <v>92209.35</v>
      </c>
      <c r="AD34" s="16">
        <v>39481.027999999998</v>
      </c>
      <c r="AE34" s="16">
        <v>43614.578125</v>
      </c>
      <c r="AF34" s="16">
        <v>242477.3</v>
      </c>
      <c r="AG34" s="16">
        <v>56187.58</v>
      </c>
      <c r="AH34" s="16">
        <v>9697.4622999999992</v>
      </c>
    </row>
    <row r="35" spans="1:34" x14ac:dyDescent="0.3">
      <c r="A35" s="2" t="s">
        <v>280</v>
      </c>
      <c r="B35" s="16">
        <v>1141164.9126962891</v>
      </c>
      <c r="C35" s="16">
        <v>111743.74144353335</v>
      </c>
      <c r="D35" s="16">
        <v>458639.29719453119</v>
      </c>
      <c r="E35" s="16">
        <v>316239.51500000001</v>
      </c>
      <c r="F35" s="20">
        <v>281278</v>
      </c>
      <c r="G35" s="20">
        <v>66733</v>
      </c>
      <c r="H35" s="16">
        <v>113172.96992031249</v>
      </c>
      <c r="I35" s="20">
        <v>554952.44445800781</v>
      </c>
      <c r="J35" s="18">
        <v>333438.75708770752</v>
      </c>
      <c r="K35" s="18">
        <v>221514.03365325928</v>
      </c>
      <c r="L35" s="16">
        <v>100957.7949875</v>
      </c>
      <c r="M35" s="16">
        <v>39773.630250000002</v>
      </c>
      <c r="N35" s="16">
        <v>41801.609375</v>
      </c>
      <c r="O35" s="20">
        <v>143771</v>
      </c>
      <c r="P35" s="16">
        <v>42336.736543533356</v>
      </c>
      <c r="Q35" s="16">
        <v>10531.2508</v>
      </c>
      <c r="R35" s="16" t="s">
        <v>14</v>
      </c>
      <c r="S35" s="16">
        <v>1188188.5894421877</v>
      </c>
      <c r="T35" s="16">
        <v>137842.65899999999</v>
      </c>
      <c r="U35" s="16">
        <v>398943.46457968745</v>
      </c>
      <c r="V35" s="16">
        <v>298443.43949999998</v>
      </c>
      <c r="W35" s="16">
        <v>224529.5</v>
      </c>
      <c r="X35" s="16">
        <v>62834.400000000001</v>
      </c>
      <c r="Y35" s="16">
        <v>127477.49351679687</v>
      </c>
      <c r="Z35" s="16">
        <v>530205.23754882813</v>
      </c>
      <c r="AA35" s="18">
        <v>326120.93249511719</v>
      </c>
      <c r="AB35" s="18">
        <v>204084.65501403809</v>
      </c>
      <c r="AC35" s="16">
        <v>96532.563999999998</v>
      </c>
      <c r="AD35" s="16">
        <v>38193.649000000005</v>
      </c>
      <c r="AE35" s="16">
        <v>41977.09765625</v>
      </c>
      <c r="AF35" s="16">
        <v>237360.7</v>
      </c>
      <c r="AG35" s="16">
        <v>57967.055</v>
      </c>
      <c r="AH35" s="16">
        <v>9453.5767999999989</v>
      </c>
    </row>
    <row r="36" spans="1:34" x14ac:dyDescent="0.3">
      <c r="A36" s="2" t="s">
        <v>281</v>
      </c>
      <c r="B36" s="16">
        <v>1076695.8932595213</v>
      </c>
      <c r="C36" s="16">
        <v>112416.37763215399</v>
      </c>
      <c r="D36" s="16">
        <v>473723.29685898445</v>
      </c>
      <c r="E36" s="16">
        <v>318367.83169999998</v>
      </c>
      <c r="F36" s="20">
        <v>293171</v>
      </c>
      <c r="G36" s="20">
        <v>60127</v>
      </c>
      <c r="H36" s="16">
        <v>114901.34770234374</v>
      </c>
      <c r="I36" s="20">
        <v>490160.95907592773</v>
      </c>
      <c r="J36" s="18">
        <v>293916.74685287476</v>
      </c>
      <c r="K36" s="18">
        <v>196244.44985198975</v>
      </c>
      <c r="L36" s="16">
        <v>103038.01941523438</v>
      </c>
      <c r="M36" s="16">
        <v>41334.297349999993</v>
      </c>
      <c r="N36" s="16">
        <v>42524.296875</v>
      </c>
      <c r="O36" s="20">
        <v>147906.5</v>
      </c>
      <c r="P36" s="16">
        <v>39954.000032153992</v>
      </c>
      <c r="Q36" s="16">
        <v>11350.3156</v>
      </c>
      <c r="R36" s="16" t="s">
        <v>14</v>
      </c>
      <c r="S36" s="16">
        <v>1169352.7090947267</v>
      </c>
      <c r="T36" s="16">
        <v>139772.76200000002</v>
      </c>
      <c r="U36" s="16">
        <v>411479.22141132806</v>
      </c>
      <c r="V36" s="16">
        <v>299310.37570000003</v>
      </c>
      <c r="W36" s="16">
        <v>234423.6</v>
      </c>
      <c r="X36" s="16">
        <v>66193.009999999995</v>
      </c>
      <c r="Y36" s="16">
        <v>127541.55069492188</v>
      </c>
      <c r="Z36" s="16">
        <v>495597.30969238281</v>
      </c>
      <c r="AA36" s="18">
        <v>289811.21557617188</v>
      </c>
      <c r="AB36" s="18">
        <v>205786.2123260498</v>
      </c>
      <c r="AC36" s="16">
        <v>97963.119000000006</v>
      </c>
      <c r="AD36" s="16">
        <v>42424.431000000004</v>
      </c>
      <c r="AE36" s="16">
        <v>42959.63671875</v>
      </c>
      <c r="AF36" s="16">
        <v>245277.3</v>
      </c>
      <c r="AG36" s="16">
        <v>59043.520000000004</v>
      </c>
      <c r="AH36" s="16">
        <v>9870.8397000000004</v>
      </c>
    </row>
    <row r="37" spans="1:34" x14ac:dyDescent="0.3">
      <c r="A37" s="2" t="s">
        <v>282</v>
      </c>
      <c r="B37" s="16">
        <v>1163737.8286788329</v>
      </c>
      <c r="C37" s="16">
        <v>113318.00307136084</v>
      </c>
      <c r="D37" s="16">
        <v>493750.5929441406</v>
      </c>
      <c r="E37" s="16">
        <v>323631.59649999999</v>
      </c>
      <c r="F37" s="20">
        <v>304699</v>
      </c>
      <c r="G37" s="20">
        <v>62096</v>
      </c>
      <c r="H37" s="16">
        <v>122355.18722734376</v>
      </c>
      <c r="I37" s="20">
        <v>577845.40669250488</v>
      </c>
      <c r="J37" s="18">
        <v>357587.21043395996</v>
      </c>
      <c r="K37" s="18">
        <v>220257.37655639648</v>
      </c>
      <c r="L37" s="16">
        <v>101336.80024374998</v>
      </c>
      <c r="M37" s="16">
        <v>42685.440803124999</v>
      </c>
      <c r="N37" s="16">
        <v>41392.84765625</v>
      </c>
      <c r="O37" s="20">
        <v>142079.29999999999</v>
      </c>
      <c r="P37" s="16">
        <v>41254.913371360861</v>
      </c>
      <c r="Q37" s="16">
        <v>11429.932200000001</v>
      </c>
      <c r="R37" s="16" t="s">
        <v>14</v>
      </c>
      <c r="S37" s="16">
        <v>1245884.0197623048</v>
      </c>
      <c r="T37" s="16">
        <v>151491.905</v>
      </c>
      <c r="U37" s="16">
        <v>421787.51269414066</v>
      </c>
      <c r="V37" s="16">
        <v>303286.64649999997</v>
      </c>
      <c r="W37" s="16">
        <v>238210</v>
      </c>
      <c r="X37" s="16">
        <v>67968.41</v>
      </c>
      <c r="Y37" s="16">
        <v>136824.53113203123</v>
      </c>
      <c r="Z37" s="16">
        <v>566360.75939941406</v>
      </c>
      <c r="AA37" s="18">
        <v>345623.38973999023</v>
      </c>
      <c r="AB37" s="18">
        <v>220736.89741516113</v>
      </c>
      <c r="AC37" s="16">
        <v>98595.828000000009</v>
      </c>
      <c r="AD37" s="16">
        <v>39828.033000000003</v>
      </c>
      <c r="AE37" s="16">
        <v>41612.765625</v>
      </c>
      <c r="AF37" s="16">
        <v>244558</v>
      </c>
      <c r="AG37" s="16">
        <v>70472.702999999994</v>
      </c>
      <c r="AH37" s="16">
        <v>11445.7608</v>
      </c>
    </row>
    <row r="38" spans="1:34" x14ac:dyDescent="0.3">
      <c r="A38" s="2" t="s">
        <v>283</v>
      </c>
      <c r="B38" s="16">
        <v>1206919.0366030273</v>
      </c>
      <c r="C38" s="16">
        <v>118961.21215376233</v>
      </c>
      <c r="D38" s="16">
        <v>487548.56167304685</v>
      </c>
      <c r="E38" s="16">
        <v>326848.66800000006</v>
      </c>
      <c r="F38" s="20">
        <v>299120</v>
      </c>
      <c r="G38" s="20">
        <v>63501</v>
      </c>
      <c r="H38" s="16">
        <v>133775.28704140626</v>
      </c>
      <c r="I38" s="20">
        <v>579855.34661865234</v>
      </c>
      <c r="J38" s="18">
        <v>358430.39326477051</v>
      </c>
      <c r="K38" s="18">
        <v>221425.31350708008</v>
      </c>
      <c r="L38" s="16">
        <v>99333.980141015621</v>
      </c>
      <c r="M38" s="16">
        <v>47437.816587499998</v>
      </c>
      <c r="N38" s="16">
        <v>45578.7421875</v>
      </c>
      <c r="O38" s="20">
        <v>163682.1</v>
      </c>
      <c r="P38" s="16">
        <v>43579.001553762311</v>
      </c>
      <c r="Q38" s="16">
        <v>10716.8683</v>
      </c>
      <c r="R38" s="16" t="s">
        <v>14</v>
      </c>
      <c r="S38" s="16">
        <v>1266260.7480724612</v>
      </c>
      <c r="T38" s="16">
        <v>147673.04800000001</v>
      </c>
      <c r="U38" s="16">
        <v>402186.13640820317</v>
      </c>
      <c r="V38" s="16">
        <v>303547.1053</v>
      </c>
      <c r="W38" s="16">
        <v>216247.2</v>
      </c>
      <c r="X38" s="16">
        <v>64293.54</v>
      </c>
      <c r="Y38" s="16">
        <v>135581.90716992185</v>
      </c>
      <c r="Z38" s="16">
        <v>580088.77429199219</v>
      </c>
      <c r="AA38" s="18">
        <v>350457.63299560547</v>
      </c>
      <c r="AB38" s="18">
        <v>229631.15000915527</v>
      </c>
      <c r="AC38" s="16">
        <v>101639.693</v>
      </c>
      <c r="AD38" s="16">
        <v>40084.262000000002</v>
      </c>
      <c r="AE38" s="16">
        <v>44624.88671875</v>
      </c>
      <c r="AF38" s="16">
        <v>251323.6</v>
      </c>
      <c r="AG38" s="16">
        <v>67842.142999999996</v>
      </c>
      <c r="AH38" s="16">
        <v>10846.821</v>
      </c>
    </row>
    <row r="39" spans="1:34" x14ac:dyDescent="0.3">
      <c r="A39" s="2" t="s">
        <v>284</v>
      </c>
      <c r="B39" s="16">
        <v>1243290.7898947757</v>
      </c>
      <c r="C39" s="16">
        <v>120132.94023893042</v>
      </c>
      <c r="D39" s="16">
        <v>518020.50984531245</v>
      </c>
      <c r="E39" s="16">
        <v>347940.21800000005</v>
      </c>
      <c r="F39" s="20">
        <v>324277</v>
      </c>
      <c r="G39" s="20">
        <v>64639</v>
      </c>
      <c r="H39" s="16">
        <v>136512.12676328127</v>
      </c>
      <c r="I39" s="20">
        <v>602876.42227172852</v>
      </c>
      <c r="J39" s="18">
        <v>372727.8162612915</v>
      </c>
      <c r="K39" s="18">
        <v>230148.93142700195</v>
      </c>
      <c r="L39" s="16">
        <v>101881.27002695313</v>
      </c>
      <c r="M39" s="16">
        <v>49397.453921875</v>
      </c>
      <c r="N39" s="16">
        <v>46652.22265625</v>
      </c>
      <c r="O39" s="20">
        <v>156285.70000000001</v>
      </c>
      <c r="P39" s="16">
        <v>39759.076838930428</v>
      </c>
      <c r="Q39" s="16">
        <v>11223.7495</v>
      </c>
      <c r="R39" s="16" t="s">
        <v>14</v>
      </c>
      <c r="S39" s="16">
        <v>1332503.1350828125</v>
      </c>
      <c r="T39" s="16">
        <v>158075.37699999998</v>
      </c>
      <c r="U39" s="16">
        <v>448724.71361054684</v>
      </c>
      <c r="V39" s="16">
        <v>327624.8173</v>
      </c>
      <c r="W39" s="16">
        <v>253990.6</v>
      </c>
      <c r="X39" s="16">
        <v>73158.23</v>
      </c>
      <c r="Y39" s="16">
        <v>144513.69858867189</v>
      </c>
      <c r="Z39" s="16">
        <v>610669.4599609375</v>
      </c>
      <c r="AA39" s="18">
        <v>368398.13491821289</v>
      </c>
      <c r="AB39" s="18">
        <v>242271.09873962402</v>
      </c>
      <c r="AC39" s="16">
        <v>104622.44899999998</v>
      </c>
      <c r="AD39" s="16">
        <v>40307.659999999996</v>
      </c>
      <c r="AE39" s="16">
        <v>45005.33984375</v>
      </c>
      <c r="AF39" s="16">
        <v>259441</v>
      </c>
      <c r="AG39" s="16">
        <v>69559.578999999998</v>
      </c>
      <c r="AH39" s="16">
        <v>10410.392</v>
      </c>
    </row>
    <row r="40" spans="1:34" x14ac:dyDescent="0.3">
      <c r="A40" s="2" t="s">
        <v>285</v>
      </c>
      <c r="B40" s="16">
        <v>1213051.4053388671</v>
      </c>
      <c r="C40" s="16">
        <v>130762.46118459792</v>
      </c>
      <c r="D40" s="16">
        <v>541850.18810585933</v>
      </c>
      <c r="E40" s="16">
        <v>358116.37609999999</v>
      </c>
      <c r="F40" s="20">
        <v>339662</v>
      </c>
      <c r="G40" s="20">
        <v>69236</v>
      </c>
      <c r="H40" s="16">
        <v>132534.45680703127</v>
      </c>
      <c r="I40" s="20">
        <v>564322.46667480469</v>
      </c>
      <c r="J40" s="18">
        <v>340316.4261932373</v>
      </c>
      <c r="K40" s="18">
        <v>224006.04304504395</v>
      </c>
      <c r="L40" s="16">
        <v>108527.34540039062</v>
      </c>
      <c r="M40" s="16">
        <v>50154.170356249997</v>
      </c>
      <c r="N40" s="16">
        <v>45101.50390625</v>
      </c>
      <c r="O40" s="20">
        <v>159510.20000000001</v>
      </c>
      <c r="P40" s="16">
        <v>47920.506084597917</v>
      </c>
      <c r="Q40" s="16">
        <v>10579.029299999998</v>
      </c>
      <c r="R40" s="16" t="s">
        <v>14</v>
      </c>
      <c r="S40" s="16">
        <v>1331328.1526016602</v>
      </c>
      <c r="T40" s="16">
        <v>171754.43900000001</v>
      </c>
      <c r="U40" s="16">
        <v>446449.59952265624</v>
      </c>
      <c r="V40" s="16">
        <v>343296.80779999995</v>
      </c>
      <c r="W40" s="16">
        <v>247449.60000000001</v>
      </c>
      <c r="X40" s="16">
        <v>74500.429999999993</v>
      </c>
      <c r="Y40" s="16">
        <v>147828.88105156249</v>
      </c>
      <c r="Z40" s="16">
        <v>595825.99176025391</v>
      </c>
      <c r="AA40" s="18">
        <v>355335.31143188477</v>
      </c>
      <c r="AB40" s="18">
        <v>240491.0267791748</v>
      </c>
      <c r="AC40" s="16">
        <v>105814.318</v>
      </c>
      <c r="AD40" s="16">
        <v>43443.676999999996</v>
      </c>
      <c r="AE40" s="16">
        <v>45163.5078125</v>
      </c>
      <c r="AF40" s="16">
        <v>257885.9</v>
      </c>
      <c r="AG40" s="16">
        <v>77774.081000000006</v>
      </c>
      <c r="AH40" s="16">
        <v>10548.9967</v>
      </c>
    </row>
    <row r="41" spans="1:34" x14ac:dyDescent="0.3">
      <c r="A41" s="2" t="s">
        <v>286</v>
      </c>
      <c r="B41" s="16">
        <v>1155616.976018555</v>
      </c>
      <c r="C41" s="16">
        <v>118436.5156580211</v>
      </c>
      <c r="D41" s="16">
        <v>495346.75217689056</v>
      </c>
      <c r="E41" s="16">
        <v>331189.06319999998</v>
      </c>
      <c r="F41" s="20">
        <v>326469</v>
      </c>
      <c r="G41" s="20">
        <v>55141</v>
      </c>
      <c r="H41" s="16">
        <v>124193.02824374998</v>
      </c>
      <c r="I41" s="20">
        <v>552406.21008300781</v>
      </c>
      <c r="J41" s="18">
        <v>349324.04782867432</v>
      </c>
      <c r="K41" s="18">
        <v>203082.17651367188</v>
      </c>
      <c r="L41" s="16">
        <v>86923.682940562401</v>
      </c>
      <c r="M41" s="16">
        <v>48923.183053125002</v>
      </c>
      <c r="N41" s="16">
        <v>43978.671875</v>
      </c>
      <c r="O41" s="20">
        <v>147430.9</v>
      </c>
      <c r="P41" s="16">
        <v>43556.561858021123</v>
      </c>
      <c r="Q41" s="16">
        <v>9188.9426000000003</v>
      </c>
      <c r="R41" s="16" t="s">
        <v>14</v>
      </c>
      <c r="S41" s="16">
        <v>1287927.6454083985</v>
      </c>
      <c r="T41" s="16">
        <v>152771.23399999997</v>
      </c>
      <c r="U41" s="16">
        <v>430430.75849566545</v>
      </c>
      <c r="V41" s="16">
        <v>321140.04719999997</v>
      </c>
      <c r="W41" s="16">
        <v>245154.8</v>
      </c>
      <c r="X41" s="16">
        <v>74276.77</v>
      </c>
      <c r="Y41" s="16">
        <v>148442.35045078123</v>
      </c>
      <c r="Z41" s="16">
        <v>579525.32165527344</v>
      </c>
      <c r="AA41" s="18">
        <v>333020.56011962891</v>
      </c>
      <c r="AB41" s="18">
        <v>246504.75659179688</v>
      </c>
      <c r="AC41" s="16">
        <v>95153.240323009188</v>
      </c>
      <c r="AD41" s="16">
        <v>42296.817999999999</v>
      </c>
      <c r="AE41" s="16">
        <v>39357.234375</v>
      </c>
      <c r="AF41" s="16">
        <v>247992.3</v>
      </c>
      <c r="AG41" s="16">
        <v>67419.70199999999</v>
      </c>
      <c r="AH41" s="16">
        <v>10371.053900000001</v>
      </c>
    </row>
    <row r="42" spans="1:34" x14ac:dyDescent="0.3">
      <c r="A42" s="2" t="s">
        <v>287</v>
      </c>
      <c r="B42" s="16">
        <v>1177144.1597319336</v>
      </c>
      <c r="C42" s="16">
        <v>112910.57924116489</v>
      </c>
      <c r="D42" s="16">
        <v>407249.01322837063</v>
      </c>
      <c r="E42" s="16">
        <v>299554.88510000001</v>
      </c>
      <c r="F42" s="20">
        <v>216742</v>
      </c>
      <c r="G42" s="20">
        <v>62369</v>
      </c>
      <c r="H42" s="16">
        <v>131947.50036875001</v>
      </c>
      <c r="I42" s="20">
        <v>581970.14422607422</v>
      </c>
      <c r="J42" s="18">
        <v>363860.7419128418</v>
      </c>
      <c r="K42" s="18">
        <v>218109.38667297363</v>
      </c>
      <c r="L42" s="16">
        <v>104231.04947107268</v>
      </c>
      <c r="M42" s="16">
        <v>50832.03393125</v>
      </c>
      <c r="N42" s="16">
        <v>43398.7109375</v>
      </c>
      <c r="O42" s="20">
        <v>150892.70000000001</v>
      </c>
      <c r="P42" s="16">
        <v>45184.773166822262</v>
      </c>
      <c r="Q42" s="16">
        <v>10180.955</v>
      </c>
      <c r="R42" s="16" t="s">
        <v>14</v>
      </c>
      <c r="S42" s="16">
        <v>1256033.4797583984</v>
      </c>
      <c r="T42" s="16">
        <v>148569.37553309847</v>
      </c>
      <c r="U42" s="16">
        <v>378124.3893209555</v>
      </c>
      <c r="V42" s="16">
        <v>285231.92010000005</v>
      </c>
      <c r="W42" s="16">
        <v>190042.6</v>
      </c>
      <c r="X42" s="16">
        <v>68293.210000000006</v>
      </c>
      <c r="Y42" s="16">
        <v>150254.4229203125</v>
      </c>
      <c r="Z42" s="16">
        <v>591816.81970214844</v>
      </c>
      <c r="AA42" s="18">
        <v>354652.58847045898</v>
      </c>
      <c r="AB42" s="18">
        <v>237164.00477600098</v>
      </c>
      <c r="AC42" s="16">
        <v>98142.699758741452</v>
      </c>
      <c r="AD42" s="16">
        <v>42141.933999999994</v>
      </c>
      <c r="AE42" s="16">
        <v>41115.39453125</v>
      </c>
      <c r="AF42" s="16">
        <v>234921.2</v>
      </c>
      <c r="AG42" s="16">
        <v>70106.111000000004</v>
      </c>
      <c r="AH42" s="16">
        <v>10660.9326</v>
      </c>
    </row>
    <row r="43" spans="1:34" x14ac:dyDescent="0.3">
      <c r="A43" s="2" t="s">
        <v>288</v>
      </c>
      <c r="B43" s="16">
        <v>1361695.6188427734</v>
      </c>
      <c r="C43" s="16">
        <v>138885.28032482712</v>
      </c>
      <c r="D43" s="16">
        <v>499231.58660630835</v>
      </c>
      <c r="E43" s="16">
        <v>366640.21079999994</v>
      </c>
      <c r="F43" s="20">
        <v>274991</v>
      </c>
      <c r="G43" s="20">
        <v>71345</v>
      </c>
      <c r="H43" s="16">
        <v>145453.05057109374</v>
      </c>
      <c r="I43" s="20">
        <v>658628.15661621094</v>
      </c>
      <c r="J43" s="18">
        <v>414633.74789428711</v>
      </c>
      <c r="K43" s="18">
        <v>243994.29882049561</v>
      </c>
      <c r="L43" s="16">
        <v>120386.36324744737</v>
      </c>
      <c r="M43" s="16">
        <v>61607.617081249999</v>
      </c>
      <c r="N43" s="16">
        <v>55205.65625</v>
      </c>
      <c r="O43" s="20">
        <v>179297.8</v>
      </c>
      <c r="P43" s="16">
        <v>52968.369707906844</v>
      </c>
      <c r="Q43" s="16">
        <v>13289.261499999999</v>
      </c>
      <c r="R43" s="16" t="s">
        <v>14</v>
      </c>
      <c r="S43" s="16">
        <v>1479478.6362544924</v>
      </c>
      <c r="T43" s="16">
        <v>170481.70493472254</v>
      </c>
      <c r="U43" s="16">
        <v>445266.01430985046</v>
      </c>
      <c r="V43" s="16">
        <v>346369.84279999998</v>
      </c>
      <c r="W43" s="16">
        <v>230719.3</v>
      </c>
      <c r="X43" s="16">
        <v>74892.52</v>
      </c>
      <c r="Y43" s="16">
        <v>160720.47834609376</v>
      </c>
      <c r="Z43" s="16">
        <v>679907.52722167969</v>
      </c>
      <c r="AA43" s="18">
        <v>403752.63339233398</v>
      </c>
      <c r="AB43" s="18">
        <v>276155.10377502441</v>
      </c>
      <c r="AC43" s="16">
        <v>114174.97012504179</v>
      </c>
      <c r="AD43" s="16">
        <v>48192.135999999999</v>
      </c>
      <c r="AE43" s="16">
        <v>53002.44140625</v>
      </c>
      <c r="AF43" s="16">
        <v>296517.7</v>
      </c>
      <c r="AG43" s="16">
        <v>78916.042000000001</v>
      </c>
      <c r="AH43" s="16">
        <v>11813.397600000002</v>
      </c>
    </row>
    <row r="44" spans="1:34" x14ac:dyDescent="0.3">
      <c r="A44" s="2" t="s">
        <v>289</v>
      </c>
      <c r="B44" s="16">
        <v>1240547.9132515867</v>
      </c>
      <c r="C44" s="16">
        <v>131198.07492868099</v>
      </c>
      <c r="D44" s="16">
        <v>481879.6687879177</v>
      </c>
      <c r="E44" s="16">
        <v>350306.03719999996</v>
      </c>
      <c r="F44" s="20">
        <v>272350</v>
      </c>
      <c r="G44" s="20">
        <v>63905</v>
      </c>
      <c r="H44" s="16">
        <v>131106.69463906251</v>
      </c>
      <c r="I44" s="20">
        <v>578527.62232971191</v>
      </c>
      <c r="J44" s="18">
        <v>363313.52558898926</v>
      </c>
      <c r="K44" s="18">
        <v>215214.21132659912</v>
      </c>
      <c r="L44" s="16">
        <v>114791.96904854648</v>
      </c>
      <c r="M44" s="16">
        <v>59381.928549999997</v>
      </c>
      <c r="N44" s="16">
        <v>51248.1640625</v>
      </c>
      <c r="O44" s="20">
        <v>173006.2</v>
      </c>
      <c r="P44" s="16">
        <v>48058.241538364564</v>
      </c>
      <c r="Q44" s="16">
        <v>10943.7996</v>
      </c>
      <c r="R44" s="16" t="s">
        <v>14</v>
      </c>
      <c r="S44" s="16">
        <v>1360602.0892947265</v>
      </c>
      <c r="T44" s="16">
        <v>162030.23351380363</v>
      </c>
      <c r="U44" s="16">
        <v>426131.00366439723</v>
      </c>
      <c r="V44" s="16">
        <v>332419.33029999997</v>
      </c>
      <c r="W44" s="16">
        <v>220947.8</v>
      </c>
      <c r="X44" s="16">
        <v>70649.820000000007</v>
      </c>
      <c r="Y44" s="16">
        <v>143952.81852656248</v>
      </c>
      <c r="Z44" s="16">
        <v>617823.53625488281</v>
      </c>
      <c r="AA44" s="18">
        <v>353883.37033081055</v>
      </c>
      <c r="AB44" s="18">
        <v>263940.18301391602</v>
      </c>
      <c r="AC44" s="16">
        <v>108215.01967273217</v>
      </c>
      <c r="AD44" s="16">
        <v>46324.587999999996</v>
      </c>
      <c r="AE44" s="16">
        <v>50644.76171875</v>
      </c>
      <c r="AF44" s="16">
        <v>273096.90000000002</v>
      </c>
      <c r="AG44" s="16">
        <v>73393.976999999999</v>
      </c>
      <c r="AH44" s="16">
        <v>11294.775</v>
      </c>
    </row>
    <row r="45" spans="1:34" x14ac:dyDescent="0.3">
      <c r="A45" s="2" t="s">
        <v>290</v>
      </c>
      <c r="B45" s="16">
        <v>1298522.0340656738</v>
      </c>
      <c r="C45" s="16">
        <v>121161.69131482624</v>
      </c>
      <c r="D45" s="16">
        <v>516646.47470370936</v>
      </c>
      <c r="E45" s="16">
        <v>347645.39799999999</v>
      </c>
      <c r="F45" s="20">
        <v>306428</v>
      </c>
      <c r="G45" s="20">
        <v>56283</v>
      </c>
      <c r="H45" s="16">
        <v>132470.07049765624</v>
      </c>
      <c r="I45" s="20">
        <v>621407.95559692383</v>
      </c>
      <c r="J45" s="18">
        <v>387282.37006378174</v>
      </c>
      <c r="K45" s="18">
        <v>234125.89810180664</v>
      </c>
      <c r="L45" s="16">
        <v>118580.90734991121</v>
      </c>
      <c r="M45" s="16">
        <v>60742.66220625001</v>
      </c>
      <c r="N45" s="16">
        <v>55847.82421875</v>
      </c>
      <c r="O45" s="20">
        <v>178420.5</v>
      </c>
      <c r="P45" s="16">
        <v>46295.780514718143</v>
      </c>
      <c r="Q45" s="16">
        <v>12208.101700000001</v>
      </c>
      <c r="R45" s="16" t="s">
        <v>14</v>
      </c>
      <c r="S45" s="16">
        <v>1427879.5521211915</v>
      </c>
      <c r="T45" s="16">
        <v>165484.50104393304</v>
      </c>
      <c r="U45" s="16">
        <v>434602.45262652996</v>
      </c>
      <c r="V45" s="16">
        <v>343054.6154999999</v>
      </c>
      <c r="W45" s="16">
        <v>218861.5</v>
      </c>
      <c r="X45" s="16">
        <v>74806.570000000007</v>
      </c>
      <c r="Y45" s="16">
        <v>149671.47277539063</v>
      </c>
      <c r="Z45" s="16">
        <v>651202.94586181641</v>
      </c>
      <c r="AA45" s="18">
        <v>377108.18704223633</v>
      </c>
      <c r="AB45" s="18">
        <v>274094.43475341797</v>
      </c>
      <c r="AC45" s="16">
        <v>117857.11771069736</v>
      </c>
      <c r="AD45" s="16">
        <v>48008.161</v>
      </c>
      <c r="AE45" s="16">
        <v>50786.46484375</v>
      </c>
      <c r="AF45" s="16">
        <v>285340.3</v>
      </c>
      <c r="AG45" s="16">
        <v>76296.665999999997</v>
      </c>
      <c r="AH45" s="16">
        <v>12080.6921</v>
      </c>
    </row>
    <row r="46" spans="1:34" x14ac:dyDescent="0.3">
      <c r="A46" s="2" t="s">
        <v>291</v>
      </c>
      <c r="B46" s="16">
        <v>1314766.5567800296</v>
      </c>
      <c r="C46" s="16">
        <v>133126.51464176981</v>
      </c>
      <c r="D46" s="16">
        <v>557558.35600377584</v>
      </c>
      <c r="E46" s="16">
        <v>362784.34100000001</v>
      </c>
      <c r="F46" s="20">
        <v>328246</v>
      </c>
      <c r="G46" s="20">
        <v>64308</v>
      </c>
      <c r="H46" s="16">
        <v>132900.18667109375</v>
      </c>
      <c r="I46" s="20">
        <v>628004.03244018555</v>
      </c>
      <c r="J46" s="18">
        <v>390112.40240478516</v>
      </c>
      <c r="K46" s="18">
        <v>237892.35305786133</v>
      </c>
      <c r="L46" s="16">
        <v>124663.18625183031</v>
      </c>
      <c r="M46" s="16">
        <v>62633.250343749998</v>
      </c>
      <c r="N46" s="16">
        <v>56261.00390625</v>
      </c>
      <c r="O46" s="20">
        <v>182096.8</v>
      </c>
      <c r="P46" s="16">
        <v>51098.968312465295</v>
      </c>
      <c r="Q46" s="16">
        <v>12455.6585</v>
      </c>
      <c r="R46" s="16" t="s">
        <v>14</v>
      </c>
      <c r="S46" s="16">
        <v>1428596.145492285</v>
      </c>
      <c r="T46" s="16">
        <v>175247.17905105106</v>
      </c>
      <c r="U46" s="16">
        <v>456847.16781765566</v>
      </c>
      <c r="V46" s="16">
        <v>349950.01009999996</v>
      </c>
      <c r="W46" s="16">
        <v>230421.6</v>
      </c>
      <c r="X46" s="16">
        <v>74759.460000000006</v>
      </c>
      <c r="Y46" s="16">
        <v>149480.09538359375</v>
      </c>
      <c r="Z46" s="16">
        <v>650954.24273681641</v>
      </c>
      <c r="AA46" s="18">
        <v>375238.173828125</v>
      </c>
      <c r="AB46" s="18">
        <v>275715.55807495117</v>
      </c>
      <c r="AC46" s="16">
        <v>121271.83664058168</v>
      </c>
      <c r="AD46" s="16">
        <v>50398.004999999997</v>
      </c>
      <c r="AE46" s="16">
        <v>53372.5625</v>
      </c>
      <c r="AF46" s="16">
        <v>286097.09999999998</v>
      </c>
      <c r="AG46" s="16">
        <v>81295.165999999997</v>
      </c>
      <c r="AH46" s="16">
        <v>12690.414000000001</v>
      </c>
    </row>
    <row r="47" spans="1:34" x14ac:dyDescent="0.3">
      <c r="A47" s="2" t="s">
        <v>292</v>
      </c>
      <c r="B47" s="16">
        <v>1245222.7111827394</v>
      </c>
      <c r="C47" s="16">
        <v>122950.97702183684</v>
      </c>
      <c r="D47" s="16">
        <v>538677.66712968983</v>
      </c>
      <c r="E47" s="16">
        <v>348505.92800000001</v>
      </c>
      <c r="F47" s="20">
        <v>332321</v>
      </c>
      <c r="G47" s="20">
        <v>64042</v>
      </c>
      <c r="H47" s="16">
        <v>139292.82476562497</v>
      </c>
      <c r="I47" s="20">
        <v>565678.17793273926</v>
      </c>
      <c r="J47" s="18">
        <v>349764.17221069336</v>
      </c>
      <c r="K47" s="18">
        <v>215914.01098632813</v>
      </c>
      <c r="L47" s="16">
        <v>115718.93265600219</v>
      </c>
      <c r="M47" s="16">
        <v>57952.648512500004</v>
      </c>
      <c r="N47" s="16">
        <v>50662.35546875</v>
      </c>
      <c r="O47" s="20">
        <v>175784.1</v>
      </c>
      <c r="P47" s="16">
        <v>45584.500398649587</v>
      </c>
      <c r="Q47" s="16">
        <v>11308.8876</v>
      </c>
      <c r="R47" s="16" t="s">
        <v>14</v>
      </c>
      <c r="S47" s="16">
        <v>1346957.011228906</v>
      </c>
      <c r="T47" s="16">
        <v>167496.56655046938</v>
      </c>
      <c r="U47" s="16">
        <v>448197.25503930496</v>
      </c>
      <c r="V47" s="16">
        <v>345482.06680000003</v>
      </c>
      <c r="W47" s="16">
        <v>230342.7</v>
      </c>
      <c r="X47" s="16">
        <v>74612.25</v>
      </c>
      <c r="Y47" s="16">
        <v>141721.69263437501</v>
      </c>
      <c r="Z47" s="16">
        <v>596553.8583984375</v>
      </c>
      <c r="AA47" s="18">
        <v>336495.15344238281</v>
      </c>
      <c r="AB47" s="18">
        <v>260059.00614929199</v>
      </c>
      <c r="AC47" s="16">
        <v>119187.34604836798</v>
      </c>
      <c r="AD47" s="16">
        <v>45702.612999999998</v>
      </c>
      <c r="AE47" s="16">
        <v>49037.9609375</v>
      </c>
      <c r="AF47" s="16">
        <v>271242</v>
      </c>
      <c r="AG47" s="16">
        <v>77395.483999999997</v>
      </c>
      <c r="AH47" s="16">
        <v>11372.860999999999</v>
      </c>
    </row>
    <row r="48" spans="1:34" x14ac:dyDescent="0.3">
      <c r="A48" s="2" t="s">
        <v>293</v>
      </c>
      <c r="B48" s="16">
        <v>1230014.2749514161</v>
      </c>
      <c r="C48" s="16">
        <v>129119.95335382251</v>
      </c>
      <c r="D48" s="16">
        <v>530480.47519291495</v>
      </c>
      <c r="E48" s="16">
        <v>351287.09899999999</v>
      </c>
      <c r="F48" s="20">
        <v>314963</v>
      </c>
      <c r="G48" s="20">
        <v>59580</v>
      </c>
      <c r="H48" s="16">
        <v>151315.01328593752</v>
      </c>
      <c r="I48" s="20">
        <v>548851.77041625977</v>
      </c>
      <c r="J48" s="18">
        <v>339079.43325042725</v>
      </c>
      <c r="K48" s="18">
        <v>209772.44044494629</v>
      </c>
      <c r="L48" s="16">
        <v>119127.18366648542</v>
      </c>
      <c r="M48" s="16">
        <v>56161.386762499998</v>
      </c>
      <c r="N48" s="16">
        <v>50387.55859375</v>
      </c>
      <c r="O48" s="20">
        <v>181631.3</v>
      </c>
      <c r="P48" s="16">
        <v>45095.264773220719</v>
      </c>
      <c r="Q48" s="16">
        <v>11215.127</v>
      </c>
      <c r="R48" s="16" t="s">
        <v>14</v>
      </c>
      <c r="S48" s="16">
        <v>1388132.5820469726</v>
      </c>
      <c r="T48" s="16">
        <v>170294.49347448442</v>
      </c>
      <c r="U48" s="16">
        <v>466514.55859930243</v>
      </c>
      <c r="V48" s="16">
        <v>349244.48359999998</v>
      </c>
      <c r="W48" s="16">
        <v>232640.8</v>
      </c>
      <c r="X48" s="16">
        <v>80473.06</v>
      </c>
      <c r="Y48" s="16">
        <v>155459.38288828125</v>
      </c>
      <c r="Z48" s="16">
        <v>603969.18902587891</v>
      </c>
      <c r="AA48" s="18">
        <v>327652.43505859375</v>
      </c>
      <c r="AB48" s="18">
        <v>276317.07810974121</v>
      </c>
      <c r="AC48" s="16">
        <v>126628.94526909928</v>
      </c>
      <c r="AD48" s="16">
        <v>50379.481999999989</v>
      </c>
      <c r="AE48" s="16">
        <v>52971.8984375</v>
      </c>
      <c r="AF48" s="16">
        <v>283624.7</v>
      </c>
      <c r="AG48" s="16">
        <v>76898.514999999985</v>
      </c>
      <c r="AH48" s="16">
        <v>12651.177900000001</v>
      </c>
    </row>
    <row r="49" spans="1:34" x14ac:dyDescent="0.3">
      <c r="A49" s="2" t="s">
        <v>294</v>
      </c>
      <c r="B49" s="16">
        <v>1281582.9923564456</v>
      </c>
      <c r="C49" s="16">
        <v>120748.42358831796</v>
      </c>
      <c r="D49" s="16">
        <v>540474.30184168066</v>
      </c>
      <c r="E49" s="16">
        <v>345754.72700000001</v>
      </c>
      <c r="F49" s="20">
        <v>321669</v>
      </c>
      <c r="G49" s="20">
        <v>61559</v>
      </c>
      <c r="H49" s="16">
        <v>147309.63978437497</v>
      </c>
      <c r="I49" s="20">
        <v>615592.96813964844</v>
      </c>
      <c r="J49" s="18">
        <v>385483.45433044434</v>
      </c>
      <c r="K49" s="18">
        <v>230109.60246276855</v>
      </c>
      <c r="L49" s="16">
        <v>117368.30725416829</v>
      </c>
      <c r="M49" s="16">
        <v>55257.437687500002</v>
      </c>
      <c r="N49" s="16">
        <v>48747.4921875</v>
      </c>
      <c r="O49" s="20">
        <v>175384.6</v>
      </c>
      <c r="P49" s="16">
        <v>42437.916733252205</v>
      </c>
      <c r="Q49" s="16">
        <v>11724.629000000001</v>
      </c>
      <c r="R49" s="16" t="s">
        <v>14</v>
      </c>
      <c r="S49" s="16">
        <v>1393047.1816116211</v>
      </c>
      <c r="T49" s="16">
        <v>163724.14404159904</v>
      </c>
      <c r="U49" s="16">
        <v>451217.59656841028</v>
      </c>
      <c r="V49" s="16">
        <v>330268.72009999992</v>
      </c>
      <c r="W49" s="16">
        <v>230136</v>
      </c>
      <c r="X49" s="16">
        <v>76246.759999999995</v>
      </c>
      <c r="Y49" s="16">
        <v>150097.83995234375</v>
      </c>
      <c r="Z49" s="16">
        <v>642436.73773193359</v>
      </c>
      <c r="AA49" s="18">
        <v>365814.56262207031</v>
      </c>
      <c r="AB49" s="18">
        <v>276621.97932434082</v>
      </c>
      <c r="AC49" s="16">
        <v>118457.58978735305</v>
      </c>
      <c r="AD49" s="16">
        <v>45771.753000000004</v>
      </c>
      <c r="AE49" s="16">
        <v>49772.46875</v>
      </c>
      <c r="AF49" s="16">
        <v>275475.5</v>
      </c>
      <c r="AG49" s="16">
        <v>77589.707999999999</v>
      </c>
      <c r="AH49" s="16">
        <v>11735.8449</v>
      </c>
    </row>
    <row r="50" spans="1:34" x14ac:dyDescent="0.3">
      <c r="A50" s="2" t="s">
        <v>295</v>
      </c>
      <c r="B50" s="16">
        <v>1232618.2240197756</v>
      </c>
      <c r="C50" s="16">
        <v>117324.86155121977</v>
      </c>
      <c r="D50" s="16">
        <v>501322.49765177123</v>
      </c>
      <c r="E50" s="16">
        <v>327709.87799999997</v>
      </c>
      <c r="F50" s="20">
        <v>298140</v>
      </c>
      <c r="G50" s="20">
        <v>61218</v>
      </c>
      <c r="H50" s="16">
        <v>136648.63553068275</v>
      </c>
      <c r="I50" s="20">
        <v>584954.65933227539</v>
      </c>
      <c r="J50" s="18">
        <v>363234.16539764404</v>
      </c>
      <c r="K50" s="18">
        <v>221720.29571533203</v>
      </c>
      <c r="L50" s="16">
        <v>112019.58897811557</v>
      </c>
      <c r="M50" s="16">
        <v>52533.110774999994</v>
      </c>
      <c r="N50" s="16">
        <v>48514.125</v>
      </c>
      <c r="O50" s="20">
        <v>180563.4</v>
      </c>
      <c r="P50" s="16">
        <v>38934.564522245571</v>
      </c>
      <c r="Q50" s="16">
        <v>10029.62108444713</v>
      </c>
      <c r="R50" s="16" t="s">
        <v>14</v>
      </c>
      <c r="S50" s="16">
        <v>1356502.6551548829</v>
      </c>
      <c r="T50" s="16">
        <v>156240.67265635065</v>
      </c>
      <c r="U50" s="16">
        <v>416139.07768878678</v>
      </c>
      <c r="V50" s="16">
        <v>317394.00640000001</v>
      </c>
      <c r="W50" s="16">
        <v>206207.2</v>
      </c>
      <c r="X50" s="16">
        <v>76064.479999999996</v>
      </c>
      <c r="Y50" s="16">
        <v>142349.00404402838</v>
      </c>
      <c r="Z50" s="16">
        <v>611090.34191894531</v>
      </c>
      <c r="AA50" s="18">
        <v>351036.27673339844</v>
      </c>
      <c r="AB50" s="18">
        <v>260054.15435791016</v>
      </c>
      <c r="AC50" s="16">
        <v>112949.84763704652</v>
      </c>
      <c r="AD50" s="16">
        <v>48635.222000000002</v>
      </c>
      <c r="AE50" s="16">
        <v>49143.9375</v>
      </c>
      <c r="AF50" s="16">
        <v>282693.59999999998</v>
      </c>
      <c r="AG50" s="16">
        <v>71114.353000000003</v>
      </c>
      <c r="AH50" s="16">
        <v>11240.413</v>
      </c>
    </row>
    <row r="51" spans="1:34" x14ac:dyDescent="0.3">
      <c r="A51" s="2" t="s">
        <v>304</v>
      </c>
      <c r="B51" s="16">
        <v>1265876.8110183107</v>
      </c>
      <c r="C51" s="16">
        <v>118179.12094533173</v>
      </c>
      <c r="D51" s="16">
        <v>498956.00221033103</v>
      </c>
      <c r="E51" s="16">
        <v>318906.81600000005</v>
      </c>
      <c r="F51" s="20">
        <v>295201</v>
      </c>
      <c r="G51" s="20">
        <v>62036</v>
      </c>
      <c r="H51" s="16">
        <v>137593.86385645255</v>
      </c>
      <c r="I51" s="20">
        <v>634142.63204956055</v>
      </c>
      <c r="J51" s="18">
        <v>391949.93255615234</v>
      </c>
      <c r="K51" s="18">
        <v>242192.60317993164</v>
      </c>
      <c r="L51" s="16">
        <v>111652.15040322926</v>
      </c>
      <c r="M51" s="16">
        <v>51020.64616562501</v>
      </c>
      <c r="N51" s="16">
        <v>47412.13671875</v>
      </c>
      <c r="O51" s="20">
        <v>171458.3</v>
      </c>
      <c r="P51" s="16">
        <v>42911.299894443539</v>
      </c>
      <c r="Q51" s="16">
        <v>10677.089085912621</v>
      </c>
      <c r="R51" s="16" t="s">
        <v>14</v>
      </c>
      <c r="S51" s="16">
        <v>1361851.1007688476</v>
      </c>
      <c r="T51" s="16">
        <v>154188.01712963817</v>
      </c>
      <c r="U51" s="16">
        <v>434334.9164891165</v>
      </c>
      <c r="V51" s="16">
        <v>314358.41389999999</v>
      </c>
      <c r="W51" s="16">
        <v>223706.6</v>
      </c>
      <c r="X51" s="16">
        <v>76385.03</v>
      </c>
      <c r="Y51" s="16">
        <v>154752.69444369705</v>
      </c>
      <c r="Z51" s="16">
        <v>640763.16412353516</v>
      </c>
      <c r="AA51" s="18">
        <v>377100.24612426758</v>
      </c>
      <c r="AB51" s="18">
        <v>263662.81130981445</v>
      </c>
      <c r="AC51" s="16">
        <v>108516.75353287013</v>
      </c>
      <c r="AD51" s="16">
        <v>45595.867000000006</v>
      </c>
      <c r="AE51" s="16">
        <v>47673.2421875</v>
      </c>
      <c r="AF51" s="16">
        <v>256544.6</v>
      </c>
      <c r="AG51" s="16">
        <v>70461.964000000007</v>
      </c>
      <c r="AH51" s="16">
        <v>11615.7052</v>
      </c>
    </row>
    <row r="52" spans="1:34" x14ac:dyDescent="0.3">
      <c r="A52" s="2" t="s">
        <v>329</v>
      </c>
      <c r="B52" s="16">
        <v>1217293.6392346192</v>
      </c>
      <c r="C52" s="16">
        <v>120532.97744559149</v>
      </c>
      <c r="D52" s="16">
        <v>508898.90992990159</v>
      </c>
      <c r="E52" s="16">
        <v>324394.03800000006</v>
      </c>
      <c r="F52" s="20">
        <v>306079</v>
      </c>
      <c r="G52" s="20">
        <v>65134</v>
      </c>
      <c r="H52" s="16">
        <v>140130.42273894954</v>
      </c>
      <c r="I52" s="20">
        <v>577575.61734008789</v>
      </c>
      <c r="J52" s="18">
        <v>345976.21900177002</v>
      </c>
      <c r="K52" s="18">
        <v>231599.39491271973</v>
      </c>
      <c r="L52" s="16">
        <v>111564.16827843648</v>
      </c>
      <c r="M52" s="16">
        <v>50564.230343750001</v>
      </c>
      <c r="N52" s="16">
        <v>45816.796875</v>
      </c>
      <c r="O52" s="20">
        <v>168820</v>
      </c>
      <c r="P52" s="16">
        <v>46290.389957377658</v>
      </c>
      <c r="Q52" s="16">
        <v>10356.863076510708</v>
      </c>
      <c r="R52" s="16" t="s">
        <v>14</v>
      </c>
      <c r="S52" s="16">
        <v>1310617.7755895508</v>
      </c>
      <c r="T52" s="16">
        <v>154218.92663763175</v>
      </c>
      <c r="U52" s="16">
        <v>440331.05292973021</v>
      </c>
      <c r="V52" s="16">
        <v>311908.03490000003</v>
      </c>
      <c r="W52" s="16">
        <v>230865.2</v>
      </c>
      <c r="X52" s="16">
        <v>75945.97</v>
      </c>
      <c r="Y52" s="16">
        <v>159059.55044352816</v>
      </c>
      <c r="Z52" s="16">
        <v>596490.18731689453</v>
      </c>
      <c r="AA52" s="18">
        <v>352098.9931640625</v>
      </c>
      <c r="AB52" s="18">
        <v>244390.67556762695</v>
      </c>
      <c r="AC52" s="16">
        <v>105602.11265880226</v>
      </c>
      <c r="AD52" s="16">
        <v>45820.664999999994</v>
      </c>
      <c r="AE52" s="16">
        <v>44791.01171875</v>
      </c>
      <c r="AF52" s="16">
        <v>253135.6</v>
      </c>
      <c r="AG52" s="16">
        <v>69834.598000000013</v>
      </c>
      <c r="AH52" s="16">
        <v>11714.825118937812</v>
      </c>
    </row>
    <row r="53" spans="1:34" x14ac:dyDescent="0.3">
      <c r="A53" s="2"/>
      <c r="B53" s="16"/>
      <c r="C53" s="16"/>
      <c r="D53" s="16"/>
      <c r="E53" s="16"/>
      <c r="F53" s="20"/>
      <c r="G53" s="20"/>
      <c r="H53" s="16"/>
      <c r="I53" s="20"/>
      <c r="J53" s="18"/>
      <c r="K53" s="18"/>
      <c r="L53" s="16"/>
      <c r="M53" s="16"/>
      <c r="N53" s="16"/>
      <c r="O53" s="20"/>
      <c r="P53" s="16"/>
      <c r="Q53" s="16"/>
      <c r="R53" s="16"/>
      <c r="S53" s="16"/>
      <c r="T53" s="16"/>
      <c r="U53" s="16"/>
      <c r="V53" s="16"/>
      <c r="W53" s="16"/>
      <c r="X53" s="16"/>
      <c r="Y53" s="16"/>
      <c r="Z53" s="16"/>
      <c r="AA53" s="18"/>
      <c r="AB53" s="18"/>
      <c r="AC53" s="16"/>
      <c r="AD53" s="16"/>
      <c r="AE53" s="16"/>
      <c r="AF53" s="16"/>
      <c r="AG53" s="16"/>
      <c r="AH53" s="16"/>
    </row>
    <row r="54" spans="1:34" x14ac:dyDescent="0.3">
      <c r="B54" s="15" t="s">
        <v>165</v>
      </c>
    </row>
    <row r="55" spans="1:34" x14ac:dyDescent="0.3">
      <c r="A55" s="2">
        <v>43831</v>
      </c>
      <c r="B55" s="1">
        <f>B17/B5-1</f>
        <v>-2.9818603726812221E-2</v>
      </c>
      <c r="C55" s="1">
        <f t="shared" ref="C55:AH63" si="0">C17/C5-1</f>
        <v>-4.0637403123380378E-2</v>
      </c>
      <c r="D55" s="1">
        <f t="shared" si="0"/>
        <v>-1.8721622764303114E-2</v>
      </c>
      <c r="E55" s="1">
        <f t="shared" si="0"/>
        <v>-7.6973983375281163E-2</v>
      </c>
      <c r="F55" s="1">
        <f t="shared" si="0"/>
        <v>-2.9393416755348456E-2</v>
      </c>
      <c r="G55" s="1">
        <f t="shared" si="0"/>
        <v>-2.8244722439405789E-2</v>
      </c>
      <c r="H55" s="1">
        <f t="shared" si="0"/>
        <v>1.5982081792610181E-2</v>
      </c>
      <c r="I55" s="1">
        <f t="shared" si="0"/>
        <v>-2.4062653471076278E-2</v>
      </c>
      <c r="J55" s="1">
        <f t="shared" si="0"/>
        <v>-2.3161917485225003E-2</v>
      </c>
      <c r="K55" s="1">
        <f t="shared" si="0"/>
        <v>-2.5471871397568679E-2</v>
      </c>
      <c r="L55" s="1">
        <f t="shared" si="0"/>
        <v>-8.9611753212508471E-3</v>
      </c>
      <c r="M55" s="1">
        <f t="shared" si="0"/>
        <v>9.0563870311144434E-4</v>
      </c>
      <c r="N55" s="1">
        <f t="shared" si="0"/>
        <v>-9.3993147375036612E-3</v>
      </c>
      <c r="O55" s="1">
        <f t="shared" si="0"/>
        <v>-6.6136028157669502E-3</v>
      </c>
      <c r="P55" s="1">
        <f t="shared" si="0"/>
        <v>-1.9911354777531254E-2</v>
      </c>
      <c r="Q55" s="1">
        <f t="shared" si="0"/>
        <v>7.6318600225540711E-2</v>
      </c>
      <c r="R55" s="1"/>
      <c r="S55" s="1">
        <f t="shared" si="0"/>
        <v>-4.9673802364469832E-2</v>
      </c>
      <c r="T55" s="1">
        <f t="shared" si="0"/>
        <v>-3.9701850570786235E-2</v>
      </c>
      <c r="U55" s="1">
        <f t="shared" si="0"/>
        <v>-7.799542682248628E-2</v>
      </c>
      <c r="V55" s="1">
        <f t="shared" si="0"/>
        <v>-8.8239715703030575E-2</v>
      </c>
      <c r="W55" s="1">
        <f t="shared" si="0"/>
        <v>-0.1312348368121472</v>
      </c>
      <c r="X55" s="1">
        <f t="shared" si="0"/>
        <v>-3.851600157375934E-2</v>
      </c>
      <c r="Y55" s="1">
        <f t="shared" si="0"/>
        <v>-4.9353484994353547E-2</v>
      </c>
      <c r="Z55" s="1">
        <f t="shared" si="0"/>
        <v>-3.1274608186040664E-2</v>
      </c>
      <c r="AA55" s="1">
        <f t="shared" si="0"/>
        <v>-3.1432494274219458E-2</v>
      </c>
      <c r="AB55" s="1">
        <f t="shared" si="0"/>
        <v>-3.1043020536570598E-2</v>
      </c>
      <c r="AC55" s="1">
        <f t="shared" si="0"/>
        <v>-2.8590477556427518E-2</v>
      </c>
      <c r="AD55" s="1">
        <f t="shared" si="0"/>
        <v>-2.3089137540421967E-2</v>
      </c>
      <c r="AE55" s="1">
        <f t="shared" si="0"/>
        <v>-2.7196756084652329E-2</v>
      </c>
      <c r="AF55" s="1">
        <f t="shared" si="0"/>
        <v>-4.0055750372461785E-2</v>
      </c>
      <c r="AG55" s="1">
        <f t="shared" si="0"/>
        <v>-2.6046202779503758E-2</v>
      </c>
      <c r="AH55" s="1">
        <f t="shared" si="0"/>
        <v>-1.9776575551975095E-2</v>
      </c>
    </row>
    <row r="56" spans="1:34" x14ac:dyDescent="0.3">
      <c r="A56" s="2">
        <v>43862</v>
      </c>
      <c r="B56" s="1">
        <f t="shared" ref="B56:Q74" si="1">B18/B6-1</f>
        <v>-1.6670764917721237E-2</v>
      </c>
      <c r="C56" s="1">
        <f t="shared" si="1"/>
        <v>0.12469157874083669</v>
      </c>
      <c r="D56" s="1">
        <f t="shared" si="1"/>
        <v>-0.1950164208213423</v>
      </c>
      <c r="E56" s="1">
        <f t="shared" si="1"/>
        <v>7.3837295811179926E-2</v>
      </c>
      <c r="F56" s="1">
        <f t="shared" si="1"/>
        <v>-0.4060592625434124</v>
      </c>
      <c r="G56" s="1">
        <f t="shared" si="1"/>
        <v>-6.6069390155314434E-3</v>
      </c>
      <c r="H56" s="1">
        <f t="shared" si="1"/>
        <v>-4.5342794018663257E-2</v>
      </c>
      <c r="I56" s="1">
        <f t="shared" si="1"/>
        <v>-2.7953587492957066E-2</v>
      </c>
      <c r="J56" s="1">
        <f t="shared" si="1"/>
        <v>-2.731197697205956E-2</v>
      </c>
      <c r="K56" s="1">
        <f t="shared" si="1"/>
        <v>-2.8912343100852667E-2</v>
      </c>
      <c r="L56" s="1">
        <f t="shared" si="1"/>
        <v>-5.8351784001076101E-3</v>
      </c>
      <c r="M56" s="1">
        <f t="shared" si="1"/>
        <v>-9.8619766823907162E-2</v>
      </c>
      <c r="N56" s="1">
        <f t="shared" si="1"/>
        <v>-1.5698673491699511E-2</v>
      </c>
      <c r="O56" s="1">
        <f t="shared" si="1"/>
        <v>6.9375307034167388E-3</v>
      </c>
      <c r="P56" s="1">
        <f t="shared" si="1"/>
        <v>1.4597737939324951E-2</v>
      </c>
      <c r="Q56" s="1">
        <f t="shared" si="1"/>
        <v>2.841316333901478E-2</v>
      </c>
      <c r="R56" s="1"/>
      <c r="S56" s="1">
        <f t="shared" si="0"/>
        <v>-4.2308578563498234E-2</v>
      </c>
      <c r="T56" s="1">
        <f t="shared" si="0"/>
        <v>3.4521297094652903E-2</v>
      </c>
      <c r="U56" s="1">
        <f t="shared" si="0"/>
        <v>2.1840709478149645E-2</v>
      </c>
      <c r="V56" s="1">
        <f t="shared" si="0"/>
        <v>4.1872217519155486E-2</v>
      </c>
      <c r="W56" s="1">
        <f t="shared" si="0"/>
        <v>5.6420723622610414E-2</v>
      </c>
      <c r="X56" s="1">
        <f t="shared" si="0"/>
        <v>-0.13653445879224668</v>
      </c>
      <c r="Y56" s="1">
        <f t="shared" si="0"/>
        <v>-8.8774119161116438E-2</v>
      </c>
      <c r="Z56" s="1">
        <f t="shared" si="0"/>
        <v>-4.2538529748264331E-2</v>
      </c>
      <c r="AA56" s="1">
        <f t="shared" si="0"/>
        <v>-2.5382647195211216E-2</v>
      </c>
      <c r="AB56" s="1">
        <f t="shared" si="0"/>
        <v>-7.0040982106708727E-2</v>
      </c>
      <c r="AC56" s="1">
        <f t="shared" si="0"/>
        <v>-4.508582265719363E-2</v>
      </c>
      <c r="AD56" s="1">
        <f t="shared" si="0"/>
        <v>-1.0766441763952805E-2</v>
      </c>
      <c r="AE56" s="1">
        <f t="shared" si="0"/>
        <v>-1.5118216755669378E-2</v>
      </c>
      <c r="AF56" s="1">
        <f t="shared" si="0"/>
        <v>-3.8582050278651137E-2</v>
      </c>
      <c r="AG56" s="1">
        <f t="shared" si="0"/>
        <v>3.8576867569583895E-2</v>
      </c>
      <c r="AH56" s="1">
        <f t="shared" si="0"/>
        <v>-7.48756082109856E-2</v>
      </c>
    </row>
    <row r="57" spans="1:34" x14ac:dyDescent="0.3">
      <c r="A57" s="2">
        <v>43891</v>
      </c>
      <c r="B57" s="1">
        <f t="shared" si="1"/>
        <v>-9.8701759286805246E-2</v>
      </c>
      <c r="C57" s="1">
        <f t="shared" si="0"/>
        <v>-0.15142564231819167</v>
      </c>
      <c r="D57" s="1">
        <f t="shared" si="0"/>
        <v>-6.1872002085745392E-2</v>
      </c>
      <c r="E57" s="1">
        <f t="shared" si="0"/>
        <v>-2.2413740874346444E-2</v>
      </c>
      <c r="F57" s="1">
        <f t="shared" si="0"/>
        <v>-6.8913506260278257E-2</v>
      </c>
      <c r="G57" s="1">
        <f t="shared" si="0"/>
        <v>-8.888614548933671E-2</v>
      </c>
      <c r="H57" s="1">
        <f t="shared" si="0"/>
        <v>-0.12297694715281182</v>
      </c>
      <c r="I57" s="1">
        <f t="shared" si="0"/>
        <v>-9.5478612043312205E-2</v>
      </c>
      <c r="J57" s="1">
        <f t="shared" si="0"/>
        <v>-0.10993731451933864</v>
      </c>
      <c r="K57" s="1">
        <f t="shared" si="0"/>
        <v>-7.4406818893024473E-2</v>
      </c>
      <c r="L57" s="1">
        <f t="shared" si="0"/>
        <v>-4.2068673385371791E-2</v>
      </c>
      <c r="M57" s="1">
        <f t="shared" si="0"/>
        <v>-0.38547983734579272</v>
      </c>
      <c r="N57" s="1">
        <f t="shared" si="0"/>
        <v>-0.14908000328564952</v>
      </c>
      <c r="O57" s="1">
        <f t="shared" si="0"/>
        <v>-0.10350159610203746</v>
      </c>
      <c r="P57" s="1">
        <f t="shared" si="0"/>
        <v>-0.32116607820559495</v>
      </c>
      <c r="Q57" s="1">
        <f t="shared" si="0"/>
        <v>-2.7497016650843586E-2</v>
      </c>
      <c r="R57" s="1"/>
      <c r="S57" s="1">
        <f t="shared" si="0"/>
        <v>-9.4501903996960901E-2</v>
      </c>
      <c r="T57" s="1">
        <f t="shared" si="0"/>
        <v>-0.14828672356533468</v>
      </c>
      <c r="U57" s="1">
        <f t="shared" si="0"/>
        <v>-4.163425733223991E-2</v>
      </c>
      <c r="V57" s="1">
        <f t="shared" si="0"/>
        <v>-3.9008109336680863E-2</v>
      </c>
      <c r="W57" s="1">
        <f t="shared" si="0"/>
        <v>-2.5218202928127154E-2</v>
      </c>
      <c r="X57" s="1">
        <f t="shared" si="0"/>
        <v>-1.9297660108019477E-2</v>
      </c>
      <c r="Y57" s="1">
        <f t="shared" si="0"/>
        <v>-0.14502409685155193</v>
      </c>
      <c r="Z57" s="1">
        <f t="shared" si="0"/>
        <v>-0.11080578150929354</v>
      </c>
      <c r="AA57" s="1">
        <f t="shared" si="0"/>
        <v>-0.10332548288875376</v>
      </c>
      <c r="AB57" s="1">
        <f t="shared" si="0"/>
        <v>-0.12281033307493161</v>
      </c>
      <c r="AC57" s="1">
        <f t="shared" si="0"/>
        <v>-8.7373372876134892E-2</v>
      </c>
      <c r="AD57" s="1">
        <f t="shared" si="0"/>
        <v>-0.14778336390942914</v>
      </c>
      <c r="AE57" s="1">
        <f t="shared" si="0"/>
        <v>-9.8758730738180867E-2</v>
      </c>
      <c r="AF57" s="1">
        <f t="shared" si="0"/>
        <v>-6.5663025092645655E-2</v>
      </c>
      <c r="AG57" s="1">
        <f t="shared" si="0"/>
        <v>-0.26404775955112003</v>
      </c>
      <c r="AH57" s="1">
        <f t="shared" si="0"/>
        <v>-0.15505128524556222</v>
      </c>
    </row>
    <row r="58" spans="1:34" x14ac:dyDescent="0.3">
      <c r="A58" s="2">
        <v>43922</v>
      </c>
      <c r="B58" s="1">
        <f t="shared" si="1"/>
        <v>-0.27678256411731084</v>
      </c>
      <c r="C58" s="1">
        <f t="shared" si="0"/>
        <v>-0.34983595911699616</v>
      </c>
      <c r="D58" s="1">
        <f t="shared" si="0"/>
        <v>-0.11903701619466622</v>
      </c>
      <c r="E58" s="1">
        <f t="shared" si="0"/>
        <v>-0.13383928168679393</v>
      </c>
      <c r="F58" s="1">
        <f t="shared" si="0"/>
        <v>3.0365794448519168E-2</v>
      </c>
      <c r="G58" s="1">
        <f t="shared" si="0"/>
        <v>-0.19071949074461847</v>
      </c>
      <c r="H58" s="1">
        <f t="shared" si="0"/>
        <v>-0.21354764004487969</v>
      </c>
      <c r="I58" s="1">
        <f t="shared" si="0"/>
        <v>-0.33371282265568725</v>
      </c>
      <c r="J58" s="1">
        <f t="shared" si="0"/>
        <v>-0.34989001043902224</v>
      </c>
      <c r="K58" s="1">
        <f t="shared" si="0"/>
        <v>-0.3098029950586968</v>
      </c>
      <c r="L58" s="1">
        <f t="shared" si="0"/>
        <v>-0.29813387055925655</v>
      </c>
      <c r="M58" s="1">
        <f t="shared" si="0"/>
        <v>-0.45497434531432812</v>
      </c>
      <c r="N58" s="1">
        <f t="shared" si="0"/>
        <v>-0.41116199773028594</v>
      </c>
      <c r="O58" s="1">
        <f t="shared" si="0"/>
        <v>-0.29898413798311196</v>
      </c>
      <c r="P58" s="1">
        <f t="shared" si="0"/>
        <v>-0.62673710066972177</v>
      </c>
      <c r="Q58" s="1">
        <f t="shared" si="0"/>
        <v>-0.58618550366872224</v>
      </c>
      <c r="R58" s="1"/>
      <c r="S58" s="1">
        <f t="shared" si="0"/>
        <v>-0.23411799197176442</v>
      </c>
      <c r="T58" s="1">
        <f t="shared" si="0"/>
        <v>-0.38687321887552417</v>
      </c>
      <c r="U58" s="1">
        <f t="shared" si="0"/>
        <v>-0.20418345939168525</v>
      </c>
      <c r="V58" s="1">
        <f t="shared" si="0"/>
        <v>-0.14033160064470529</v>
      </c>
      <c r="W58" s="1">
        <f t="shared" si="0"/>
        <v>-0.15000382073763485</v>
      </c>
      <c r="X58" s="1">
        <f t="shared" si="0"/>
        <v>-3.4953996778168683E-2</v>
      </c>
      <c r="Y58" s="1">
        <f t="shared" si="0"/>
        <v>-0.25533153233080685</v>
      </c>
      <c r="Z58" s="1">
        <f t="shared" si="0"/>
        <v>-0.30791599446355478</v>
      </c>
      <c r="AA58" s="1">
        <f t="shared" si="0"/>
        <v>-0.33959682976595706</v>
      </c>
      <c r="AB58" s="1">
        <f t="shared" si="0"/>
        <v>-0.25847635606498676</v>
      </c>
      <c r="AC58" s="1">
        <f t="shared" si="0"/>
        <v>-0.28606736079057704</v>
      </c>
      <c r="AD58" s="1">
        <f t="shared" si="0"/>
        <v>-0.28342427894813749</v>
      </c>
      <c r="AE58" s="1">
        <f t="shared" si="0"/>
        <v>-0.31404033432791423</v>
      </c>
      <c r="AF58" s="1">
        <f t="shared" si="0"/>
        <v>-0.20660805846065555</v>
      </c>
      <c r="AG58" s="1">
        <f t="shared" si="0"/>
        <v>-0.5555694768334194</v>
      </c>
      <c r="AH58" s="1">
        <f t="shared" si="0"/>
        <v>-0.35724467099686608</v>
      </c>
    </row>
    <row r="59" spans="1:34" x14ac:dyDescent="0.3">
      <c r="A59" s="2">
        <v>43952</v>
      </c>
      <c r="B59" s="1">
        <f t="shared" si="1"/>
        <v>-0.2801110282789917</v>
      </c>
      <c r="C59" s="1">
        <f t="shared" si="0"/>
        <v>-0.28646605158586214</v>
      </c>
      <c r="D59" s="1">
        <f t="shared" si="0"/>
        <v>-0.17316990220927464</v>
      </c>
      <c r="E59" s="1">
        <f t="shared" si="0"/>
        <v>-0.18142780375573364</v>
      </c>
      <c r="F59" s="1">
        <f t="shared" si="0"/>
        <v>-3.4961994783047734E-2</v>
      </c>
      <c r="G59" s="1">
        <f t="shared" si="0"/>
        <v>-0.26451418453076136</v>
      </c>
      <c r="H59" s="1">
        <f t="shared" si="0"/>
        <v>-0.21858209357795588</v>
      </c>
      <c r="I59" s="1">
        <f t="shared" si="0"/>
        <v>-0.30120307315906159</v>
      </c>
      <c r="J59" s="1">
        <f t="shared" si="0"/>
        <v>-0.29110577608428323</v>
      </c>
      <c r="K59" s="1">
        <f t="shared" si="0"/>
        <v>-0.31596877506092158</v>
      </c>
      <c r="L59" s="1">
        <f t="shared" si="0"/>
        <v>-0.3724901128048338</v>
      </c>
      <c r="M59" s="1">
        <f t="shared" si="0"/>
        <v>-0.45422721203431982</v>
      </c>
      <c r="N59" s="1">
        <f t="shared" si="0"/>
        <v>-0.3912477277473877</v>
      </c>
      <c r="O59" s="1">
        <f t="shared" si="0"/>
        <v>-0.36186392873981277</v>
      </c>
      <c r="P59" s="1">
        <f t="shared" si="0"/>
        <v>-0.38175510228660436</v>
      </c>
      <c r="Q59" s="1">
        <f t="shared" si="0"/>
        <v>-0.27345403276431524</v>
      </c>
      <c r="R59" s="1"/>
      <c r="S59" s="1">
        <f t="shared" si="0"/>
        <v>-0.26182553028679956</v>
      </c>
      <c r="T59" s="1">
        <f t="shared" si="0"/>
        <v>-0.4059678289723434</v>
      </c>
      <c r="U59" s="1">
        <f t="shared" si="0"/>
        <v>-0.26057962974685844</v>
      </c>
      <c r="V59" s="1">
        <f t="shared" si="0"/>
        <v>-0.22659164875560778</v>
      </c>
      <c r="W59" s="1">
        <f t="shared" si="0"/>
        <v>-0.15521745784957319</v>
      </c>
      <c r="X59" s="1">
        <f t="shared" si="0"/>
        <v>-0.23833263055352827</v>
      </c>
      <c r="Y59" s="1">
        <f t="shared" si="0"/>
        <v>-0.26290184896525537</v>
      </c>
      <c r="Z59" s="1">
        <f t="shared" si="0"/>
        <v>-0.28794987796202209</v>
      </c>
      <c r="AA59" s="1">
        <f t="shared" si="0"/>
        <v>-0.29487669311668496</v>
      </c>
      <c r="AB59" s="1">
        <f t="shared" si="0"/>
        <v>-0.27699259466501147</v>
      </c>
      <c r="AC59" s="1">
        <f t="shared" si="0"/>
        <v>-0.41145952895519389</v>
      </c>
      <c r="AD59" s="1">
        <f t="shared" si="0"/>
        <v>-0.33031118276345894</v>
      </c>
      <c r="AE59" s="1">
        <f t="shared" si="0"/>
        <v>-0.36749240938215533</v>
      </c>
      <c r="AF59" s="1">
        <f t="shared" si="0"/>
        <v>-0.25759374335853991</v>
      </c>
      <c r="AG59" s="1">
        <f t="shared" si="0"/>
        <v>-0.50007941063409023</v>
      </c>
      <c r="AH59" s="1">
        <f t="shared" si="0"/>
        <v>-0.37430272491426186</v>
      </c>
    </row>
    <row r="60" spans="1:34" x14ac:dyDescent="0.3">
      <c r="A60" s="2">
        <v>43983</v>
      </c>
      <c r="B60" s="1">
        <f t="shared" si="1"/>
        <v>-0.12189879538803639</v>
      </c>
      <c r="C60" s="1">
        <f t="shared" si="0"/>
        <v>-4.8392098682964235E-2</v>
      </c>
      <c r="D60" s="1">
        <f t="shared" si="0"/>
        <v>-4.0527802363493959E-2</v>
      </c>
      <c r="E60" s="1">
        <f t="shared" si="0"/>
        <v>-5.3363475315401976E-2</v>
      </c>
      <c r="F60" s="1">
        <f t="shared" si="0"/>
        <v>1.8402944471116456E-3</v>
      </c>
      <c r="G60" s="1">
        <f t="shared" si="0"/>
        <v>-0.258574851478649</v>
      </c>
      <c r="H60" s="1">
        <f t="shared" si="0"/>
        <v>-9.1640871298368509E-2</v>
      </c>
      <c r="I60" s="1">
        <f t="shared" si="0"/>
        <v>-7.8620036406537364E-2</v>
      </c>
      <c r="J60" s="1">
        <f t="shared" si="0"/>
        <v>-6.2760446945108628E-2</v>
      </c>
      <c r="K60" s="1">
        <f t="shared" si="0"/>
        <v>-0.10203372723177906</v>
      </c>
      <c r="L60" s="1">
        <f t="shared" si="0"/>
        <v>-0.10458136033944532</v>
      </c>
      <c r="M60" s="1">
        <f t="shared" si="0"/>
        <v>-0.31178829841897171</v>
      </c>
      <c r="N60" s="1">
        <f t="shared" si="0"/>
        <v>-0.17620647132755007</v>
      </c>
      <c r="O60" s="1">
        <f t="shared" si="0"/>
        <v>-0.2405874866217349</v>
      </c>
      <c r="P60" s="1">
        <f t="shared" si="0"/>
        <v>-0.11105323722928806</v>
      </c>
      <c r="Q60" s="1">
        <f t="shared" si="0"/>
        <v>-7.8607621597055255E-2</v>
      </c>
      <c r="R60" s="1"/>
      <c r="S60" s="1">
        <f t="shared" si="0"/>
        <v>-0.11002987134199504</v>
      </c>
      <c r="T60" s="1">
        <f t="shared" si="0"/>
        <v>-0.21987627732007964</v>
      </c>
      <c r="U60" s="1">
        <f t="shared" si="0"/>
        <v>-5.3832994688805869E-2</v>
      </c>
      <c r="V60" s="1">
        <f t="shared" si="0"/>
        <v>-8.2710247694169015E-2</v>
      </c>
      <c r="W60" s="1">
        <f t="shared" si="0"/>
        <v>3.4549786225246848E-2</v>
      </c>
      <c r="X60" s="1">
        <f t="shared" si="0"/>
        <v>-0.13547386512051685</v>
      </c>
      <c r="Y60" s="1">
        <f t="shared" si="0"/>
        <v>-0.10873674047348036</v>
      </c>
      <c r="Z60" s="1">
        <f t="shared" si="0"/>
        <v>-9.7464568493488946E-2</v>
      </c>
      <c r="AA60" s="1">
        <f t="shared" si="0"/>
        <v>-7.7639938455006274E-2</v>
      </c>
      <c r="AB60" s="1">
        <f t="shared" si="0"/>
        <v>-0.12947601125959718</v>
      </c>
      <c r="AC60" s="1">
        <f t="shared" si="0"/>
        <v>-0.22095473438835411</v>
      </c>
      <c r="AD60" s="1">
        <f t="shared" si="0"/>
        <v>-3.4441750613692146E-2</v>
      </c>
      <c r="AE60" s="1">
        <f t="shared" si="0"/>
        <v>-0.14203325230422648</v>
      </c>
      <c r="AF60" s="1">
        <f t="shared" si="0"/>
        <v>-0.13301160694053604</v>
      </c>
      <c r="AG60" s="1">
        <f t="shared" si="0"/>
        <v>-0.40969337998295219</v>
      </c>
      <c r="AH60" s="1">
        <f t="shared" si="0"/>
        <v>-0.39105376066806696</v>
      </c>
    </row>
    <row r="61" spans="1:34" x14ac:dyDescent="0.3">
      <c r="A61" s="2">
        <v>44013</v>
      </c>
      <c r="B61" s="1">
        <f t="shared" si="1"/>
        <v>-0.1005443557406438</v>
      </c>
      <c r="C61" s="1">
        <f t="shared" si="0"/>
        <v>-4.064155862568064E-2</v>
      </c>
      <c r="D61" s="1">
        <f t="shared" si="0"/>
        <v>4.7281714437288347E-3</v>
      </c>
      <c r="E61" s="1">
        <f t="shared" si="0"/>
        <v>-5.0187827336189983E-2</v>
      </c>
      <c r="F61" s="1">
        <f t="shared" si="0"/>
        <v>6.7961690384719331E-2</v>
      </c>
      <c r="G61" s="1">
        <f t="shared" si="0"/>
        <v>-0.17979103163865751</v>
      </c>
      <c r="H61" s="1">
        <f t="shared" si="0"/>
        <v>-0.15153890266494496</v>
      </c>
      <c r="I61" s="1">
        <f t="shared" si="0"/>
        <v>-6.8272489903789757E-2</v>
      </c>
      <c r="J61" s="1">
        <f t="shared" si="0"/>
        <v>-5.1945816645922571E-2</v>
      </c>
      <c r="K61" s="1">
        <f t="shared" si="0"/>
        <v>-9.0608192593477743E-2</v>
      </c>
      <c r="L61" s="1">
        <f t="shared" si="0"/>
        <v>-8.0533435571423784E-2</v>
      </c>
      <c r="M61" s="1">
        <f t="shared" si="0"/>
        <v>-0.28322619453897291</v>
      </c>
      <c r="N61" s="1">
        <f t="shared" si="0"/>
        <v>-0.1131185917008215</v>
      </c>
      <c r="O61" s="1">
        <f t="shared" si="0"/>
        <v>-0.15321952096885394</v>
      </c>
      <c r="P61" s="1">
        <f t="shared" si="0"/>
        <v>-6.9969008933901344E-2</v>
      </c>
      <c r="Q61" s="1">
        <f t="shared" si="0"/>
        <v>-7.639913242602836E-2</v>
      </c>
      <c r="R61" s="1"/>
      <c r="S61" s="1">
        <f t="shared" si="0"/>
        <v>-9.9239263039026082E-2</v>
      </c>
      <c r="T61" s="1">
        <f t="shared" si="0"/>
        <v>-0.2009053930246828</v>
      </c>
      <c r="U61" s="1">
        <f t="shared" si="0"/>
        <v>-0.10708823559057123</v>
      </c>
      <c r="V61" s="1">
        <f t="shared" si="0"/>
        <v>-0.11116799166568181</v>
      </c>
      <c r="W61" s="1">
        <f t="shared" si="0"/>
        <v>-1.9314316448730828E-3</v>
      </c>
      <c r="X61" s="1">
        <f t="shared" si="0"/>
        <v>-0.20705812988019001</v>
      </c>
      <c r="Y61" s="1">
        <f t="shared" si="0"/>
        <v>-9.7462112631048869E-2</v>
      </c>
      <c r="Z61" s="1">
        <f t="shared" si="0"/>
        <v>-9.2126338887046133E-2</v>
      </c>
      <c r="AA61" s="1">
        <f t="shared" si="0"/>
        <v>-6.1620303052588477E-2</v>
      </c>
      <c r="AB61" s="1">
        <f t="shared" si="0"/>
        <v>-0.13768109423178709</v>
      </c>
      <c r="AC61" s="1">
        <f t="shared" si="0"/>
        <v>-0.26689843322554119</v>
      </c>
      <c r="AD61" s="1">
        <f t="shared" si="0"/>
        <v>-0.21705259007862177</v>
      </c>
      <c r="AE61" s="1">
        <f t="shared" si="0"/>
        <v>-8.4211172653672284E-2</v>
      </c>
      <c r="AF61" s="1">
        <f t="shared" si="0"/>
        <v>-8.4477610162744798E-2</v>
      </c>
      <c r="AG61" s="1">
        <f t="shared" si="0"/>
        <v>-0.25622956868728897</v>
      </c>
      <c r="AH61" s="1">
        <f t="shared" si="0"/>
        <v>-0.34574912831299009</v>
      </c>
    </row>
    <row r="62" spans="1:34" x14ac:dyDescent="0.3">
      <c r="A62" s="2">
        <v>44044</v>
      </c>
      <c r="B62" s="1">
        <f t="shared" si="1"/>
        <v>-6.692393831143606E-2</v>
      </c>
      <c r="C62" s="1">
        <f t="shared" si="0"/>
        <v>-4.2858791325989576E-2</v>
      </c>
      <c r="D62" s="1">
        <f t="shared" si="0"/>
        <v>1.8474590407394631E-2</v>
      </c>
      <c r="E62" s="1">
        <f t="shared" si="0"/>
        <v>-3.0291645733425576E-2</v>
      </c>
      <c r="F62" s="1">
        <f t="shared" si="0"/>
        <v>9.0760588812926812E-2</v>
      </c>
      <c r="G62" s="1">
        <f t="shared" si="0"/>
        <v>-0.14608451971146363</v>
      </c>
      <c r="H62" s="1">
        <f t="shared" si="0"/>
        <v>-8.6014788599102721E-2</v>
      </c>
      <c r="I62" s="1">
        <f t="shared" si="0"/>
        <v>-2.6887675065684902E-2</v>
      </c>
      <c r="J62" s="1">
        <f t="shared" si="0"/>
        <v>1.7181946786144264E-2</v>
      </c>
      <c r="K62" s="1">
        <f t="shared" si="0"/>
        <v>-8.6096868568485752E-2</v>
      </c>
      <c r="L62" s="1">
        <f t="shared" si="0"/>
        <v>-8.9210754278365667E-2</v>
      </c>
      <c r="M62" s="1">
        <f t="shared" si="0"/>
        <v>-0.20401373023318525</v>
      </c>
      <c r="N62" s="1">
        <f t="shared" si="0"/>
        <v>-0.10356006126816542</v>
      </c>
      <c r="O62" s="1">
        <f t="shared" si="0"/>
        <v>-0.14811337218945753</v>
      </c>
      <c r="P62" s="1">
        <f t="shared" si="0"/>
        <v>-0.10919546655125012</v>
      </c>
      <c r="Q62" s="1">
        <f t="shared" si="0"/>
        <v>-3.0998407964194286E-2</v>
      </c>
      <c r="R62" s="1"/>
      <c r="S62" s="1">
        <f t="shared" si="0"/>
        <v>-5.7911885187862278E-2</v>
      </c>
      <c r="T62" s="1">
        <f t="shared" si="0"/>
        <v>-0.14485402560080918</v>
      </c>
      <c r="U62" s="1">
        <f t="shared" si="0"/>
        <v>-6.5510374347120148E-2</v>
      </c>
      <c r="V62" s="1">
        <f t="shared" si="0"/>
        <v>-8.2425945374055454E-2</v>
      </c>
      <c r="W62" s="1">
        <f t="shared" si="0"/>
        <v>1.3067193022931134E-2</v>
      </c>
      <c r="X62" s="1">
        <f t="shared" si="0"/>
        <v>-0.20130936983624104</v>
      </c>
      <c r="Y62" s="1">
        <f t="shared" si="0"/>
        <v>-1.3997955210265256E-2</v>
      </c>
      <c r="Z62" s="1">
        <f t="shared" si="0"/>
        <v>-2.8705134001466126E-2</v>
      </c>
      <c r="AA62" s="1">
        <f t="shared" si="0"/>
        <v>2.1394796610177735E-2</v>
      </c>
      <c r="AB62" s="1">
        <f t="shared" si="0"/>
        <v>-9.9358177063031738E-2</v>
      </c>
      <c r="AC62" s="1">
        <f t="shared" si="0"/>
        <v>-0.24843024663002689</v>
      </c>
      <c r="AD62" s="1">
        <f t="shared" si="0"/>
        <v>-0.10386627788818847</v>
      </c>
      <c r="AE62" s="1">
        <f t="shared" si="0"/>
        <v>-7.5569999809572797E-2</v>
      </c>
      <c r="AF62" s="1">
        <f t="shared" si="0"/>
        <v>-5.6757437311204195E-2</v>
      </c>
      <c r="AG62" s="1">
        <f t="shared" si="0"/>
        <v>-0.19907469803196809</v>
      </c>
      <c r="AH62" s="1">
        <f t="shared" si="0"/>
        <v>-0.27254280904051598</v>
      </c>
    </row>
    <row r="63" spans="1:34" x14ac:dyDescent="0.3">
      <c r="A63" s="2">
        <v>44075</v>
      </c>
      <c r="B63" s="1">
        <f t="shared" si="1"/>
        <v>5.768490707517504E-3</v>
      </c>
      <c r="C63" s="1">
        <f t="shared" si="0"/>
        <v>7.0476764965869521E-2</v>
      </c>
      <c r="D63" s="1">
        <f t="shared" si="0"/>
        <v>6.1904960712104273E-2</v>
      </c>
      <c r="E63" s="1">
        <f t="shared" si="0"/>
        <v>5.812938706863946E-2</v>
      </c>
      <c r="F63" s="1">
        <f t="shared" si="0"/>
        <v>9.3591183007584178E-2</v>
      </c>
      <c r="G63" s="1">
        <f t="shared" si="0"/>
        <v>-3.1929623125759865E-2</v>
      </c>
      <c r="H63" s="1">
        <f t="shared" si="0"/>
        <v>-7.4848201544168269E-2</v>
      </c>
      <c r="I63" s="1">
        <f t="shared" si="0"/>
        <v>5.7420398541265794E-2</v>
      </c>
      <c r="J63" s="1">
        <f t="shared" si="0"/>
        <v>7.5544435686881295E-2</v>
      </c>
      <c r="K63" s="1">
        <f t="shared" si="0"/>
        <v>3.0775263323579827E-2</v>
      </c>
      <c r="L63" s="1">
        <f t="shared" si="0"/>
        <v>4.7106708359960781E-3</v>
      </c>
      <c r="M63" s="1">
        <f t="shared" si="0"/>
        <v>-0.18028563125602881</v>
      </c>
      <c r="N63" s="1">
        <f t="shared" si="0"/>
        <v>-6.0912552862265601E-2</v>
      </c>
      <c r="O63" s="1">
        <f t="shared" si="0"/>
        <v>-9.6277846942184886E-2</v>
      </c>
      <c r="P63" s="1">
        <f t="shared" si="0"/>
        <v>5.4881367958105054E-2</v>
      </c>
      <c r="Q63" s="1">
        <f t="shared" ref="C63:AH71" si="2">Q25/Q13-1</f>
        <v>8.80464311700484E-2</v>
      </c>
      <c r="R63" s="1"/>
      <c r="S63" s="1">
        <f t="shared" si="2"/>
        <v>1.6957066846150504E-3</v>
      </c>
      <c r="T63" s="1">
        <f t="shared" si="2"/>
        <v>-8.8477192283508144E-2</v>
      </c>
      <c r="U63" s="1">
        <f t="shared" si="2"/>
        <v>6.495594197271326E-2</v>
      </c>
      <c r="V63" s="1">
        <f t="shared" si="2"/>
        <v>-1.2438852374652476E-2</v>
      </c>
      <c r="W63" s="1">
        <f t="shared" si="2"/>
        <v>0.16135776406858726</v>
      </c>
      <c r="X63" s="1">
        <f t="shared" si="2"/>
        <v>-0.15408559848012182</v>
      </c>
      <c r="Y63" s="1">
        <f t="shared" si="2"/>
        <v>2.2716796433909892E-2</v>
      </c>
      <c r="Z63" s="1">
        <f t="shared" si="2"/>
        <v>2.8594940064194718E-2</v>
      </c>
      <c r="AA63" s="1">
        <f t="shared" si="2"/>
        <v>5.8065878831157436E-2</v>
      </c>
      <c r="AB63" s="1">
        <f t="shared" si="2"/>
        <v>-1.8352720381652921E-2</v>
      </c>
      <c r="AC63" s="1">
        <f t="shared" si="2"/>
        <v>-0.10324648208462905</v>
      </c>
      <c r="AD63" s="1">
        <f t="shared" si="2"/>
        <v>-7.7944456637236481E-2</v>
      </c>
      <c r="AE63" s="1">
        <f t="shared" si="2"/>
        <v>2.8668752095448724E-3</v>
      </c>
      <c r="AF63" s="1">
        <f t="shared" si="2"/>
        <v>-3.3956038572124925E-4</v>
      </c>
      <c r="AG63" s="1">
        <f t="shared" si="2"/>
        <v>-0.1488201503939488</v>
      </c>
      <c r="AH63" s="1">
        <f t="shared" si="2"/>
        <v>-0.13919714735763411</v>
      </c>
    </row>
    <row r="64" spans="1:34" x14ac:dyDescent="0.3">
      <c r="A64" s="2">
        <v>44105</v>
      </c>
      <c r="B64" s="1">
        <f t="shared" si="1"/>
        <v>-2.4741820263703307E-2</v>
      </c>
      <c r="C64" s="1">
        <f t="shared" si="2"/>
        <v>1.075622732795356E-2</v>
      </c>
      <c r="D64" s="1">
        <f t="shared" si="2"/>
        <v>5.7856663795090801E-2</v>
      </c>
      <c r="E64" s="1">
        <f t="shared" si="2"/>
        <v>3.5816627578442173E-3</v>
      </c>
      <c r="F64" s="1">
        <f t="shared" si="2"/>
        <v>0.10941923851647339</v>
      </c>
      <c r="G64" s="1">
        <f t="shared" si="2"/>
        <v>2.6063934749720463E-2</v>
      </c>
      <c r="H64" s="1">
        <f t="shared" si="2"/>
        <v>-7.8773512695280989E-2</v>
      </c>
      <c r="I64" s="1">
        <f t="shared" si="2"/>
        <v>-2.9588181157943483E-3</v>
      </c>
      <c r="J64" s="1">
        <f t="shared" si="2"/>
        <v>2.5694105696695502E-2</v>
      </c>
      <c r="K64" s="1">
        <f t="shared" si="2"/>
        <v>-4.3099150179811363E-2</v>
      </c>
      <c r="L64" s="1">
        <f t="shared" si="2"/>
        <v>-6.1237877660788032E-3</v>
      </c>
      <c r="M64" s="1">
        <f t="shared" si="2"/>
        <v>-0.15945955954048951</v>
      </c>
      <c r="N64" s="1">
        <f t="shared" si="2"/>
        <v>-5.899578572301778E-2</v>
      </c>
      <c r="O64" s="1">
        <f t="shared" si="2"/>
        <v>-6.938445492867007E-2</v>
      </c>
      <c r="P64" s="1">
        <f t="shared" si="2"/>
        <v>-4.8701187132486501E-2</v>
      </c>
      <c r="Q64" s="1">
        <f t="shared" si="2"/>
        <v>7.7697224128644216E-2</v>
      </c>
      <c r="R64" s="1"/>
      <c r="S64" s="1">
        <f t="shared" si="2"/>
        <v>-2.7383390031396559E-2</v>
      </c>
      <c r="T64" s="1">
        <f t="shared" si="2"/>
        <v>-0.10541369531249045</v>
      </c>
      <c r="U64" s="1">
        <f t="shared" si="2"/>
        <v>-1.7864889154546204E-2</v>
      </c>
      <c r="V64" s="1">
        <f t="shared" si="2"/>
        <v>-5.260534326111721E-2</v>
      </c>
      <c r="W64" s="1">
        <f t="shared" si="2"/>
        <v>6.2663825265588002E-2</v>
      </c>
      <c r="X64" s="1">
        <f t="shared" si="2"/>
        <v>-0.10345776270940721</v>
      </c>
      <c r="Y64" s="1">
        <f t="shared" si="2"/>
        <v>-1.9363784922357019E-2</v>
      </c>
      <c r="Z64" s="1">
        <f t="shared" si="2"/>
        <v>-2.3081753841043051E-2</v>
      </c>
      <c r="AA64" s="1">
        <f t="shared" si="2"/>
        <v>1.7482778001071342E-2</v>
      </c>
      <c r="AB64" s="1">
        <f t="shared" si="2"/>
        <v>-8.5909259988496189E-2</v>
      </c>
      <c r="AC64" s="1">
        <f t="shared" si="2"/>
        <v>-0.14778720317884642</v>
      </c>
      <c r="AD64" s="1">
        <f t="shared" si="2"/>
        <v>-0.13201944647771635</v>
      </c>
      <c r="AE64" s="1">
        <f t="shared" si="2"/>
        <v>-1.4713966786258137E-2</v>
      </c>
      <c r="AF64" s="1">
        <f t="shared" si="2"/>
        <v>-5.3311746720330344E-4</v>
      </c>
      <c r="AG64" s="1">
        <f t="shared" si="2"/>
        <v>-0.11816636393536717</v>
      </c>
      <c r="AH64" s="1">
        <f t="shared" si="2"/>
        <v>-0.14683822928649015</v>
      </c>
    </row>
    <row r="65" spans="1:34" x14ac:dyDescent="0.3">
      <c r="A65" s="2">
        <v>44136</v>
      </c>
      <c r="B65" s="1">
        <f t="shared" si="1"/>
        <v>2.1090271761794455E-2</v>
      </c>
      <c r="C65" s="1">
        <f t="shared" si="2"/>
        <v>2.5767941235085967E-2</v>
      </c>
      <c r="D65" s="1">
        <f t="shared" si="2"/>
        <v>0.12583158492293367</v>
      </c>
      <c r="E65" s="1">
        <f t="shared" si="2"/>
        <v>4.5601326986557389E-2</v>
      </c>
      <c r="F65" s="1">
        <f t="shared" si="2"/>
        <v>0.2056701077483043</v>
      </c>
      <c r="G65" s="1">
        <f t="shared" si="2"/>
        <v>-8.5327144271130084E-4</v>
      </c>
      <c r="H65" s="1">
        <f t="shared" si="2"/>
        <v>-5.3058646592425651E-2</v>
      </c>
      <c r="I65" s="1">
        <f t="shared" si="2"/>
        <v>7.511959628889664E-2</v>
      </c>
      <c r="J65" s="1">
        <f t="shared" si="2"/>
        <v>8.7248442834002349E-2</v>
      </c>
      <c r="K65" s="1">
        <f t="shared" si="2"/>
        <v>5.7205131895847972E-2</v>
      </c>
      <c r="L65" s="1">
        <f t="shared" si="2"/>
        <v>9.7011205083965546E-3</v>
      </c>
      <c r="M65" s="1">
        <f t="shared" si="2"/>
        <v>-0.17859528518848644</v>
      </c>
      <c r="N65" s="1">
        <f t="shared" si="2"/>
        <v>-1.6615673845466805E-2</v>
      </c>
      <c r="O65" s="1">
        <f t="shared" si="2"/>
        <v>-7.4104673352433426E-2</v>
      </c>
      <c r="P65" s="1">
        <f t="shared" si="2"/>
        <v>-7.1136002092287653E-2</v>
      </c>
      <c r="Q65" s="1">
        <f t="shared" si="2"/>
        <v>0.10259590042694944</v>
      </c>
      <c r="R65" s="1"/>
      <c r="S65" s="1">
        <f t="shared" si="2"/>
        <v>5.519985044035769E-2</v>
      </c>
      <c r="T65" s="1">
        <f t="shared" si="2"/>
        <v>-4.8740512118869983E-2</v>
      </c>
      <c r="U65" s="1">
        <f t="shared" si="2"/>
        <v>1.8985672546633969E-2</v>
      </c>
      <c r="V65" s="1">
        <f t="shared" si="2"/>
        <v>1.0962734167581756E-2</v>
      </c>
      <c r="W65" s="1">
        <f t="shared" si="2"/>
        <v>4.8497807786268554E-2</v>
      </c>
      <c r="X65" s="1">
        <f t="shared" si="2"/>
        <v>-6.7452549818967866E-2</v>
      </c>
      <c r="Y65" s="1">
        <f t="shared" si="2"/>
        <v>0.12406122057070967</v>
      </c>
      <c r="Z65" s="1">
        <f t="shared" si="2"/>
        <v>6.1208313164235362E-2</v>
      </c>
      <c r="AA65" s="1">
        <f t="shared" si="2"/>
        <v>9.1992330009488921E-2</v>
      </c>
      <c r="AB65" s="1">
        <f t="shared" si="2"/>
        <v>1.1805448503688476E-2</v>
      </c>
      <c r="AC65" s="1">
        <f t="shared" si="2"/>
        <v>-3.5279034077637883E-2</v>
      </c>
      <c r="AD65" s="1">
        <f t="shared" si="2"/>
        <v>4.3843557207013051E-2</v>
      </c>
      <c r="AE65" s="1">
        <f t="shared" si="2"/>
        <v>2.7619586266847129E-2</v>
      </c>
      <c r="AF65" s="1">
        <f t="shared" si="2"/>
        <v>6.6936181804109651E-2</v>
      </c>
      <c r="AG65" s="1">
        <f t="shared" si="2"/>
        <v>-9.4072019422992814E-2</v>
      </c>
      <c r="AH65" s="1">
        <f t="shared" si="2"/>
        <v>-0.13192487647054718</v>
      </c>
    </row>
    <row r="66" spans="1:34" x14ac:dyDescent="0.3">
      <c r="A66" s="2">
        <v>44166</v>
      </c>
      <c r="B66" s="1">
        <f t="shared" si="1"/>
        <v>6.9528862500422672E-2</v>
      </c>
      <c r="C66" s="1">
        <f t="shared" si="2"/>
        <v>0.10054510031894481</v>
      </c>
      <c r="D66" s="1">
        <f t="shared" si="2"/>
        <v>0.14006342720495879</v>
      </c>
      <c r="E66" s="1">
        <f t="shared" si="2"/>
        <v>0.11632597686895108</v>
      </c>
      <c r="F66" s="1">
        <f t="shared" si="2"/>
        <v>0.18140447036934604</v>
      </c>
      <c r="G66" s="1">
        <f t="shared" si="2"/>
        <v>7.1902581458623605E-2</v>
      </c>
      <c r="H66" s="1">
        <f t="shared" si="2"/>
        <v>-4.7428630915925529E-2</v>
      </c>
      <c r="I66" s="1">
        <f t="shared" si="2"/>
        <v>0.13546657518133443</v>
      </c>
      <c r="J66" s="1">
        <f t="shared" si="2"/>
        <v>0.14825751010281429</v>
      </c>
      <c r="K66" s="1">
        <f t="shared" si="2"/>
        <v>0.1186679640826751</v>
      </c>
      <c r="L66" s="1">
        <f t="shared" si="2"/>
        <v>4.8421077802906831E-2</v>
      </c>
      <c r="M66" s="1">
        <f t="shared" si="2"/>
        <v>-0.1285613548997725</v>
      </c>
      <c r="N66" s="1">
        <f t="shared" si="2"/>
        <v>1.7951604768291496E-3</v>
      </c>
      <c r="O66" s="1">
        <f t="shared" si="2"/>
        <v>-2.1325807127944629E-2</v>
      </c>
      <c r="P66" s="1">
        <f t="shared" si="2"/>
        <v>4.8465715400314302E-3</v>
      </c>
      <c r="Q66" s="1">
        <f t="shared" si="2"/>
        <v>0.1833689766416311</v>
      </c>
      <c r="R66" s="1"/>
      <c r="S66" s="1">
        <f t="shared" si="2"/>
        <v>8.8643539623386225E-2</v>
      </c>
      <c r="T66" s="1">
        <f t="shared" si="2"/>
        <v>7.9563534915808365E-2</v>
      </c>
      <c r="U66" s="1">
        <f t="shared" si="2"/>
        <v>5.8637620409573543E-2</v>
      </c>
      <c r="V66" s="1">
        <f t="shared" si="2"/>
        <v>6.4301240876350585E-2</v>
      </c>
      <c r="W66" s="1">
        <f t="shared" si="2"/>
        <v>5.9820003750567619E-2</v>
      </c>
      <c r="X66" s="1">
        <f t="shared" si="2"/>
        <v>-6.3751392280722574E-2</v>
      </c>
      <c r="Y66" s="1">
        <f t="shared" si="2"/>
        <v>0.17123860296167304</v>
      </c>
      <c r="Z66" s="1">
        <f t="shared" si="2"/>
        <v>0.12061886810915556</v>
      </c>
      <c r="AA66" s="1">
        <f t="shared" si="2"/>
        <v>0.15247067516101476</v>
      </c>
      <c r="AB66" s="1">
        <f t="shared" si="2"/>
        <v>7.1050145807847187E-2</v>
      </c>
      <c r="AC66" s="1">
        <f t="shared" si="2"/>
        <v>7.6257341095450348E-2</v>
      </c>
      <c r="AD66" s="1">
        <f t="shared" si="2"/>
        <v>-3.5570736546496118E-2</v>
      </c>
      <c r="AE66" s="1">
        <f t="shared" si="2"/>
        <v>5.2865151212628581E-2</v>
      </c>
      <c r="AF66" s="1">
        <f t="shared" si="2"/>
        <v>6.4057195109507026E-2</v>
      </c>
      <c r="AG66" s="1">
        <f t="shared" si="2"/>
        <v>8.0703596623891816E-2</v>
      </c>
      <c r="AH66" s="1">
        <f t="shared" si="2"/>
        <v>1.2075465877705582E-3</v>
      </c>
    </row>
    <row r="67" spans="1:34" x14ac:dyDescent="0.3">
      <c r="A67" s="2">
        <v>44197</v>
      </c>
      <c r="B67" s="1">
        <f t="shared" si="1"/>
        <v>4.2530826130838806E-2</v>
      </c>
      <c r="C67" s="1">
        <f t="shared" si="2"/>
        <v>0.16322530344941732</v>
      </c>
      <c r="D67" s="1">
        <f t="shared" si="2"/>
        <v>0.14907992597514896</v>
      </c>
      <c r="E67" s="1">
        <f t="shared" si="2"/>
        <v>0.20432841686765113</v>
      </c>
      <c r="F67" s="1">
        <f t="shared" si="2"/>
        <v>0.24471644612476373</v>
      </c>
      <c r="G67" s="1">
        <f t="shared" si="2"/>
        <v>0.12008448154480544</v>
      </c>
      <c r="H67" s="1">
        <f t="shared" si="2"/>
        <v>-8.774417791786171E-2</v>
      </c>
      <c r="I67" s="1">
        <f t="shared" si="2"/>
        <v>1.8732104988977483E-2</v>
      </c>
      <c r="J67" s="1">
        <f t="shared" si="2"/>
        <v>4.1478646448702916E-2</v>
      </c>
      <c r="K67" s="1">
        <f t="shared" si="2"/>
        <v>-1.685283786102032E-2</v>
      </c>
      <c r="L67" s="1">
        <f t="shared" si="2"/>
        <v>3.4530346925900623E-3</v>
      </c>
      <c r="M67" s="1">
        <f t="shared" si="2"/>
        <v>-9.9995205454158853E-2</v>
      </c>
      <c r="N67" s="1">
        <f t="shared" si="2"/>
        <v>9.5100486612378576E-2</v>
      </c>
      <c r="O67" s="1">
        <f t="shared" si="2"/>
        <v>-8.9783876883772207E-3</v>
      </c>
      <c r="P67" s="1">
        <f t="shared" si="2"/>
        <v>6.2046752251260662E-2</v>
      </c>
      <c r="Q67" s="1">
        <f t="shared" si="2"/>
        <v>3.4115129942899225E-2</v>
      </c>
      <c r="R67" s="1"/>
      <c r="S67" s="1">
        <f t="shared" si="2"/>
        <v>2.8835885938670591E-2</v>
      </c>
      <c r="T67" s="1">
        <f t="shared" si="2"/>
        <v>5.7530914884816209E-2</v>
      </c>
      <c r="U67" s="1">
        <f t="shared" si="2"/>
        <v>0.12350862397533713</v>
      </c>
      <c r="V67" s="1">
        <f t="shared" si="2"/>
        <v>0.11881884742881565</v>
      </c>
      <c r="W67" s="1">
        <f t="shared" si="2"/>
        <v>0.28904725314758939</v>
      </c>
      <c r="X67" s="1">
        <f t="shared" si="2"/>
        <v>-4.0506488995547762E-2</v>
      </c>
      <c r="Y67" s="1">
        <f t="shared" si="2"/>
        <v>2.288377571016964E-3</v>
      </c>
      <c r="Z67" s="1">
        <f t="shared" si="2"/>
        <v>-5.0252772679469926E-3</v>
      </c>
      <c r="AA67" s="1">
        <f t="shared" si="2"/>
        <v>4.9808093816492427E-2</v>
      </c>
      <c r="AB67" s="1">
        <f t="shared" si="2"/>
        <v>-8.4617826159543497E-2</v>
      </c>
      <c r="AC67" s="1">
        <f t="shared" si="2"/>
        <v>-6.5677610981972556E-2</v>
      </c>
      <c r="AD67" s="1">
        <f t="shared" si="2"/>
        <v>1.7758251440098682E-2</v>
      </c>
      <c r="AE67" s="1">
        <f t="shared" si="2"/>
        <v>-3.1574860041385655E-3</v>
      </c>
      <c r="AF67" s="1">
        <f t="shared" si="2"/>
        <v>4.665183256634875E-2</v>
      </c>
      <c r="AG67" s="1">
        <f t="shared" si="2"/>
        <v>2.4563039389107866E-2</v>
      </c>
      <c r="AH67" s="1">
        <f t="shared" si="2"/>
        <v>-9.5013311172767123E-2</v>
      </c>
    </row>
    <row r="68" spans="1:34" x14ac:dyDescent="0.3">
      <c r="A68" s="2">
        <v>44228</v>
      </c>
      <c r="B68" s="1">
        <f t="shared" si="1"/>
        <v>7.9632475747525744E-2</v>
      </c>
      <c r="C68" s="1">
        <f t="shared" si="2"/>
        <v>1.1296104162853871E-2</v>
      </c>
      <c r="D68" s="1">
        <f t="shared" si="2"/>
        <v>0.58802778902345509</v>
      </c>
      <c r="E68" s="1">
        <f t="shared" si="2"/>
        <v>0.11939706784392179</v>
      </c>
      <c r="F68" s="1">
        <f t="shared" si="2"/>
        <v>1.5427977804871982</v>
      </c>
      <c r="G68" s="1">
        <f t="shared" si="2"/>
        <v>-2.350442231353167E-3</v>
      </c>
      <c r="H68" s="1">
        <f t="shared" si="2"/>
        <v>6.9074337740044012E-2</v>
      </c>
      <c r="I68" s="1">
        <f t="shared" si="2"/>
        <v>0.10316792790054818</v>
      </c>
      <c r="J68" s="1">
        <f t="shared" si="2"/>
        <v>0.12502847317213717</v>
      </c>
      <c r="K68" s="1">
        <f t="shared" si="2"/>
        <v>7.0566613524618127E-2</v>
      </c>
      <c r="L68" s="1">
        <f t="shared" si="2"/>
        <v>6.1332874536859983E-2</v>
      </c>
      <c r="M68" s="1">
        <f t="shared" si="2"/>
        <v>-2.2498670073400118E-2</v>
      </c>
      <c r="N68" s="1">
        <f t="shared" si="2"/>
        <v>0.10277332879554946</v>
      </c>
      <c r="O68" s="1">
        <f t="shared" si="2"/>
        <v>-5.4333759615201038E-2</v>
      </c>
      <c r="P68" s="1">
        <f t="shared" si="2"/>
        <v>-1.1430150218332713E-2</v>
      </c>
      <c r="Q68" s="1">
        <f t="shared" si="2"/>
        <v>0.20778023631500808</v>
      </c>
      <c r="R68" s="1"/>
      <c r="S68" s="1">
        <f t="shared" si="2"/>
        <v>0.10603646606806949</v>
      </c>
      <c r="T68" s="1">
        <f t="shared" si="2"/>
        <v>8.9644605162012336E-2</v>
      </c>
      <c r="U68" s="1">
        <f t="shared" si="2"/>
        <v>0.14993006090771099</v>
      </c>
      <c r="V68" s="1">
        <f t="shared" si="2"/>
        <v>0.13747210279575195</v>
      </c>
      <c r="W68" s="1">
        <f t="shared" si="2"/>
        <v>0.21237253433492875</v>
      </c>
      <c r="X68" s="1">
        <f t="shared" si="2"/>
        <v>0.17689553249831191</v>
      </c>
      <c r="Y68" s="1">
        <f t="shared" si="2"/>
        <v>9.3180248656822062E-2</v>
      </c>
      <c r="Z68" s="1">
        <f t="shared" si="2"/>
        <v>0.11112756481343866</v>
      </c>
      <c r="AA68" s="1">
        <f t="shared" si="2"/>
        <v>0.13167358924023365</v>
      </c>
      <c r="AB68" s="1">
        <f t="shared" si="2"/>
        <v>7.6604936965376957E-2</v>
      </c>
      <c r="AC68" s="1">
        <f t="shared" si="2"/>
        <v>4.8409958968173683E-2</v>
      </c>
      <c r="AD68" s="1">
        <f t="shared" si="2"/>
        <v>4.1016739587654394E-2</v>
      </c>
      <c r="AE68" s="1">
        <f t="shared" si="2"/>
        <v>4.5156709871019274E-4</v>
      </c>
      <c r="AF68" s="1">
        <f t="shared" si="2"/>
        <v>8.6729414802983351E-2</v>
      </c>
      <c r="AG68" s="1">
        <f t="shared" si="2"/>
        <v>7.3033729026807492E-2</v>
      </c>
      <c r="AH68" s="1">
        <f t="shared" si="2"/>
        <v>6.5756742086946263E-2</v>
      </c>
    </row>
    <row r="69" spans="1:34" x14ac:dyDescent="0.3">
      <c r="A69" s="2">
        <v>44256</v>
      </c>
      <c r="B69" s="1">
        <f t="shared" si="1"/>
        <v>0.25047456766751841</v>
      </c>
      <c r="C69" s="1">
        <f t="shared" si="2"/>
        <v>0.3849187735458377</v>
      </c>
      <c r="D69" s="1">
        <f t="shared" si="2"/>
        <v>0.28319940059780757</v>
      </c>
      <c r="E69" s="1">
        <f t="shared" si="2"/>
        <v>0.24007157479513674</v>
      </c>
      <c r="F69" s="1">
        <f t="shared" si="2"/>
        <v>0.303240452287171</v>
      </c>
      <c r="G69" s="1">
        <f t="shared" si="2"/>
        <v>0.14953761728938719</v>
      </c>
      <c r="H69" s="1">
        <f t="shared" si="2"/>
        <v>0.27624076744498027</v>
      </c>
      <c r="I69" s="1">
        <f t="shared" si="2"/>
        <v>0.28273694518765091</v>
      </c>
      <c r="J69" s="1">
        <f t="shared" si="2"/>
        <v>0.34753815430757484</v>
      </c>
      <c r="K69" s="1">
        <f t="shared" si="2"/>
        <v>0.19191821006410748</v>
      </c>
      <c r="L69" s="1">
        <f t="shared" si="2"/>
        <v>0.23840025465688197</v>
      </c>
      <c r="M69" s="1">
        <f t="shared" si="2"/>
        <v>0.5022814932664128</v>
      </c>
      <c r="N69" s="1">
        <f t="shared" si="2"/>
        <v>0.28706099651575578</v>
      </c>
      <c r="O69" s="1">
        <f t="shared" si="2"/>
        <v>0.14462249848506814</v>
      </c>
      <c r="P69" s="1">
        <f t="shared" si="2"/>
        <v>0.56530294429665839</v>
      </c>
      <c r="Q69" s="1">
        <f t="shared" si="2"/>
        <v>0.56857664505006134</v>
      </c>
      <c r="R69" s="1"/>
      <c r="S69" s="1">
        <f t="shared" si="2"/>
        <v>0.25875879708949934</v>
      </c>
      <c r="T69" s="1">
        <f t="shared" si="2"/>
        <v>0.3828678211612071</v>
      </c>
      <c r="U69" s="1">
        <f t="shared" si="2"/>
        <v>0.33532219129037122</v>
      </c>
      <c r="V69" s="1">
        <f t="shared" si="2"/>
        <v>0.23731229036626522</v>
      </c>
      <c r="W69" s="1">
        <f t="shared" si="2"/>
        <v>0.38800722721394565</v>
      </c>
      <c r="X69" s="1">
        <f t="shared" si="2"/>
        <v>5.5027641350511303E-2</v>
      </c>
      <c r="Y69" s="1">
        <f t="shared" si="2"/>
        <v>0.2509575203168779</v>
      </c>
      <c r="Z69" s="1">
        <f t="shared" si="2"/>
        <v>0.31210928931898496</v>
      </c>
      <c r="AA69" s="1">
        <f t="shared" si="2"/>
        <v>0.33285249199542988</v>
      </c>
      <c r="AB69" s="1">
        <f t="shared" si="2"/>
        <v>0.27807265723771213</v>
      </c>
      <c r="AC69" s="1">
        <f t="shared" si="2"/>
        <v>0.3434367088287229</v>
      </c>
      <c r="AD69" s="1">
        <f t="shared" si="2"/>
        <v>0.28035136640763114</v>
      </c>
      <c r="AE69" s="1">
        <f t="shared" si="2"/>
        <v>0.2097516851253729</v>
      </c>
      <c r="AF69" s="1">
        <f t="shared" si="2"/>
        <v>0.22237643719066735</v>
      </c>
      <c r="AG69" s="1">
        <f t="shared" si="2"/>
        <v>0.54486463575529953</v>
      </c>
      <c r="AH69" s="1">
        <f t="shared" si="2"/>
        <v>0.33679607461319661</v>
      </c>
    </row>
    <row r="70" spans="1:34" x14ac:dyDescent="0.3">
      <c r="A70" s="2">
        <v>44287</v>
      </c>
      <c r="B70" s="1">
        <f t="shared" si="1"/>
        <v>0.54519678031613683</v>
      </c>
      <c r="C70" s="1">
        <f t="shared" si="2"/>
        <v>0.88996376270074995</v>
      </c>
      <c r="D70" s="1">
        <f t="shared" si="2"/>
        <v>0.44557482837471296</v>
      </c>
      <c r="E70" s="1">
        <f t="shared" si="2"/>
        <v>0.38144543620084415</v>
      </c>
      <c r="F70" s="1">
        <f t="shared" si="2"/>
        <v>0.31885104143168652</v>
      </c>
      <c r="G70" s="1">
        <f t="shared" si="2"/>
        <v>0.36307182777892777</v>
      </c>
      <c r="H70" s="1">
        <f t="shared" si="2"/>
        <v>0.46038655762825265</v>
      </c>
      <c r="I70" s="1">
        <f t="shared" si="2"/>
        <v>0.69341623135902419</v>
      </c>
      <c r="J70" s="1">
        <f t="shared" si="2"/>
        <v>0.77442119882670957</v>
      </c>
      <c r="K70" s="1">
        <f t="shared" si="2"/>
        <v>0.58065226563866967</v>
      </c>
      <c r="L70" s="1">
        <f t="shared" si="2"/>
        <v>0.63884963785568805</v>
      </c>
      <c r="M70" s="1">
        <f t="shared" si="2"/>
        <v>0.68527287237527346</v>
      </c>
      <c r="N70" s="1">
        <f t="shared" si="2"/>
        <v>0.79443356255644404</v>
      </c>
      <c r="O70" s="1">
        <f t="shared" si="2"/>
        <v>0.51757181750401848</v>
      </c>
      <c r="P70" s="1">
        <f t="shared" si="2"/>
        <v>2.0849694349089662</v>
      </c>
      <c r="Q70" s="1">
        <f t="shared" si="2"/>
        <v>2.5648946540614053</v>
      </c>
      <c r="R70" s="1"/>
      <c r="S70" s="1">
        <f t="shared" si="2"/>
        <v>0.44339512113680057</v>
      </c>
      <c r="T70" s="1">
        <f t="shared" si="2"/>
        <v>0.804395377746008</v>
      </c>
      <c r="U70" s="1">
        <f t="shared" si="2"/>
        <v>0.4561576895096604</v>
      </c>
      <c r="V70" s="1">
        <f t="shared" si="2"/>
        <v>0.33313139451945672</v>
      </c>
      <c r="W70" s="1">
        <f t="shared" si="2"/>
        <v>0.4448055649472944</v>
      </c>
      <c r="X70" s="1">
        <f t="shared" si="2"/>
        <v>0.1174975556593274</v>
      </c>
      <c r="Y70" s="1">
        <f t="shared" si="2"/>
        <v>0.44916843785265126</v>
      </c>
      <c r="Z70" s="1">
        <f t="shared" si="2"/>
        <v>0.62144125670858563</v>
      </c>
      <c r="AA70" s="1">
        <f t="shared" si="2"/>
        <v>0.72808949667913292</v>
      </c>
      <c r="AB70" s="1">
        <f t="shared" si="2"/>
        <v>0.47321669163864355</v>
      </c>
      <c r="AC70" s="1">
        <f t="shared" si="2"/>
        <v>0.49769406601191024</v>
      </c>
      <c r="AD70" s="1">
        <f t="shared" si="2"/>
        <v>0.35898567561188099</v>
      </c>
      <c r="AE70" s="1">
        <f t="shared" si="2"/>
        <v>0.50959582345885068</v>
      </c>
      <c r="AF70" s="1">
        <f t="shared" si="2"/>
        <v>0.3689488166178887</v>
      </c>
      <c r="AG70" s="1">
        <f t="shared" si="2"/>
        <v>1.4248240417933329</v>
      </c>
      <c r="AH70" s="1">
        <f t="shared" si="2"/>
        <v>0.55678062106951831</v>
      </c>
    </row>
    <row r="71" spans="1:34" x14ac:dyDescent="0.3">
      <c r="A71" s="2">
        <v>44317</v>
      </c>
      <c r="B71" s="1">
        <f t="shared" si="1"/>
        <v>0.50339526101056742</v>
      </c>
      <c r="C71" s="1">
        <f t="shared" si="2"/>
        <v>0.54498805302524</v>
      </c>
      <c r="D71" s="1">
        <f t="shared" si="2"/>
        <v>0.41451447712235057</v>
      </c>
      <c r="E71" s="1">
        <f t="shared" si="2"/>
        <v>0.40728103256823056</v>
      </c>
      <c r="F71" s="1">
        <f t="shared" si="2"/>
        <v>0.27509336898551151</v>
      </c>
      <c r="G71" s="1">
        <f t="shared" si="2"/>
        <v>0.46959840180309387</v>
      </c>
      <c r="H71" s="1">
        <f t="shared" si="2"/>
        <v>0.40769577044555971</v>
      </c>
      <c r="I71" s="1">
        <f t="shared" si="2"/>
        <v>0.53560046533624739</v>
      </c>
      <c r="J71" s="1">
        <f t="shared" si="2"/>
        <v>0.5676123479474815</v>
      </c>
      <c r="K71" s="1">
        <f t="shared" si="2"/>
        <v>0.48708780485328718</v>
      </c>
      <c r="L71" s="1">
        <f t="shared" si="2"/>
        <v>0.75283763193107234</v>
      </c>
      <c r="M71" s="1">
        <f t="shared" si="2"/>
        <v>0.78115026687997191</v>
      </c>
      <c r="N71" s="1">
        <f t="shared" si="2"/>
        <v>0.69016554227541249</v>
      </c>
      <c r="O71" s="1">
        <f t="shared" si="2"/>
        <v>0.59944829436321334</v>
      </c>
      <c r="P71" s="1">
        <f t="shared" ref="C71:AH74" si="3">P33/P21-1</f>
        <v>0.67068348767235486</v>
      </c>
      <c r="Q71" s="1">
        <f t="shared" si="3"/>
        <v>1.0120769907042182</v>
      </c>
      <c r="R71" s="1"/>
      <c r="S71" s="1">
        <f t="shared" si="3"/>
        <v>0.46307126595950532</v>
      </c>
      <c r="T71" s="1">
        <f t="shared" si="3"/>
        <v>0.66564227355235372</v>
      </c>
      <c r="U71" s="1">
        <f t="shared" si="3"/>
        <v>0.59201481644778764</v>
      </c>
      <c r="V71" s="1">
        <f t="shared" si="3"/>
        <v>0.4305382871566672</v>
      </c>
      <c r="W71" s="1">
        <f t="shared" si="3"/>
        <v>0.55883871310732314</v>
      </c>
      <c r="X71" s="1">
        <f t="shared" si="3"/>
        <v>0.25848699712465462</v>
      </c>
      <c r="Y71" s="1">
        <f t="shared" si="3"/>
        <v>0.43391519279077029</v>
      </c>
      <c r="Z71" s="1">
        <f t="shared" si="3"/>
        <v>0.5598722992996763</v>
      </c>
      <c r="AA71" s="1">
        <f t="shared" si="3"/>
        <v>0.60033083093442308</v>
      </c>
      <c r="AB71" s="1">
        <f t="shared" si="3"/>
        <v>0.49746527101886762</v>
      </c>
      <c r="AC71" s="1">
        <f t="shared" si="3"/>
        <v>0.76185864404247905</v>
      </c>
      <c r="AD71" s="1">
        <f t="shared" si="3"/>
        <v>0.42441785250638486</v>
      </c>
      <c r="AE71" s="1">
        <f t="shared" si="3"/>
        <v>0.64548312994870805</v>
      </c>
      <c r="AF71" s="1">
        <f t="shared" si="3"/>
        <v>0.41026953790443677</v>
      </c>
      <c r="AG71" s="1">
        <f t="shared" si="3"/>
        <v>0.73438112625226948</v>
      </c>
      <c r="AH71" s="1">
        <f t="shared" si="3"/>
        <v>0.60174817685441773</v>
      </c>
    </row>
    <row r="72" spans="1:34" x14ac:dyDescent="0.3">
      <c r="A72" s="2">
        <v>44348</v>
      </c>
      <c r="B72" s="1">
        <f t="shared" si="1"/>
        <v>0.3677094585802021</v>
      </c>
      <c r="C72" s="1">
        <f t="shared" si="3"/>
        <v>0.39032178134704454</v>
      </c>
      <c r="D72" s="1">
        <f t="shared" si="3"/>
        <v>0.3591693736864443</v>
      </c>
      <c r="E72" s="1">
        <f t="shared" si="3"/>
        <v>0.3501434086088473</v>
      </c>
      <c r="F72" s="1">
        <f t="shared" si="3"/>
        <v>0.31686531333242507</v>
      </c>
      <c r="G72" s="1">
        <f t="shared" si="3"/>
        <v>0.45214484926291565</v>
      </c>
      <c r="H72" s="1">
        <f t="shared" si="3"/>
        <v>0.38775736750308742</v>
      </c>
      <c r="I72" s="1">
        <f t="shared" si="3"/>
        <v>0.33800672804994836</v>
      </c>
      <c r="J72" s="1">
        <f t="shared" si="3"/>
        <v>0.35572981305454876</v>
      </c>
      <c r="K72" s="1">
        <f t="shared" si="3"/>
        <v>0.31070290739532136</v>
      </c>
      <c r="L72" s="1">
        <f t="shared" si="3"/>
        <v>0.4132012183744378</v>
      </c>
      <c r="M72" s="1">
        <f t="shared" si="3"/>
        <v>0.67880391290623665</v>
      </c>
      <c r="N72" s="1">
        <f t="shared" si="3"/>
        <v>0.42487115755241089</v>
      </c>
      <c r="O72" s="1">
        <f t="shared" si="3"/>
        <v>0.40686247436070788</v>
      </c>
      <c r="P72" s="1">
        <f t="shared" si="3"/>
        <v>0.45811662887075721</v>
      </c>
      <c r="Q72" s="1">
        <f t="shared" si="3"/>
        <v>0.64783698870794448</v>
      </c>
      <c r="R72" s="1"/>
      <c r="S72" s="1">
        <f t="shared" si="3"/>
        <v>0.35858931438580788</v>
      </c>
      <c r="T72" s="1">
        <f t="shared" si="3"/>
        <v>0.56645404081588868</v>
      </c>
      <c r="U72" s="1">
        <f t="shared" si="3"/>
        <v>0.41970722146441819</v>
      </c>
      <c r="V72" s="1">
        <f t="shared" si="3"/>
        <v>0.38501472340764753</v>
      </c>
      <c r="W72" s="1">
        <f t="shared" si="3"/>
        <v>0.38368730370969262</v>
      </c>
      <c r="X72" s="1">
        <f t="shared" si="3"/>
        <v>0.2994421869705246</v>
      </c>
      <c r="Y72" s="1">
        <f t="shared" si="3"/>
        <v>0.31884290068042853</v>
      </c>
      <c r="Z72" s="1">
        <f t="shared" si="3"/>
        <v>0.38177741414649558</v>
      </c>
      <c r="AA72" s="1">
        <f t="shared" si="3"/>
        <v>0.37366318539577659</v>
      </c>
      <c r="AB72" s="1">
        <f t="shared" si="3"/>
        <v>0.39566205168781754</v>
      </c>
      <c r="AC72" s="1">
        <f t="shared" si="3"/>
        <v>0.58858183758567284</v>
      </c>
      <c r="AD72" s="1">
        <f t="shared" si="3"/>
        <v>0.19440037090066764</v>
      </c>
      <c r="AE72" s="1">
        <f t="shared" si="3"/>
        <v>0.30727233940815402</v>
      </c>
      <c r="AF72" s="1">
        <f t="shared" si="3"/>
        <v>0.35416409537558535</v>
      </c>
      <c r="AG72" s="1">
        <f t="shared" si="3"/>
        <v>0.87198951614066655</v>
      </c>
      <c r="AH72" s="1">
        <f t="shared" si="3"/>
        <v>0.76278048541428234</v>
      </c>
    </row>
    <row r="73" spans="1:34" x14ac:dyDescent="0.3">
      <c r="A73" s="2">
        <v>44378</v>
      </c>
      <c r="B73" s="1">
        <f t="shared" si="1"/>
        <v>0.24237009104192397</v>
      </c>
      <c r="C73" s="1">
        <f t="shared" si="3"/>
        <v>0.29849788964088253</v>
      </c>
      <c r="D73" s="1">
        <f t="shared" si="3"/>
        <v>0.19416529099437541</v>
      </c>
      <c r="E73" s="1">
        <f t="shared" si="3"/>
        <v>0.2572384974452675</v>
      </c>
      <c r="F73" s="1">
        <f t="shared" si="3"/>
        <v>0.18760872135245132</v>
      </c>
      <c r="G73" s="1">
        <f t="shared" si="3"/>
        <v>0.32619885132852411</v>
      </c>
      <c r="H73" s="1">
        <f t="shared" si="3"/>
        <v>0.2545039764336201</v>
      </c>
      <c r="I73" s="1">
        <f t="shared" si="3"/>
        <v>0.18105846772150103</v>
      </c>
      <c r="J73" s="1">
        <f t="shared" si="3"/>
        <v>0.20715905313182148</v>
      </c>
      <c r="K73" s="1">
        <f t="shared" si="3"/>
        <v>0.14383222330652856</v>
      </c>
      <c r="L73" s="1">
        <f t="shared" si="3"/>
        <v>0.26310134036193933</v>
      </c>
      <c r="M73" s="1">
        <f t="shared" si="3"/>
        <v>0.54882788954209549</v>
      </c>
      <c r="N73" s="1">
        <f t="shared" si="3"/>
        <v>0.27943191048721228</v>
      </c>
      <c r="O73" s="1">
        <f t="shared" si="3"/>
        <v>0.2724110769884327</v>
      </c>
      <c r="P73" s="1">
        <f t="shared" si="3"/>
        <v>0.38242253569595985</v>
      </c>
      <c r="Q73" s="1">
        <f t="shared" si="3"/>
        <v>0.32024848763941005</v>
      </c>
      <c r="R73" s="1"/>
      <c r="S73" s="1">
        <f t="shared" si="3"/>
        <v>0.22695611186548303</v>
      </c>
      <c r="T73" s="1">
        <f t="shared" si="3"/>
        <v>0.4243357220186772</v>
      </c>
      <c r="U73" s="1">
        <f t="shared" si="3"/>
        <v>0.30108993470011725</v>
      </c>
      <c r="V73" s="1">
        <f t="shared" si="3"/>
        <v>0.30823881541755505</v>
      </c>
      <c r="W73" s="1">
        <f t="shared" si="3"/>
        <v>0.26566441470007129</v>
      </c>
      <c r="X73" s="1">
        <f t="shared" si="3"/>
        <v>0.24258785853407039</v>
      </c>
      <c r="Y73" s="1">
        <f t="shared" si="3"/>
        <v>0.17726918334123765</v>
      </c>
      <c r="Z73" s="1">
        <f t="shared" si="3"/>
        <v>0.22619568016846547</v>
      </c>
      <c r="AA73" s="1">
        <f t="shared" si="3"/>
        <v>0.21835549898820927</v>
      </c>
      <c r="AB73" s="1">
        <f t="shared" si="3"/>
        <v>0.23893702518466498</v>
      </c>
      <c r="AC73" s="1">
        <f t="shared" si="3"/>
        <v>0.50995522561241513</v>
      </c>
      <c r="AD73" s="1">
        <f t="shared" si="3"/>
        <v>0.21554849954826616</v>
      </c>
      <c r="AE73" s="1">
        <f t="shared" si="3"/>
        <v>0.17730456127942218</v>
      </c>
      <c r="AF73" s="1">
        <f t="shared" si="3"/>
        <v>0.18758314833688305</v>
      </c>
      <c r="AG73" s="1">
        <f t="shared" si="3"/>
        <v>0.54688159299378891</v>
      </c>
      <c r="AH73" s="1">
        <f t="shared" si="3"/>
        <v>0.41546148415878847</v>
      </c>
    </row>
    <row r="74" spans="1:34" x14ac:dyDescent="0.3">
      <c r="A74" s="2">
        <v>44409</v>
      </c>
      <c r="B74" s="1">
        <f t="shared" si="1"/>
        <v>0.23572218797136291</v>
      </c>
      <c r="C74" s="1">
        <f t="shared" si="3"/>
        <v>0.30194610511213327</v>
      </c>
      <c r="D74" s="1">
        <f t="shared" si="3"/>
        <v>0.25780822950437954</v>
      </c>
      <c r="E74" s="1">
        <f t="shared" si="3"/>
        <v>0.25051997201994647</v>
      </c>
      <c r="F74" s="1">
        <f t="shared" si="3"/>
        <v>0.25086293333333343</v>
      </c>
      <c r="G74" s="1">
        <f t="shared" si="3"/>
        <v>0.21803338465278332</v>
      </c>
      <c r="H74" s="1">
        <f t="shared" si="3"/>
        <v>0.27906366101758873</v>
      </c>
      <c r="I74" s="1">
        <f t="shared" si="3"/>
        <v>0.19002264089115228</v>
      </c>
      <c r="J74" s="1">
        <f t="shared" si="3"/>
        <v>0.19073227356517375</v>
      </c>
      <c r="K74" s="1">
        <f t="shared" si="3"/>
        <v>0.18896030968526967</v>
      </c>
      <c r="L74" s="1">
        <f t="shared" si="3"/>
        <v>0.30064737079125292</v>
      </c>
      <c r="M74" s="1">
        <f t="shared" si="3"/>
        <v>0.53122218070081551</v>
      </c>
      <c r="N74" s="1">
        <f t="shared" si="3"/>
        <v>0.2734144257883786</v>
      </c>
      <c r="O74" s="1">
        <f t="shared" si="3"/>
        <v>0.25209519907354117</v>
      </c>
      <c r="P74" s="1">
        <f t="shared" si="3"/>
        <v>0.41610501801377175</v>
      </c>
      <c r="Q74" s="1">
        <f t="shared" si="3"/>
        <v>0.3711387450904331</v>
      </c>
      <c r="R74" s="1"/>
      <c r="S74" s="1">
        <f t="shared" si="3"/>
        <v>0.2523485534173715</v>
      </c>
      <c r="T74" s="1">
        <f t="shared" si="3"/>
        <v>0.40653382702054031</v>
      </c>
      <c r="U74" s="1">
        <f t="shared" si="3"/>
        <v>0.33350024193759586</v>
      </c>
      <c r="V74" s="1">
        <f t="shared" si="3"/>
        <v>0.31747024834832338</v>
      </c>
      <c r="W74" s="1">
        <f t="shared" si="3"/>
        <v>0.3181684251722332</v>
      </c>
      <c r="X74" s="1">
        <f t="shared" si="3"/>
        <v>0.39826465903665853</v>
      </c>
      <c r="Y74" s="1">
        <f t="shared" si="3"/>
        <v>0.14975713781090727</v>
      </c>
      <c r="Z74" s="1">
        <f t="shared" si="3"/>
        <v>0.25041176040331359</v>
      </c>
      <c r="AA74" s="1">
        <f t="shared" si="3"/>
        <v>0.18840299366118374</v>
      </c>
      <c r="AB74" s="1">
        <f t="shared" si="3"/>
        <v>0.34958435021615486</v>
      </c>
      <c r="AC74" s="1">
        <f t="shared" si="3"/>
        <v>0.51966114893968562</v>
      </c>
      <c r="AD74" s="1">
        <f t="shared" si="3"/>
        <v>0.35036000189259853</v>
      </c>
      <c r="AE74" s="1">
        <f t="shared" si="3"/>
        <v>0.16177185819827167</v>
      </c>
      <c r="AF74" s="1">
        <f t="shared" si="3"/>
        <v>0.20808997729388401</v>
      </c>
      <c r="AG74" s="1">
        <f t="shared" si="3"/>
        <v>0.50446537637573696</v>
      </c>
      <c r="AH74" s="1">
        <f t="shared" si="3"/>
        <v>0.43107027396952247</v>
      </c>
    </row>
    <row r="75" spans="1:34" x14ac:dyDescent="0.3">
      <c r="A75" s="2">
        <v>44440</v>
      </c>
      <c r="B75" s="1">
        <f t="shared" ref="B75:Q86" si="4">B37/B25-1</f>
        <v>0.17059726007065934</v>
      </c>
      <c r="C75" s="1">
        <f t="shared" ref="C75:AH83" si="5">C37/C25-1</f>
        <v>0.20958833118033726</v>
      </c>
      <c r="D75" s="1">
        <f t="shared" si="5"/>
        <v>0.25732114915418913</v>
      </c>
      <c r="E75" s="1">
        <f t="shared" si="5"/>
        <v>0.2004515438946981</v>
      </c>
      <c r="F75" s="1">
        <f t="shared" si="5"/>
        <v>0.2768251493894518</v>
      </c>
      <c r="G75" s="1">
        <f t="shared" si="5"/>
        <v>8.3076064395723126E-2</v>
      </c>
      <c r="H75" s="1">
        <f t="shared" si="5"/>
        <v>0.29458746658359747</v>
      </c>
      <c r="I75" s="1">
        <f t="shared" si="5"/>
        <v>0.13113271449111474</v>
      </c>
      <c r="J75" s="1">
        <f t="shared" si="5"/>
        <v>0.15632614240469711</v>
      </c>
      <c r="K75" s="1">
        <f t="shared" si="5"/>
        <v>9.2487308346226538E-2</v>
      </c>
      <c r="L75" s="1">
        <f t="shared" si="5"/>
        <v>0.22944650598429495</v>
      </c>
      <c r="M75" s="1">
        <f t="shared" si="5"/>
        <v>0.49096320406090999</v>
      </c>
      <c r="N75" s="1">
        <f t="shared" si="5"/>
        <v>0.18301812624501346</v>
      </c>
      <c r="O75" s="1">
        <f t="shared" si="5"/>
        <v>0.16991713869531533</v>
      </c>
      <c r="P75" s="1">
        <f t="shared" si="5"/>
        <v>0.23727021634437562</v>
      </c>
      <c r="Q75" s="1">
        <f t="shared" si="5"/>
        <v>0.30447707175641137</v>
      </c>
      <c r="R75" s="1"/>
      <c r="S75" s="1">
        <f t="shared" si="5"/>
        <v>0.2087300646064143</v>
      </c>
      <c r="T75" s="1">
        <f t="shared" si="5"/>
        <v>0.44898329968320994</v>
      </c>
      <c r="U75" s="1">
        <f t="shared" si="5"/>
        <v>0.21098602313085002</v>
      </c>
      <c r="V75" s="1">
        <f t="shared" si="5"/>
        <v>0.2599108695987391</v>
      </c>
      <c r="W75" s="1">
        <f t="shared" si="5"/>
        <v>0.15993418550669025</v>
      </c>
      <c r="X75" s="1">
        <f t="shared" si="5"/>
        <v>0.32867033484956876</v>
      </c>
      <c r="Y75" s="1">
        <f t="shared" si="5"/>
        <v>0.14854422140659396</v>
      </c>
      <c r="Z75" s="1">
        <f t="shared" si="5"/>
        <v>0.1996143981229872</v>
      </c>
      <c r="AA75" s="1">
        <f t="shared" si="5"/>
        <v>0.15842027722332208</v>
      </c>
      <c r="AB75" s="1">
        <f t="shared" si="5"/>
        <v>0.27034324023416589</v>
      </c>
      <c r="AC75" s="1">
        <f t="shared" si="5"/>
        <v>0.39531834019300027</v>
      </c>
      <c r="AD75" s="1">
        <f t="shared" si="5"/>
        <v>0.24343922679423868</v>
      </c>
      <c r="AE75" s="1">
        <f t="shared" si="5"/>
        <v>8.8778614009452195E-2</v>
      </c>
      <c r="AF75" s="1">
        <f t="shared" si="5"/>
        <v>0.18672023191117582</v>
      </c>
      <c r="AG75" s="1">
        <f t="shared" si="5"/>
        <v>0.74750927487147534</v>
      </c>
      <c r="AH75" s="1">
        <f t="shared" si="5"/>
        <v>0.47076636560214991</v>
      </c>
    </row>
    <row r="76" spans="1:34" x14ac:dyDescent="0.3">
      <c r="A76" s="2">
        <v>44470</v>
      </c>
      <c r="B76" s="1">
        <f t="shared" si="4"/>
        <v>0.17363214496841661</v>
      </c>
      <c r="C76" s="1">
        <f t="shared" si="5"/>
        <v>0.29218711843869571</v>
      </c>
      <c r="D76" s="1">
        <f t="shared" si="5"/>
        <v>0.22814024255723497</v>
      </c>
      <c r="E76" s="1">
        <f t="shared" si="5"/>
        <v>0.22798181637391268</v>
      </c>
      <c r="F76" s="1">
        <f t="shared" si="5"/>
        <v>0.26593957246183608</v>
      </c>
      <c r="G76" s="1">
        <f t="shared" si="5"/>
        <v>1.7693158324919578E-2</v>
      </c>
      <c r="H76" s="1">
        <f t="shared" si="5"/>
        <v>0.33544743009646427</v>
      </c>
      <c r="I76" s="1">
        <f t="shared" si="5"/>
        <v>9.8947635882511431E-2</v>
      </c>
      <c r="J76" s="1">
        <f t="shared" si="5"/>
        <v>0.13167503644119072</v>
      </c>
      <c r="K76" s="1">
        <f t="shared" si="5"/>
        <v>4.980414364510799E-2</v>
      </c>
      <c r="L76" s="1">
        <f t="shared" si="5"/>
        <v>0.14738418422214683</v>
      </c>
      <c r="M76" s="1">
        <f t="shared" si="5"/>
        <v>0.6185223252024552</v>
      </c>
      <c r="N76" s="1">
        <f t="shared" si="5"/>
        <v>0.26849658337876692</v>
      </c>
      <c r="O76" s="1">
        <f t="shared" si="5"/>
        <v>0.23447200752982078</v>
      </c>
      <c r="P76" s="1">
        <f t="shared" si="5"/>
        <v>0.42123972433102597</v>
      </c>
      <c r="Q76" s="1">
        <f t="shared" si="5"/>
        <v>0.10837897329708812</v>
      </c>
      <c r="R76" s="1"/>
      <c r="S76" s="1">
        <f t="shared" si="5"/>
        <v>0.19232794797305841</v>
      </c>
      <c r="T76" s="1">
        <f t="shared" si="5"/>
        <v>0.38010918371948166</v>
      </c>
      <c r="U76" s="1">
        <f t="shared" si="5"/>
        <v>0.23003255714302906</v>
      </c>
      <c r="V76" s="1">
        <f t="shared" si="5"/>
        <v>0.26023483104741718</v>
      </c>
      <c r="W76" s="1">
        <f t="shared" si="5"/>
        <v>0.19597086715508993</v>
      </c>
      <c r="X76" s="1">
        <f t="shared" si="5"/>
        <v>0.18140831405465896</v>
      </c>
      <c r="Y76" s="1">
        <f t="shared" si="5"/>
        <v>0.13430488101152482</v>
      </c>
      <c r="Z76" s="1">
        <f t="shared" si="5"/>
        <v>0.19771898007958177</v>
      </c>
      <c r="AA76" s="1">
        <f t="shared" si="5"/>
        <v>0.14330655142197113</v>
      </c>
      <c r="AB76" s="1">
        <f t="shared" si="5"/>
        <v>0.29152699710553343</v>
      </c>
      <c r="AC76" s="1">
        <f t="shared" si="5"/>
        <v>0.38168277842477538</v>
      </c>
      <c r="AD76" s="1">
        <f t="shared" si="5"/>
        <v>0.23343481317772685</v>
      </c>
      <c r="AE76" s="1">
        <f t="shared" si="5"/>
        <v>0.13014497232601907</v>
      </c>
      <c r="AF76" s="1">
        <f t="shared" si="5"/>
        <v>0.14872724015057748</v>
      </c>
      <c r="AG76" s="1">
        <f t="shared" si="5"/>
        <v>0.57409446718631818</v>
      </c>
      <c r="AH76" s="1">
        <f t="shared" si="5"/>
        <v>0.26215635344060972</v>
      </c>
    </row>
    <row r="77" spans="1:34" x14ac:dyDescent="0.3">
      <c r="A77" s="2">
        <v>44501</v>
      </c>
      <c r="B77" s="1">
        <f t="shared" si="4"/>
        <v>0.20860406039780166</v>
      </c>
      <c r="C77" s="1">
        <f t="shared" si="5"/>
        <v>0.34873679965635151</v>
      </c>
      <c r="D77" s="1">
        <f t="shared" si="5"/>
        <v>0.23263478906605717</v>
      </c>
      <c r="E77" s="1">
        <f t="shared" si="5"/>
        <v>0.29565792238665445</v>
      </c>
      <c r="F77" s="1">
        <f t="shared" si="5"/>
        <v>0.21458428531833129</v>
      </c>
      <c r="G77" s="1">
        <f t="shared" si="5"/>
        <v>0.10403429664548747</v>
      </c>
      <c r="H77" s="1">
        <f t="shared" si="5"/>
        <v>0.33771140378810438</v>
      </c>
      <c r="I77" s="1">
        <f t="shared" si="5"/>
        <v>0.1427949390770733</v>
      </c>
      <c r="J77" s="1">
        <f t="shared" si="5"/>
        <v>0.17166745270119699</v>
      </c>
      <c r="K77" s="1">
        <f t="shared" si="5"/>
        <v>9.8939129488183619E-2</v>
      </c>
      <c r="L77" s="1">
        <f t="shared" si="5"/>
        <v>0.23781115188827906</v>
      </c>
      <c r="M77" s="1">
        <f t="shared" si="5"/>
        <v>0.64382801902730025</v>
      </c>
      <c r="N77" s="1">
        <f t="shared" si="5"/>
        <v>0.29257807384478851</v>
      </c>
      <c r="O77" s="1">
        <f t="shared" si="5"/>
        <v>0.23084223143841376</v>
      </c>
      <c r="P77" s="1">
        <f t="shared" si="5"/>
        <v>0.34912158379118341</v>
      </c>
      <c r="Q77" s="1">
        <f t="shared" si="5"/>
        <v>0.18667641164304416</v>
      </c>
      <c r="R77" s="1"/>
      <c r="S77" s="1">
        <f t="shared" si="5"/>
        <v>0.23458461523181162</v>
      </c>
      <c r="T77" s="1">
        <f t="shared" si="5"/>
        <v>0.4353232461777139</v>
      </c>
      <c r="U77" s="1">
        <f t="shared" si="5"/>
        <v>0.30438636716208767</v>
      </c>
      <c r="V77" s="1">
        <f t="shared" si="5"/>
        <v>0.29402609546743208</v>
      </c>
      <c r="W77" s="1">
        <f t="shared" si="5"/>
        <v>0.30638883788297511</v>
      </c>
      <c r="X77" s="1">
        <f t="shared" si="5"/>
        <v>0.31982262424826824</v>
      </c>
      <c r="Y77" s="1">
        <f t="shared" si="5"/>
        <v>0.1570164852757947</v>
      </c>
      <c r="Z77" s="1">
        <f t="shared" si="5"/>
        <v>0.23888283095888019</v>
      </c>
      <c r="AA77" s="1">
        <f t="shared" si="5"/>
        <v>0.17889694159713732</v>
      </c>
      <c r="AB77" s="1">
        <f t="shared" si="5"/>
        <v>0.34277616124944443</v>
      </c>
      <c r="AC77" s="1">
        <f t="shared" si="5"/>
        <v>0.39163835854476647</v>
      </c>
      <c r="AD77" s="1">
        <f t="shared" si="5"/>
        <v>0.15015022872654238</v>
      </c>
      <c r="AE77" s="1">
        <f t="shared" si="5"/>
        <v>0.17820845004513375</v>
      </c>
      <c r="AF77" s="1">
        <f t="shared" si="5"/>
        <v>0.22208813094343105</v>
      </c>
      <c r="AG77" s="1">
        <f t="shared" si="5"/>
        <v>0.59420775164604756</v>
      </c>
      <c r="AH77" s="1">
        <f t="shared" si="5"/>
        <v>0.26154327709093983</v>
      </c>
    </row>
    <row r="78" spans="1:34" x14ac:dyDescent="0.3">
      <c r="A78" s="2">
        <v>44531</v>
      </c>
      <c r="B78" s="1">
        <f t="shared" si="4"/>
        <v>0.17252557003785318</v>
      </c>
      <c r="C78" s="1">
        <f t="shared" si="5"/>
        <v>0.33425123068913076</v>
      </c>
      <c r="D78" s="1">
        <f t="shared" si="5"/>
        <v>0.21357385182465261</v>
      </c>
      <c r="E78" s="1">
        <f t="shared" si="5"/>
        <v>0.22670639163431927</v>
      </c>
      <c r="F78" s="1">
        <f t="shared" si="5"/>
        <v>0.20478278141936945</v>
      </c>
      <c r="G78" s="1">
        <f t="shared" si="5"/>
        <v>7.1598823711499726E-2</v>
      </c>
      <c r="H78" s="1">
        <f t="shared" si="5"/>
        <v>0.30388272183456011</v>
      </c>
      <c r="I78" s="1">
        <f t="shared" si="5"/>
        <v>0.1215893936540422</v>
      </c>
      <c r="J78" s="1">
        <f t="shared" si="5"/>
        <v>0.17794448108614613</v>
      </c>
      <c r="K78" s="1">
        <f t="shared" si="5"/>
        <v>4.559103264564901E-2</v>
      </c>
      <c r="L78" s="1">
        <f t="shared" si="5"/>
        <v>0.20897586750886021</v>
      </c>
      <c r="M78" s="1">
        <f t="shared" si="5"/>
        <v>0.5233235154405973</v>
      </c>
      <c r="N78" s="1">
        <f t="shared" si="5"/>
        <v>0.19780897982354229</v>
      </c>
      <c r="O78" s="1">
        <f t="shared" si="5"/>
        <v>0.20324304181511388</v>
      </c>
      <c r="P78" s="1">
        <f t="shared" si="5"/>
        <v>0.42169891265052306</v>
      </c>
      <c r="Q78" s="1">
        <f t="shared" si="5"/>
        <v>0.15276834060355937</v>
      </c>
      <c r="R78" s="1"/>
      <c r="S78" s="1">
        <f t="shared" si="5"/>
        <v>0.2269977540661634</v>
      </c>
      <c r="T78" s="1">
        <f t="shared" si="5"/>
        <v>0.34348239016228033</v>
      </c>
      <c r="U78" s="1">
        <f t="shared" si="5"/>
        <v>0.23421864350504107</v>
      </c>
      <c r="V78" s="1">
        <f t="shared" si="5"/>
        <v>0.26840617948526213</v>
      </c>
      <c r="W78" s="1">
        <f t="shared" si="5"/>
        <v>0.20618805450253253</v>
      </c>
      <c r="X78" s="1">
        <f t="shared" si="5"/>
        <v>0.28898695898761284</v>
      </c>
      <c r="Y78" s="1">
        <f t="shared" si="5"/>
        <v>0.12743739712204349</v>
      </c>
      <c r="Z78" s="1">
        <f t="shared" si="5"/>
        <v>0.24600873557508707</v>
      </c>
      <c r="AA78" s="1">
        <f t="shared" si="5"/>
        <v>0.18685268747283312</v>
      </c>
      <c r="AB78" s="1">
        <f t="shared" si="5"/>
        <v>0.34506880017785768</v>
      </c>
      <c r="AC78" s="1">
        <f t="shared" si="5"/>
        <v>0.32558703125933897</v>
      </c>
      <c r="AD78" s="1">
        <f t="shared" si="5"/>
        <v>0.17486212832005332</v>
      </c>
      <c r="AE78" s="1">
        <f t="shared" si="5"/>
        <v>0.19422028294753968</v>
      </c>
      <c r="AF78" s="1">
        <f t="shared" si="5"/>
        <v>0.20053526596405824</v>
      </c>
      <c r="AG78" s="1">
        <f t="shared" si="5"/>
        <v>0.43805714972281296</v>
      </c>
      <c r="AH78" s="1">
        <f t="shared" si="5"/>
        <v>0.28978065835809974</v>
      </c>
    </row>
    <row r="79" spans="1:34" x14ac:dyDescent="0.3">
      <c r="A79" s="2">
        <v>44562</v>
      </c>
      <c r="B79" s="1">
        <f t="shared" si="4"/>
        <v>0.16701534509868554</v>
      </c>
      <c r="C79" s="1">
        <f t="shared" si="5"/>
        <v>0.21866254009098962</v>
      </c>
      <c r="D79" s="1">
        <f t="shared" si="5"/>
        <v>0.21949441530368752</v>
      </c>
      <c r="E79" s="1">
        <f t="shared" si="5"/>
        <v>0.16886830381873463</v>
      </c>
      <c r="F79" s="1">
        <f t="shared" si="5"/>
        <v>0.23952661913114781</v>
      </c>
      <c r="G79" s="1">
        <f t="shared" si="5"/>
        <v>-9.769237676214404E-3</v>
      </c>
      <c r="H79" s="1">
        <f t="shared" si="5"/>
        <v>0.34122631346302423</v>
      </c>
      <c r="I79" s="1">
        <f t="shared" si="5"/>
        <v>0.14699028253617308</v>
      </c>
      <c r="J79" s="1">
        <f t="shared" si="5"/>
        <v>0.16300128469942599</v>
      </c>
      <c r="K79" s="1">
        <f t="shared" si="5"/>
        <v>0.1204593889166059</v>
      </c>
      <c r="L79" s="1">
        <f t="shared" si="5"/>
        <v>0.16119927939939704</v>
      </c>
      <c r="M79" s="1">
        <f t="shared" si="5"/>
        <v>0.45440771163336802</v>
      </c>
      <c r="N79" s="1">
        <f t="shared" si="5"/>
        <v>0.14845349761680304</v>
      </c>
      <c r="O79" s="1">
        <f t="shared" si="5"/>
        <v>0.15314173083616534</v>
      </c>
      <c r="P79" s="1">
        <f t="shared" si="5"/>
        <v>0.26630268220056452</v>
      </c>
      <c r="Q79" s="1">
        <f t="shared" si="5"/>
        <v>0.1553765321958327</v>
      </c>
      <c r="R79" s="1"/>
      <c r="S79" s="1">
        <f t="shared" si="5"/>
        <v>0.24503019993781017</v>
      </c>
      <c r="T79" s="1">
        <f t="shared" si="5"/>
        <v>0.24861338586430337</v>
      </c>
      <c r="U79" s="1">
        <f t="shared" si="5"/>
        <v>0.23260936239445518</v>
      </c>
      <c r="V79" s="1">
        <f t="shared" si="5"/>
        <v>0.21887829056013564</v>
      </c>
      <c r="W79" s="1">
        <f t="shared" si="5"/>
        <v>0.20077800466587292</v>
      </c>
      <c r="X79" s="1">
        <f t="shared" si="5"/>
        <v>0.25355099624340283</v>
      </c>
      <c r="Y79" s="1">
        <f t="shared" si="5"/>
        <v>0.34624511349125187</v>
      </c>
      <c r="Z79" s="1">
        <f t="shared" si="5"/>
        <v>0.26968752795441775</v>
      </c>
      <c r="AA79" s="1">
        <f t="shared" si="5"/>
        <v>0.1679289232841028</v>
      </c>
      <c r="AB79" s="1">
        <f t="shared" si="5"/>
        <v>0.43908020479372212</v>
      </c>
      <c r="AC79" s="1">
        <f t="shared" si="5"/>
        <v>0.28058070039644711</v>
      </c>
      <c r="AD79" s="1">
        <f t="shared" si="5"/>
        <v>0.16668821570432035</v>
      </c>
      <c r="AE79" s="1">
        <f t="shared" si="5"/>
        <v>0.1039804296882576</v>
      </c>
      <c r="AF79" s="1">
        <f t="shared" si="5"/>
        <v>0.21004318231720709</v>
      </c>
      <c r="AG79" s="1">
        <f t="shared" si="5"/>
        <v>0.27236378909874959</v>
      </c>
      <c r="AH79" s="1">
        <f t="shared" si="5"/>
        <v>0.25173068882028171</v>
      </c>
    </row>
    <row r="80" spans="1:34" x14ac:dyDescent="0.3">
      <c r="A80" s="2">
        <v>44593</v>
      </c>
      <c r="B80" s="1">
        <f t="shared" si="4"/>
        <v>0.17861349813402505</v>
      </c>
      <c r="C80" s="1">
        <f t="shared" si="5"/>
        <v>0.27287472253735534</v>
      </c>
      <c r="D80" s="1">
        <f t="shared" si="5"/>
        <v>0.14085625923087597</v>
      </c>
      <c r="E80" s="1">
        <f t="shared" si="5"/>
        <v>0.17702405237579599</v>
      </c>
      <c r="F80" s="1">
        <f t="shared" si="5"/>
        <v>6.0459427061672733E-2</v>
      </c>
      <c r="G80" s="1">
        <f t="shared" si="5"/>
        <v>8.8445227831974949E-2</v>
      </c>
      <c r="H80" s="1">
        <f t="shared" si="5"/>
        <v>0.31037559468890152</v>
      </c>
      <c r="I80" s="1">
        <f t="shared" si="5"/>
        <v>0.13774559187477142</v>
      </c>
      <c r="J80" s="1">
        <f t="shared" si="5"/>
        <v>0.16519380297805153</v>
      </c>
      <c r="K80" s="1">
        <f t="shared" si="5"/>
        <v>9.4723696522490908E-2</v>
      </c>
      <c r="L80" s="1">
        <f t="shared" si="5"/>
        <v>0.29053807755056615</v>
      </c>
      <c r="M80" s="1">
        <f t="shared" si="5"/>
        <v>0.60271415754308899</v>
      </c>
      <c r="N80" s="1">
        <f t="shared" si="5"/>
        <v>0.19551895203040015</v>
      </c>
      <c r="O80" s="1">
        <f t="shared" si="5"/>
        <v>0.21824222313722652</v>
      </c>
      <c r="P80" s="1">
        <f t="shared" si="5"/>
        <v>0.34027275503436116</v>
      </c>
      <c r="Q80" s="1">
        <f t="shared" si="5"/>
        <v>5.2261918358129211E-2</v>
      </c>
      <c r="R80" s="1"/>
      <c r="S80" s="1">
        <f t="shared" si="5"/>
        <v>0.22274513276690411</v>
      </c>
      <c r="T80" s="1">
        <f t="shared" si="5"/>
        <v>0.28237175201951059</v>
      </c>
      <c r="U80" s="1">
        <f t="shared" si="5"/>
        <v>0.19106359424192676</v>
      </c>
      <c r="V80" s="1">
        <f t="shared" si="5"/>
        <v>0.19916486093293462</v>
      </c>
      <c r="W80" s="1">
        <f t="shared" si="5"/>
        <v>0.11592180903224292</v>
      </c>
      <c r="X80" s="1">
        <f t="shared" si="5"/>
        <v>0.22529889141588311</v>
      </c>
      <c r="Y80" s="1">
        <f t="shared" si="5"/>
        <v>0.27217666290332199</v>
      </c>
      <c r="Z80" s="1">
        <f t="shared" si="5"/>
        <v>0.23074953692121447</v>
      </c>
      <c r="AA80" s="1">
        <f t="shared" si="5"/>
        <v>0.15514163291452321</v>
      </c>
      <c r="AB80" s="1">
        <f t="shared" si="5"/>
        <v>0.36428081557232628</v>
      </c>
      <c r="AC80" s="1">
        <f t="shared" si="5"/>
        <v>0.32948053445247694</v>
      </c>
      <c r="AD80" s="1">
        <f t="shared" si="5"/>
        <v>0.20692027898454701</v>
      </c>
      <c r="AE80" s="1">
        <f t="shared" si="5"/>
        <v>0.16728321559627579</v>
      </c>
      <c r="AF80" s="1">
        <f t="shared" si="5"/>
        <v>0.2136384324450824</v>
      </c>
      <c r="AG80" s="1">
        <f t="shared" si="5"/>
        <v>0.35966910827212639</v>
      </c>
      <c r="AH80" s="1">
        <f t="shared" si="5"/>
        <v>0.24032980486106714</v>
      </c>
    </row>
    <row r="81" spans="1:34" x14ac:dyDescent="0.3">
      <c r="A81" s="2">
        <v>44621</v>
      </c>
      <c r="B81" s="1">
        <f t="shared" si="4"/>
        <v>0.14288434128127103</v>
      </c>
      <c r="C81" s="1">
        <f t="shared" si="5"/>
        <v>0.22889799179193138</v>
      </c>
      <c r="D81" s="1">
        <f t="shared" si="5"/>
        <v>0.17265878735317819</v>
      </c>
      <c r="E81" s="1">
        <f t="shared" si="5"/>
        <v>0.15416449083747463</v>
      </c>
      <c r="F81" s="1">
        <f t="shared" si="5"/>
        <v>0.14320932224176142</v>
      </c>
      <c r="G81" s="1">
        <f t="shared" si="5"/>
        <v>5.1185336889098432E-2</v>
      </c>
      <c r="H81" s="1">
        <f t="shared" si="5"/>
        <v>0.23705766017506535</v>
      </c>
      <c r="I81" s="1">
        <f t="shared" si="5"/>
        <v>9.6130980159661039E-2</v>
      </c>
      <c r="J81" s="1">
        <f t="shared" si="5"/>
        <v>0.12557107783898602</v>
      </c>
      <c r="K81" s="1">
        <f t="shared" si="5"/>
        <v>4.948425372308729E-2</v>
      </c>
      <c r="L81" s="1">
        <f t="shared" si="5"/>
        <v>0.21472063919253404</v>
      </c>
      <c r="M81" s="1">
        <f t="shared" si="5"/>
        <v>0.6509481289725112</v>
      </c>
      <c r="N81" s="1">
        <f t="shared" si="5"/>
        <v>0.27862263950366528</v>
      </c>
      <c r="O81" s="1">
        <f t="shared" si="5"/>
        <v>0.17623002172083324</v>
      </c>
      <c r="P81" s="1">
        <f t="shared" si="5"/>
        <v>0.27461259453429165</v>
      </c>
      <c r="Q81" s="1">
        <f t="shared" si="5"/>
        <v>0.10001767493055391</v>
      </c>
      <c r="R81" s="1"/>
      <c r="S81" s="1">
        <f t="shared" si="5"/>
        <v>0.20299287444498559</v>
      </c>
      <c r="T81" s="1">
        <f t="shared" si="5"/>
        <v>0.18967780413020696</v>
      </c>
      <c r="U81" s="1">
        <f t="shared" si="5"/>
        <v>9.341092622842373E-2</v>
      </c>
      <c r="V81" s="1">
        <f t="shared" si="5"/>
        <v>0.16703619791689106</v>
      </c>
      <c r="W81" s="1">
        <f t="shared" si="5"/>
        <v>1.6355478807875468E-2</v>
      </c>
      <c r="X81" s="1">
        <f t="shared" si="5"/>
        <v>0.20303954443779593</v>
      </c>
      <c r="Y81" s="1">
        <f t="shared" si="5"/>
        <v>0.19996319239284643</v>
      </c>
      <c r="Z81" s="1">
        <f t="shared" si="5"/>
        <v>0.19363791516858564</v>
      </c>
      <c r="AA81" s="1">
        <f t="shared" si="5"/>
        <v>0.12305489835160865</v>
      </c>
      <c r="AB81" s="1">
        <f t="shared" si="5"/>
        <v>0.31441828009127182</v>
      </c>
      <c r="AC81" s="1">
        <f t="shared" si="5"/>
        <v>0.19396259284719641</v>
      </c>
      <c r="AD81" s="1">
        <f t="shared" si="5"/>
        <v>0.15391983368583517</v>
      </c>
      <c r="AE81" s="1">
        <f t="shared" si="5"/>
        <v>0.18743707783515551</v>
      </c>
      <c r="AF81" s="1">
        <f t="shared" si="5"/>
        <v>0.25112584055658904</v>
      </c>
      <c r="AG81" s="1">
        <f t="shared" si="5"/>
        <v>0.27407266889070114</v>
      </c>
      <c r="AH81" s="1">
        <f t="shared" si="5"/>
        <v>0.20662857118576849</v>
      </c>
    </row>
    <row r="82" spans="1:34" x14ac:dyDescent="0.3">
      <c r="A82" s="2">
        <v>44652</v>
      </c>
      <c r="B82" s="1">
        <f t="shared" si="4"/>
        <v>0.11577977642985426</v>
      </c>
      <c r="C82" s="1">
        <f t="shared" si="5"/>
        <v>0.27137995494392975</v>
      </c>
      <c r="D82" s="1">
        <f t="shared" si="5"/>
        <v>8.5204256771308051E-2</v>
      </c>
      <c r="E82" s="1">
        <f t="shared" si="5"/>
        <v>0.16537414258422278</v>
      </c>
      <c r="F82" s="1">
        <f t="shared" si="5"/>
        <v>3.5193146097737937E-2</v>
      </c>
      <c r="G82" s="1">
        <f t="shared" si="5"/>
        <v>-2.9536826119969661E-2</v>
      </c>
      <c r="H82" s="1">
        <f t="shared" si="5"/>
        <v>0.13940823413478509</v>
      </c>
      <c r="I82" s="1">
        <f t="shared" si="5"/>
        <v>5.3988374383256987E-2</v>
      </c>
      <c r="J82" s="1">
        <f t="shared" si="5"/>
        <v>8.5476062706278055E-2</v>
      </c>
      <c r="K82" s="1">
        <f t="shared" si="5"/>
        <v>4.7845063068114868E-3</v>
      </c>
      <c r="L82" s="1">
        <f t="shared" si="5"/>
        <v>0.16243970996804991</v>
      </c>
      <c r="M82" s="1">
        <f t="shared" si="5"/>
        <v>0.70450478352548318</v>
      </c>
      <c r="N82" s="1">
        <f t="shared" si="5"/>
        <v>0.28848011353173564</v>
      </c>
      <c r="O82" s="1">
        <f t="shared" si="5"/>
        <v>0.20393177500504533</v>
      </c>
      <c r="P82" s="1">
        <f t="shared" si="5"/>
        <v>0.30654243502973322</v>
      </c>
      <c r="Q82" s="1">
        <f t="shared" si="5"/>
        <v>-6.6017401462455383E-2</v>
      </c>
      <c r="R82" s="1"/>
      <c r="S82" s="1">
        <f t="shared" si="5"/>
        <v>0.17519183526551974</v>
      </c>
      <c r="T82" s="1">
        <f t="shared" si="5"/>
        <v>0.19748878998461517</v>
      </c>
      <c r="U82" s="1">
        <f t="shared" si="5"/>
        <v>9.7639100884470365E-2</v>
      </c>
      <c r="V82" s="1">
        <f t="shared" si="5"/>
        <v>0.16493617657458137</v>
      </c>
      <c r="W82" s="1">
        <f t="shared" si="5"/>
        <v>-3.765843189063256E-3</v>
      </c>
      <c r="X82" s="1">
        <f t="shared" si="5"/>
        <v>0.10737922403945399</v>
      </c>
      <c r="Y82" s="1">
        <f t="shared" si="5"/>
        <v>0.13799522509551898</v>
      </c>
      <c r="Z82" s="1">
        <f t="shared" si="5"/>
        <v>0.17660837388181561</v>
      </c>
      <c r="AA82" s="1">
        <f t="shared" si="5"/>
        <v>8.734116206217446E-2</v>
      </c>
      <c r="AB82" s="1">
        <f t="shared" si="5"/>
        <v>0.32214034621846532</v>
      </c>
      <c r="AC82" s="1">
        <f t="shared" si="5"/>
        <v>0.27156308595904943</v>
      </c>
      <c r="AD82" s="1">
        <f t="shared" si="5"/>
        <v>0.20022118984289561</v>
      </c>
      <c r="AE82" s="1">
        <f t="shared" si="5"/>
        <v>0.23831192634613396</v>
      </c>
      <c r="AF82" s="1">
        <f t="shared" si="5"/>
        <v>0.20456912236594005</v>
      </c>
      <c r="AG82" s="1">
        <f t="shared" si="5"/>
        <v>0.26638838460217262</v>
      </c>
      <c r="AH82" s="1">
        <f t="shared" si="5"/>
        <v>0.18763623652439754</v>
      </c>
    </row>
    <row r="83" spans="1:34" x14ac:dyDescent="0.3">
      <c r="A83" s="2">
        <v>44682</v>
      </c>
      <c r="B83" s="1">
        <f t="shared" si="4"/>
        <v>0.16769239945135617</v>
      </c>
      <c r="C83" s="1">
        <f t="shared" si="5"/>
        <v>0.18130527912340333</v>
      </c>
      <c r="D83" s="1">
        <f t="shared" si="5"/>
        <v>0.17130923946377297</v>
      </c>
      <c r="E83" s="1">
        <f t="shared" si="5"/>
        <v>0.15433809300019763</v>
      </c>
      <c r="F83" s="1">
        <f t="shared" si="5"/>
        <v>0.16411185697624497</v>
      </c>
      <c r="G83" s="1">
        <f t="shared" si="5"/>
        <v>-1.9101064849509353E-2</v>
      </c>
      <c r="H83" s="1">
        <f t="shared" si="5"/>
        <v>0.17153569351414144</v>
      </c>
      <c r="I83" s="1">
        <f t="shared" si="5"/>
        <v>0.13816255466470961</v>
      </c>
      <c r="J83" s="1">
        <f t="shared" ref="J83:AH86" si="6">J45/J33-1</f>
        <v>0.15334968048394315</v>
      </c>
      <c r="K83" s="1">
        <f t="shared" si="6"/>
        <v>0.1139006960004767</v>
      </c>
      <c r="L83" s="1">
        <f t="shared" si="6"/>
        <v>0.1845470726367493</v>
      </c>
      <c r="M83" s="1">
        <f t="shared" si="6"/>
        <v>0.63765498261865616</v>
      </c>
      <c r="N83" s="1">
        <f t="shared" si="6"/>
        <v>0.32637036598601754</v>
      </c>
      <c r="O83" s="1">
        <f t="shared" si="6"/>
        <v>0.22645413320483621</v>
      </c>
      <c r="P83" s="1">
        <f t="shared" si="6"/>
        <v>0.22258538249137572</v>
      </c>
      <c r="Q83" s="1">
        <f t="shared" si="6"/>
        <v>-1.2628258795678304E-3</v>
      </c>
      <c r="R83" s="1"/>
      <c r="S83" s="1">
        <f t="shared" si="6"/>
        <v>0.22736782633293817</v>
      </c>
      <c r="T83" s="1">
        <f t="shared" si="6"/>
        <v>0.29723280789334083</v>
      </c>
      <c r="U83" s="1">
        <f t="shared" si="6"/>
        <v>0.11369658240794656</v>
      </c>
      <c r="V83" s="1">
        <f t="shared" si="6"/>
        <v>0.21607928766579265</v>
      </c>
      <c r="W83" s="1">
        <f t="shared" si="6"/>
        <v>-1.7871686977577572E-2</v>
      </c>
      <c r="X83" s="1">
        <f t="shared" si="6"/>
        <v>0.26034461669513442</v>
      </c>
      <c r="Y83" s="1">
        <f t="shared" si="6"/>
        <v>0.20729452509582913</v>
      </c>
      <c r="Z83" s="1">
        <f t="shared" si="6"/>
        <v>0.22315034372928166</v>
      </c>
      <c r="AA83" s="1">
        <f t="shared" si="6"/>
        <v>0.13802823937977027</v>
      </c>
      <c r="AB83" s="1">
        <f t="shared" si="6"/>
        <v>0.36346092154515075</v>
      </c>
      <c r="AC83" s="1">
        <f t="shared" si="6"/>
        <v>0.32027989442809535</v>
      </c>
      <c r="AD83" s="1">
        <f t="shared" si="6"/>
        <v>0.27361223211202645</v>
      </c>
      <c r="AE83" s="1">
        <f t="shared" si="6"/>
        <v>0.19163402993993861</v>
      </c>
      <c r="AF83" s="1">
        <f t="shared" si="6"/>
        <v>0.2376192661386094</v>
      </c>
      <c r="AG83" s="1">
        <f t="shared" si="6"/>
        <v>0.50452599138841081</v>
      </c>
      <c r="AH83" s="1">
        <f t="shared" si="6"/>
        <v>0.25146029176166551</v>
      </c>
    </row>
    <row r="84" spans="1:34" x14ac:dyDescent="0.3">
      <c r="A84" s="2">
        <v>44713</v>
      </c>
      <c r="B84" s="1">
        <f t="shared" si="4"/>
        <v>0.11475071205698972</v>
      </c>
      <c r="C84" s="1">
        <f t="shared" si="4"/>
        <v>0.22745135557415619</v>
      </c>
      <c r="D84" s="1">
        <f t="shared" si="4"/>
        <v>0.18410080831190845</v>
      </c>
      <c r="E84" s="1">
        <f t="shared" si="4"/>
        <v>0.14664838386068468</v>
      </c>
      <c r="F84" s="1">
        <f t="shared" si="4"/>
        <v>0.17103573263314109</v>
      </c>
      <c r="G84" s="1">
        <f t="shared" si="4"/>
        <v>-1.9769834616264026E-2</v>
      </c>
      <c r="H84" s="1">
        <f t="shared" si="4"/>
        <v>0.11410444404027231</v>
      </c>
      <c r="I84" s="1">
        <f t="shared" si="4"/>
        <v>6.7526294593155178E-2</v>
      </c>
      <c r="J84" s="1">
        <f t="shared" si="4"/>
        <v>7.9274063122129146E-2</v>
      </c>
      <c r="K84" s="1">
        <f t="shared" si="4"/>
        <v>4.8809570697470939E-2</v>
      </c>
      <c r="L84" s="1">
        <f t="shared" si="4"/>
        <v>0.19745802508360355</v>
      </c>
      <c r="M84" s="1">
        <f t="shared" si="4"/>
        <v>0.54892626176260029</v>
      </c>
      <c r="N84" s="1">
        <f t="shared" si="4"/>
        <v>0.2526750688488637</v>
      </c>
      <c r="O84" s="1">
        <f t="shared" si="4"/>
        <v>0.23253989580421419</v>
      </c>
      <c r="P84" s="1">
        <f t="shared" si="4"/>
        <v>0.28936163630634981</v>
      </c>
      <c r="Q84" s="1">
        <f t="shared" si="4"/>
        <v>3.2587586963754633E-2</v>
      </c>
      <c r="R84" s="1"/>
      <c r="S84" s="1">
        <f t="shared" si="6"/>
        <v>0.16380339104148267</v>
      </c>
      <c r="T84" s="1">
        <f t="shared" si="6"/>
        <v>0.28391436773160295</v>
      </c>
      <c r="U84" s="1">
        <f t="shared" si="6"/>
        <v>0.12341438894555168</v>
      </c>
      <c r="V84" s="1">
        <f t="shared" si="6"/>
        <v>0.1774716600387205</v>
      </c>
      <c r="W84" s="1">
        <f t="shared" si="6"/>
        <v>-4.1834205167389227E-3</v>
      </c>
      <c r="X84" s="1">
        <f t="shared" si="6"/>
        <v>0.19898672380445293</v>
      </c>
      <c r="Y84" s="1">
        <f t="shared" si="6"/>
        <v>0.14174543806858941</v>
      </c>
      <c r="Z84" s="1">
        <f t="shared" si="6"/>
        <v>0.15184305359145522</v>
      </c>
      <c r="AA84" s="1">
        <f t="shared" si="6"/>
        <v>5.8298428155727278E-2</v>
      </c>
      <c r="AB84" s="1">
        <f t="shared" si="6"/>
        <v>0.30935163291250367</v>
      </c>
      <c r="AC84" s="1">
        <f t="shared" si="6"/>
        <v>0.31517938951507274</v>
      </c>
      <c r="AD84" s="1">
        <f t="shared" si="6"/>
        <v>0.27651197430826779</v>
      </c>
      <c r="AE84" s="1">
        <f t="shared" si="6"/>
        <v>0.22373217383952393</v>
      </c>
      <c r="AF84" s="1">
        <f t="shared" si="6"/>
        <v>0.17989230332076445</v>
      </c>
      <c r="AG84" s="1">
        <f t="shared" si="6"/>
        <v>0.4468529522004685</v>
      </c>
      <c r="AH84" s="1">
        <f t="shared" si="6"/>
        <v>0.30863246562969393</v>
      </c>
    </row>
    <row r="85" spans="1:34" x14ac:dyDescent="0.3">
      <c r="A85" s="2">
        <v>44743</v>
      </c>
      <c r="B85" s="1">
        <f t="shared" si="4"/>
        <v>9.1185592308991925E-2</v>
      </c>
      <c r="C85" s="1">
        <f t="shared" si="4"/>
        <v>0.10029407851863237</v>
      </c>
      <c r="D85" s="1">
        <f t="shared" si="4"/>
        <v>0.17451267352088773</v>
      </c>
      <c r="E85" s="1">
        <f t="shared" si="4"/>
        <v>0.10203156616907916</v>
      </c>
      <c r="F85" s="1">
        <f t="shared" si="4"/>
        <v>0.18146815605913003</v>
      </c>
      <c r="G85" s="1">
        <f t="shared" si="4"/>
        <v>-4.0324876747636074E-2</v>
      </c>
      <c r="H85" s="1">
        <f t="shared" si="4"/>
        <v>0.23079587699875703</v>
      </c>
      <c r="I85" s="1">
        <f t="shared" si="4"/>
        <v>1.9327301973066646E-2</v>
      </c>
      <c r="J85" s="1">
        <f t="shared" si="4"/>
        <v>4.8960760487394728E-2</v>
      </c>
      <c r="K85" s="1">
        <f t="shared" si="4"/>
        <v>-2.5280667660528389E-2</v>
      </c>
      <c r="L85" s="1">
        <f t="shared" si="4"/>
        <v>0.14621097529249538</v>
      </c>
      <c r="M85" s="1">
        <f t="shared" si="4"/>
        <v>0.4570620822950906</v>
      </c>
      <c r="N85" s="1">
        <f t="shared" si="4"/>
        <v>0.21197141034118383</v>
      </c>
      <c r="O85" s="1">
        <f t="shared" si="4"/>
        <v>0.22266729729917722</v>
      </c>
      <c r="P85" s="1">
        <f t="shared" si="4"/>
        <v>7.6712664231374461E-2</v>
      </c>
      <c r="Q85" s="1">
        <f t="shared" si="4"/>
        <v>7.3840877476776035E-2</v>
      </c>
      <c r="R85" s="1"/>
      <c r="S85" s="1">
        <f t="shared" si="6"/>
        <v>0.1336222407768235</v>
      </c>
      <c r="T85" s="1">
        <f t="shared" si="6"/>
        <v>0.21512866746476056</v>
      </c>
      <c r="U85" s="1">
        <f t="shared" si="6"/>
        <v>0.12346057733145099</v>
      </c>
      <c r="V85" s="1">
        <f t="shared" si="6"/>
        <v>0.15761320596896566</v>
      </c>
      <c r="W85" s="1">
        <f t="shared" si="6"/>
        <v>2.5890584533435623E-2</v>
      </c>
      <c r="X85" s="1">
        <f t="shared" si="6"/>
        <v>0.18744270654291273</v>
      </c>
      <c r="Y85" s="1">
        <f t="shared" si="6"/>
        <v>0.11173893308234284</v>
      </c>
      <c r="Z85" s="1">
        <f t="shared" si="6"/>
        <v>0.12513761870090767</v>
      </c>
      <c r="AA85" s="1">
        <f t="shared" si="6"/>
        <v>3.1810963092413491E-2</v>
      </c>
      <c r="AB85" s="1">
        <f t="shared" si="6"/>
        <v>0.27427025873848132</v>
      </c>
      <c r="AC85" s="1">
        <f t="shared" si="6"/>
        <v>0.23468538604618416</v>
      </c>
      <c r="AD85" s="1">
        <f t="shared" si="6"/>
        <v>0.19660242465965982</v>
      </c>
      <c r="AE85" s="1">
        <f t="shared" si="6"/>
        <v>0.16820751494234631</v>
      </c>
      <c r="AF85" s="1">
        <f t="shared" si="6"/>
        <v>0.14274182710111649</v>
      </c>
      <c r="AG85" s="1">
        <f t="shared" si="6"/>
        <v>0.33516329232181974</v>
      </c>
      <c r="AH85" s="1">
        <f t="shared" si="6"/>
        <v>0.20302201384771101</v>
      </c>
    </row>
    <row r="86" spans="1:34" x14ac:dyDescent="0.3">
      <c r="A86" s="2">
        <v>44774</v>
      </c>
      <c r="B86" s="1">
        <f t="shared" si="4"/>
        <v>0.14239710827515872</v>
      </c>
      <c r="C86" s="1">
        <f t="shared" si="4"/>
        <v>0.14858667458869323</v>
      </c>
      <c r="D86" s="1">
        <f t="shared" si="4"/>
        <v>0.11981082355513895</v>
      </c>
      <c r="E86" s="1">
        <f t="shared" si="4"/>
        <v>0.10340010523117193</v>
      </c>
      <c r="F86" s="1">
        <f t="shared" si="4"/>
        <v>7.4332045120424572E-2</v>
      </c>
      <c r="G86" s="1">
        <f t="shared" si="4"/>
        <v>-9.0974104811482048E-3</v>
      </c>
      <c r="H86" s="1">
        <f t="shared" si="4"/>
        <v>0.31691243237568223</v>
      </c>
      <c r="I86" s="1">
        <f t="shared" si="4"/>
        <v>0.11973783356997347</v>
      </c>
      <c r="J86" s="1">
        <f t="shared" si="4"/>
        <v>0.15365809155529164</v>
      </c>
      <c r="K86" s="1">
        <f t="shared" si="4"/>
        <v>6.8934385676433285E-2</v>
      </c>
      <c r="L86" s="1">
        <f t="shared" si="4"/>
        <v>0.15614784079275723</v>
      </c>
      <c r="M86" s="1">
        <f t="shared" si="4"/>
        <v>0.3587115389176927</v>
      </c>
      <c r="N86" s="1">
        <f t="shared" si="4"/>
        <v>0.18491221011517323</v>
      </c>
      <c r="O86" s="1">
        <f t="shared" si="4"/>
        <v>0.22801431985747755</v>
      </c>
      <c r="P86" s="1">
        <f t="shared" si="4"/>
        <v>0.12867959996318667</v>
      </c>
      <c r="Q86" s="1">
        <f t="shared" si="4"/>
        <v>-1.191055868085289E-2</v>
      </c>
      <c r="R86" s="1"/>
      <c r="S86" s="1">
        <f t="shared" si="6"/>
        <v>0.18709485277681348</v>
      </c>
      <c r="T86" s="1">
        <f t="shared" si="6"/>
        <v>0.21836680507525785</v>
      </c>
      <c r="U86" s="1">
        <f t="shared" si="6"/>
        <v>0.13374997891560425</v>
      </c>
      <c r="V86" s="1">
        <f t="shared" si="6"/>
        <v>0.16683052761942707</v>
      </c>
      <c r="W86" s="1">
        <f t="shared" si="6"/>
        <v>-7.6050363529952536E-3</v>
      </c>
      <c r="X86" s="1">
        <f t="shared" si="6"/>
        <v>0.21573350418722459</v>
      </c>
      <c r="Y86" s="1">
        <f t="shared" si="6"/>
        <v>0.21889205550070923</v>
      </c>
      <c r="Z86" s="1">
        <f t="shared" si="6"/>
        <v>0.21866922441682046</v>
      </c>
      <c r="AA86" s="1">
        <f t="shared" si="6"/>
        <v>0.13057196357011236</v>
      </c>
      <c r="AB86" s="1">
        <f t="shared" si="6"/>
        <v>0.34273853912011165</v>
      </c>
      <c r="AC86" s="1">
        <f t="shared" si="6"/>
        <v>0.29261855442862394</v>
      </c>
      <c r="AD86" s="1">
        <f t="shared" si="6"/>
        <v>0.18751108294180741</v>
      </c>
      <c r="AE86" s="1">
        <f t="shared" si="6"/>
        <v>0.23306206670923935</v>
      </c>
      <c r="AF86" s="1">
        <f t="shared" si="6"/>
        <v>0.15634304519823083</v>
      </c>
      <c r="AG86" s="1">
        <f t="shared" si="6"/>
        <v>0.30240397252738282</v>
      </c>
      <c r="AH86" s="1">
        <f t="shared" si="6"/>
        <v>0.28167190274602483</v>
      </c>
    </row>
    <row r="87" spans="1:34" x14ac:dyDescent="0.3">
      <c r="A87" s="2">
        <v>44805</v>
      </c>
      <c r="B87" s="1">
        <f t="shared" ref="B87:Q87" si="7">B49/B37-1</f>
        <v>0.10126435763577435</v>
      </c>
      <c r="C87" s="1">
        <f t="shared" si="7"/>
        <v>6.5571403621345947E-2</v>
      </c>
      <c r="D87" s="1">
        <f t="shared" si="7"/>
        <v>9.4630182860005352E-2</v>
      </c>
      <c r="E87" s="1">
        <f t="shared" si="7"/>
        <v>6.835899442222737E-2</v>
      </c>
      <c r="F87" s="1">
        <f t="shared" si="7"/>
        <v>5.5694308153292349E-2</v>
      </c>
      <c r="G87" s="1">
        <f t="shared" si="7"/>
        <v>-8.6479000257665417E-3</v>
      </c>
      <c r="H87" s="1">
        <f t="shared" si="7"/>
        <v>0.20395091636502705</v>
      </c>
      <c r="I87" s="1">
        <f t="shared" si="7"/>
        <v>6.5324671633550935E-2</v>
      </c>
      <c r="J87" s="1">
        <f t="shared" si="7"/>
        <v>7.8012420697681328E-2</v>
      </c>
      <c r="K87" s="1">
        <f t="shared" si="7"/>
        <v>4.4730515092870959E-2</v>
      </c>
      <c r="L87" s="1">
        <f t="shared" si="7"/>
        <v>0.158200248792709</v>
      </c>
      <c r="M87" s="1">
        <f t="shared" si="7"/>
        <v>0.29452657973850904</v>
      </c>
      <c r="N87" s="1">
        <f t="shared" si="7"/>
        <v>0.17767911481537091</v>
      </c>
      <c r="O87" s="1">
        <f t="shared" si="7"/>
        <v>0.23441345783657441</v>
      </c>
      <c r="P87" s="1">
        <f t="shared" si="7"/>
        <v>2.8675453787586624E-2</v>
      </c>
      <c r="Q87" s="1">
        <f t="shared" si="7"/>
        <v>2.5782900094542871E-2</v>
      </c>
      <c r="R87" s="1"/>
      <c r="S87" s="1">
        <f t="shared" ref="S87:AH87" si="8">S49/S37-1</f>
        <v>0.11811947140745294</v>
      </c>
      <c r="T87" s="1">
        <f t="shared" si="8"/>
        <v>8.0745166163162629E-2</v>
      </c>
      <c r="U87" s="1">
        <f t="shared" si="8"/>
        <v>6.9774668496672243E-2</v>
      </c>
      <c r="V87" s="1">
        <f t="shared" si="8"/>
        <v>8.8965583916665869E-2</v>
      </c>
      <c r="W87" s="1">
        <f t="shared" si="8"/>
        <v>-3.3894462868897191E-2</v>
      </c>
      <c r="X87" s="1">
        <f t="shared" si="8"/>
        <v>0.12179702305821172</v>
      </c>
      <c r="Y87" s="1">
        <f t="shared" si="8"/>
        <v>9.7009715366787708E-2</v>
      </c>
      <c r="Z87" s="1">
        <f t="shared" si="8"/>
        <v>0.13432423957689577</v>
      </c>
      <c r="AA87" s="1">
        <f t="shared" si="8"/>
        <v>5.8419578886919954E-2</v>
      </c>
      <c r="AB87" s="1">
        <f t="shared" si="8"/>
        <v>0.25317508111963383</v>
      </c>
      <c r="AC87" s="1">
        <f t="shared" si="8"/>
        <v>0.2014462699917996</v>
      </c>
      <c r="AD87" s="1">
        <f t="shared" si="8"/>
        <v>0.14923458559954494</v>
      </c>
      <c r="AE87" s="1">
        <f t="shared" si="8"/>
        <v>0.19608653744700488</v>
      </c>
      <c r="AF87" s="1">
        <f t="shared" si="8"/>
        <v>0.12642195307452631</v>
      </c>
      <c r="AG87" s="1">
        <f t="shared" si="8"/>
        <v>0.10098952781760051</v>
      </c>
      <c r="AH87" s="1">
        <f t="shared" si="8"/>
        <v>2.5344239240086219E-2</v>
      </c>
    </row>
    <row r="88" spans="1:34" x14ac:dyDescent="0.3">
      <c r="A88" s="2">
        <v>44835</v>
      </c>
      <c r="B88" s="1">
        <f t="shared" ref="B88:Q88" si="9">B50/B38-1</f>
        <v>2.1293215731422066E-2</v>
      </c>
      <c r="C88" s="1">
        <f t="shared" si="9"/>
        <v>-1.3755328925427412E-2</v>
      </c>
      <c r="D88" s="1">
        <f t="shared" si="9"/>
        <v>2.8251413421174876E-2</v>
      </c>
      <c r="E88" s="1">
        <f t="shared" si="9"/>
        <v>2.6348891224483584E-3</v>
      </c>
      <c r="F88" s="1">
        <f t="shared" si="9"/>
        <v>-3.2762770794330098E-3</v>
      </c>
      <c r="G88" s="1">
        <f t="shared" si="9"/>
        <v>-3.5952189729295592E-2</v>
      </c>
      <c r="H88" s="1">
        <f t="shared" si="9"/>
        <v>2.1478918511960376E-2</v>
      </c>
      <c r="I88" s="1">
        <f t="shared" si="9"/>
        <v>8.7941117441772132E-3</v>
      </c>
      <c r="J88" s="1">
        <f t="shared" si="9"/>
        <v>1.3402245521419776E-2</v>
      </c>
      <c r="K88" s="1">
        <f t="shared" si="9"/>
        <v>1.3321973155635547E-3</v>
      </c>
      <c r="L88" s="1">
        <f t="shared" si="9"/>
        <v>0.12770663995433695</v>
      </c>
      <c r="M88" s="1">
        <f t="shared" si="9"/>
        <v>0.10740996432880978</v>
      </c>
      <c r="N88" s="1">
        <f t="shared" si="9"/>
        <v>6.4402453240691493E-2</v>
      </c>
      <c r="O88" s="1">
        <f t="shared" si="9"/>
        <v>0.10313467385865649</v>
      </c>
      <c r="P88" s="1">
        <f t="shared" si="9"/>
        <v>-0.10657511337856185</v>
      </c>
      <c r="Q88" s="1">
        <f t="shared" si="9"/>
        <v>-6.4127616045526081E-2</v>
      </c>
      <c r="R88" s="1"/>
      <c r="S88" s="1">
        <f t="shared" ref="S88:AH88" si="10">S50/S38-1</f>
        <v>7.1266449046762714E-2</v>
      </c>
      <c r="T88" s="1">
        <f t="shared" si="10"/>
        <v>5.8017524337620863E-2</v>
      </c>
      <c r="U88" s="1">
        <f t="shared" si="10"/>
        <v>3.4692745516274881E-2</v>
      </c>
      <c r="V88" s="1">
        <f t="shared" si="10"/>
        <v>4.5616976272315091E-2</v>
      </c>
      <c r="W88" s="1">
        <f t="shared" si="10"/>
        <v>-4.6428346817900978E-2</v>
      </c>
      <c r="X88" s="1">
        <f t="shared" si="10"/>
        <v>0.18308122402343985</v>
      </c>
      <c r="Y88" s="1">
        <f t="shared" si="10"/>
        <v>4.9911503793979461E-2</v>
      </c>
      <c r="Z88" s="1">
        <f t="shared" si="10"/>
        <v>5.3442798759191668E-2</v>
      </c>
      <c r="AA88" s="1">
        <f t="shared" si="10"/>
        <v>1.6511089595820927E-3</v>
      </c>
      <c r="AB88" s="1">
        <f t="shared" si="10"/>
        <v>0.13248639980918075</v>
      </c>
      <c r="AC88" s="1">
        <f t="shared" si="10"/>
        <v>0.11127694607505867</v>
      </c>
      <c r="AD88" s="1">
        <f t="shared" si="10"/>
        <v>0.21332462101959115</v>
      </c>
      <c r="AE88" s="1">
        <f t="shared" si="10"/>
        <v>0.1012675014668718</v>
      </c>
      <c r="AF88" s="1">
        <f t="shared" si="10"/>
        <v>0.12481915745278194</v>
      </c>
      <c r="AG88" s="1">
        <f t="shared" si="10"/>
        <v>4.8232703969861346E-2</v>
      </c>
      <c r="AH88" s="1">
        <f t="shared" si="10"/>
        <v>3.628639211433482E-2</v>
      </c>
    </row>
    <row r="89" spans="1:34" x14ac:dyDescent="0.3">
      <c r="A89" s="2">
        <v>44866</v>
      </c>
      <c r="B89" s="1">
        <f t="shared" ref="B89:Q89" si="11">B51/B39-1</f>
        <v>1.8166322237009869E-2</v>
      </c>
      <c r="C89" s="1">
        <f t="shared" si="11"/>
        <v>-1.6263809823623521E-2</v>
      </c>
      <c r="D89" s="1">
        <f t="shared" si="11"/>
        <v>-3.6802611619903502E-2</v>
      </c>
      <c r="E89" s="1">
        <f t="shared" si="11"/>
        <v>-8.3443650656102042E-2</v>
      </c>
      <c r="F89" s="1">
        <f t="shared" si="11"/>
        <v>-8.9664083484181756E-2</v>
      </c>
      <c r="G89" s="1">
        <f t="shared" si="11"/>
        <v>-4.0269806154179411E-2</v>
      </c>
      <c r="H89" s="1">
        <f t="shared" si="11"/>
        <v>7.9241098854687664E-3</v>
      </c>
      <c r="I89" s="1">
        <f t="shared" si="11"/>
        <v>5.1861722606461047E-2</v>
      </c>
      <c r="J89" s="1">
        <f t="shared" si="11"/>
        <v>5.1571456318102227E-2</v>
      </c>
      <c r="K89" s="1">
        <f t="shared" si="11"/>
        <v>5.2329905154261613E-2</v>
      </c>
      <c r="L89" s="1">
        <f t="shared" si="11"/>
        <v>9.5904579651305832E-2</v>
      </c>
      <c r="M89" s="1">
        <f t="shared" si="11"/>
        <v>3.2859836183402935E-2</v>
      </c>
      <c r="N89" s="1">
        <f t="shared" si="11"/>
        <v>1.6288914423205902E-2</v>
      </c>
      <c r="O89" s="1">
        <f t="shared" si="11"/>
        <v>9.7082458599858867E-2</v>
      </c>
      <c r="P89" s="1">
        <f t="shared" si="11"/>
        <v>7.9283104793484105E-2</v>
      </c>
      <c r="Q89" s="1">
        <f t="shared" si="11"/>
        <v>-4.8705685572132396E-2</v>
      </c>
      <c r="R89" s="1"/>
      <c r="S89" s="1">
        <f t="shared" ref="S89:AH89" si="12">S51/S39-1</f>
        <v>2.2024687907553187E-2</v>
      </c>
      <c r="T89" s="1">
        <f t="shared" si="12"/>
        <v>-2.4591811477139847E-2</v>
      </c>
      <c r="U89" s="1">
        <f t="shared" si="12"/>
        <v>-3.2068207265979587E-2</v>
      </c>
      <c r="V89" s="1">
        <f t="shared" si="12"/>
        <v>-4.0492669356766764E-2</v>
      </c>
      <c r="W89" s="1">
        <f t="shared" si="12"/>
        <v>-0.11923275900761676</v>
      </c>
      <c r="X89" s="1">
        <f t="shared" si="12"/>
        <v>4.4107135998233016E-2</v>
      </c>
      <c r="Y89" s="1">
        <f t="shared" si="12"/>
        <v>7.0851386097094737E-2</v>
      </c>
      <c r="Z89" s="1">
        <f t="shared" si="12"/>
        <v>4.9279857821156847E-2</v>
      </c>
      <c r="AA89" s="1">
        <f t="shared" si="12"/>
        <v>2.3621485510469942E-2</v>
      </c>
      <c r="AB89" s="1">
        <f t="shared" si="12"/>
        <v>8.8296592872519009E-2</v>
      </c>
      <c r="AC89" s="1">
        <f t="shared" si="12"/>
        <v>3.7222456271026161E-2</v>
      </c>
      <c r="AD89" s="1">
        <f t="shared" si="12"/>
        <v>0.13119608034800367</v>
      </c>
      <c r="AE89" s="1">
        <f t="shared" si="12"/>
        <v>5.9279684433279467E-2</v>
      </c>
      <c r="AF89" s="1">
        <f t="shared" si="12"/>
        <v>-1.1164002605602019E-2</v>
      </c>
      <c r="AG89" s="1">
        <f t="shared" si="12"/>
        <v>1.2972835847669728E-2</v>
      </c>
      <c r="AH89" s="1">
        <f t="shared" si="12"/>
        <v>0.1157798092521396</v>
      </c>
    </row>
    <row r="90" spans="1:34" x14ac:dyDescent="0.3">
      <c r="A90" s="2">
        <v>44896</v>
      </c>
      <c r="B90" s="76">
        <f>B52/B40-1</f>
        <v>3.4971592111276983E-3</v>
      </c>
      <c r="C90" s="1">
        <f t="shared" ref="C90:Q90" si="13">C52/C40-1</f>
        <v>-7.8229513625974301E-2</v>
      </c>
      <c r="D90" s="1">
        <f t="shared" si="13"/>
        <v>-6.0812525120910621E-2</v>
      </c>
      <c r="E90" s="1">
        <f t="shared" si="13"/>
        <v>-9.4165864368579877E-2</v>
      </c>
      <c r="F90" s="1">
        <f t="shared" si="13"/>
        <v>-9.8871819632458169E-2</v>
      </c>
      <c r="G90" s="1">
        <f t="shared" si="13"/>
        <v>-5.9246634698711609E-2</v>
      </c>
      <c r="H90" s="1">
        <f t="shared" si="13"/>
        <v>5.7313140408293384E-2</v>
      </c>
      <c r="I90" s="1">
        <f t="shared" si="13"/>
        <v>2.3485066514143282E-2</v>
      </c>
      <c r="J90" s="1">
        <f t="shared" si="13"/>
        <v>1.6630971569144837E-2</v>
      </c>
      <c r="K90" s="1">
        <f t="shared" si="13"/>
        <v>3.38979777708448E-2</v>
      </c>
      <c r="L90" s="1">
        <f t="shared" si="13"/>
        <v>2.7982098583929194E-2</v>
      </c>
      <c r="M90" s="1">
        <f t="shared" si="13"/>
        <v>8.1759898446591706E-3</v>
      </c>
      <c r="N90" s="1">
        <f t="shared" si="13"/>
        <v>1.5859625662080878E-2</v>
      </c>
      <c r="O90" s="1">
        <f t="shared" si="13"/>
        <v>5.8364919610156551E-2</v>
      </c>
      <c r="P90" s="1">
        <f t="shared" si="13"/>
        <v>-3.4017089142224122E-2</v>
      </c>
      <c r="Q90" s="1">
        <f t="shared" si="13"/>
        <v>-2.1000624649871291E-2</v>
      </c>
      <c r="R90" s="1"/>
      <c r="S90" s="1">
        <f t="shared" ref="S90:AH90" si="14">S52/S40-1</f>
        <v>-1.5556177469572385E-2</v>
      </c>
      <c r="T90" s="1">
        <f t="shared" si="14"/>
        <v>-0.10209641430209704</v>
      </c>
      <c r="U90" s="1">
        <f t="shared" si="14"/>
        <v>-1.3704898827253897E-2</v>
      </c>
      <c r="V90" s="1">
        <f t="shared" si="14"/>
        <v>-9.1433337528400771E-2</v>
      </c>
      <c r="W90" s="1">
        <f t="shared" si="14"/>
        <v>-6.7021324746534217E-2</v>
      </c>
      <c r="X90" s="1">
        <f t="shared" si="14"/>
        <v>1.9403109485408354E-2</v>
      </c>
      <c r="Y90" s="1">
        <f t="shared" si="14"/>
        <v>7.5970739358085515E-2</v>
      </c>
      <c r="Z90" s="1">
        <f t="shared" si="14"/>
        <v>1.1147475367403459E-3</v>
      </c>
      <c r="AA90" s="1">
        <f t="shared" si="14"/>
        <v>-9.107786824734565E-3</v>
      </c>
      <c r="AB90" s="1">
        <f t="shared" si="14"/>
        <v>1.6215360883435004E-2</v>
      </c>
      <c r="AC90" s="1">
        <f t="shared" si="14"/>
        <v>-2.0054501622147614E-3</v>
      </c>
      <c r="AD90" s="1">
        <f t="shared" si="14"/>
        <v>5.4714245297422526E-2</v>
      </c>
      <c r="AE90" s="1">
        <f t="shared" si="14"/>
        <v>-8.2477228141013548E-3</v>
      </c>
      <c r="AF90" s="1">
        <f t="shared" si="14"/>
        <v>-1.8420161784727274E-2</v>
      </c>
      <c r="AG90" s="1">
        <f t="shared" si="14"/>
        <v>-0.10208391919153625</v>
      </c>
      <c r="AH90" s="1">
        <f t="shared" si="14"/>
        <v>0.11051557338507956</v>
      </c>
    </row>
    <row r="92" spans="1:34" x14ac:dyDescent="0.3">
      <c r="D92" s="77"/>
    </row>
    <row r="93" spans="1:34" x14ac:dyDescent="0.3">
      <c r="D93" s="74"/>
    </row>
    <row r="95" spans="1:34" x14ac:dyDescent="0.3">
      <c r="F95"/>
      <c r="G95"/>
      <c r="I95"/>
      <c r="J95"/>
      <c r="K95"/>
      <c r="O95"/>
      <c r="AA95"/>
      <c r="AB95"/>
    </row>
    <row r="96" spans="1:34" x14ac:dyDescent="0.3">
      <c r="B96" s="9"/>
      <c r="C96" s="9"/>
      <c r="D96" s="9"/>
      <c r="E96" s="9"/>
      <c r="F96" s="9"/>
      <c r="G96" s="9"/>
      <c r="H96" s="9"/>
      <c r="I96" s="9"/>
      <c r="J96" s="9"/>
      <c r="K96" s="9"/>
      <c r="L96" s="9"/>
      <c r="M96" s="9"/>
      <c r="N96" s="9"/>
      <c r="O96" s="9"/>
      <c r="P96" s="9"/>
      <c r="Q96" s="9"/>
      <c r="S96" s="9"/>
      <c r="T96" s="9"/>
      <c r="U96" s="9"/>
      <c r="V96" s="9"/>
      <c r="W96" s="9"/>
      <c r="X96" s="9"/>
      <c r="Y96" s="9"/>
      <c r="Z96" s="9"/>
      <c r="AA96" s="9"/>
      <c r="AB96" s="9"/>
      <c r="AC96" s="9"/>
      <c r="AD96" s="9"/>
      <c r="AE96" s="9"/>
      <c r="AF96" s="9"/>
      <c r="AG96" s="9"/>
      <c r="AH96" s="9"/>
    </row>
    <row r="97" spans="2:34" x14ac:dyDescent="0.3">
      <c r="B97" s="9"/>
      <c r="C97" s="9"/>
      <c r="D97" s="9"/>
      <c r="E97" s="9"/>
      <c r="F97" s="9"/>
      <c r="G97" s="9"/>
      <c r="H97" s="9"/>
      <c r="I97" s="9"/>
      <c r="J97" s="9"/>
      <c r="K97" s="9"/>
      <c r="L97" s="9"/>
      <c r="M97" s="9"/>
      <c r="N97" s="9"/>
      <c r="O97" s="9"/>
      <c r="P97" s="9"/>
      <c r="Q97" s="9"/>
      <c r="S97" s="9"/>
      <c r="T97" s="9"/>
      <c r="U97" s="9"/>
      <c r="V97" s="9"/>
      <c r="W97" s="9"/>
      <c r="X97" s="9"/>
      <c r="Y97" s="9"/>
      <c r="Z97" s="9"/>
      <c r="AA97" s="9"/>
      <c r="AB97" s="9"/>
      <c r="AC97" s="9"/>
      <c r="AD97" s="9"/>
      <c r="AE97" s="9"/>
      <c r="AF97" s="9"/>
      <c r="AG97" s="9"/>
      <c r="AH97" s="9"/>
    </row>
    <row r="98" spans="2:34" x14ac:dyDescent="0.3">
      <c r="B98" s="9"/>
      <c r="C98" s="9"/>
      <c r="D98" s="9"/>
      <c r="E98" s="9"/>
      <c r="F98" s="9"/>
      <c r="G98" s="9"/>
      <c r="H98" s="9"/>
      <c r="I98" s="9"/>
      <c r="J98" s="9"/>
      <c r="K98" s="9"/>
      <c r="L98" s="9"/>
      <c r="M98" s="9"/>
      <c r="N98" s="9"/>
      <c r="O98" s="9"/>
      <c r="P98" s="9"/>
      <c r="Q98" s="9"/>
      <c r="S98" s="9"/>
      <c r="T98" s="9"/>
      <c r="U98" s="9"/>
      <c r="V98" s="9"/>
      <c r="W98" s="9"/>
      <c r="X98" s="9"/>
      <c r="Y98" s="9"/>
      <c r="Z98" s="9"/>
      <c r="AA98" s="9"/>
      <c r="AB98" s="9"/>
      <c r="AC98" s="9"/>
      <c r="AD98" s="9"/>
      <c r="AE98" s="9"/>
      <c r="AF98" s="9"/>
      <c r="AG98" s="9"/>
      <c r="AH98" s="9"/>
    </row>
    <row r="99" spans="2:34" x14ac:dyDescent="0.3">
      <c r="B99" s="9"/>
      <c r="C99" s="9"/>
      <c r="D99" s="9"/>
      <c r="E99" s="9"/>
      <c r="F99" s="9"/>
      <c r="G99" s="9"/>
      <c r="H99" s="9"/>
      <c r="I99" s="9"/>
      <c r="J99" s="9"/>
      <c r="K99" s="9"/>
      <c r="L99" s="9"/>
      <c r="M99" s="9"/>
      <c r="N99" s="9"/>
      <c r="O99" s="9"/>
      <c r="P99" s="9"/>
      <c r="Q99" s="9"/>
      <c r="S99" s="9"/>
      <c r="T99" s="9"/>
      <c r="U99" s="9"/>
      <c r="V99" s="9"/>
      <c r="W99" s="9"/>
      <c r="X99" s="9"/>
      <c r="Y99" s="9"/>
      <c r="Z99" s="9"/>
      <c r="AA99" s="9"/>
      <c r="AB99" s="9"/>
      <c r="AC99" s="9"/>
      <c r="AD99" s="9"/>
      <c r="AE99" s="9"/>
      <c r="AF99" s="9"/>
      <c r="AG99" s="9"/>
      <c r="AH99" s="9"/>
    </row>
    <row r="100" spans="2:34" x14ac:dyDescent="0.3">
      <c r="B100" s="9"/>
      <c r="C100" s="9"/>
      <c r="D100" s="9"/>
      <c r="E100" s="9"/>
      <c r="F100" s="9"/>
      <c r="G100" s="9"/>
      <c r="H100" s="9"/>
      <c r="I100" s="9"/>
      <c r="J100" s="9"/>
      <c r="K100" s="9"/>
      <c r="L100" s="9"/>
      <c r="M100" s="9"/>
      <c r="N100" s="9"/>
      <c r="O100" s="9"/>
      <c r="P100" s="9"/>
      <c r="Q100" s="9"/>
      <c r="S100" s="9"/>
      <c r="T100" s="9"/>
      <c r="U100" s="9"/>
      <c r="V100" s="9"/>
      <c r="W100" s="9"/>
      <c r="X100" s="9"/>
      <c r="Y100" s="9"/>
      <c r="Z100" s="9"/>
      <c r="AA100" s="9"/>
      <c r="AB100" s="9"/>
      <c r="AC100" s="9"/>
      <c r="AD100" s="9"/>
      <c r="AE100" s="9"/>
      <c r="AF100" s="9"/>
      <c r="AG100" s="9"/>
      <c r="AH100" s="9"/>
    </row>
    <row r="101" spans="2:34" x14ac:dyDescent="0.3">
      <c r="B101" s="9"/>
      <c r="C101" s="9"/>
      <c r="D101" s="9"/>
      <c r="E101" s="9"/>
      <c r="F101" s="9"/>
      <c r="G101" s="9"/>
      <c r="H101" s="9"/>
      <c r="I101" s="9"/>
      <c r="J101" s="9"/>
      <c r="K101" s="9"/>
      <c r="L101" s="9"/>
      <c r="M101" s="9"/>
      <c r="N101" s="9"/>
      <c r="O101" s="9"/>
      <c r="P101" s="9"/>
      <c r="Q101" s="9"/>
      <c r="S101" s="9"/>
      <c r="T101" s="9"/>
      <c r="U101" s="9"/>
      <c r="V101" s="9"/>
      <c r="W101" s="9"/>
      <c r="X101" s="9"/>
      <c r="Y101" s="9"/>
      <c r="Z101" s="9"/>
      <c r="AA101" s="9"/>
      <c r="AB101" s="9"/>
      <c r="AC101" s="9"/>
      <c r="AD101" s="9"/>
      <c r="AE101" s="9"/>
      <c r="AF101" s="9"/>
      <c r="AG101" s="9"/>
      <c r="AH101" s="9"/>
    </row>
    <row r="102" spans="2:34" x14ac:dyDescent="0.3">
      <c r="B102" s="9"/>
      <c r="C102" s="9"/>
      <c r="D102" s="9"/>
      <c r="E102" s="9"/>
      <c r="F102" s="9"/>
      <c r="G102" s="9"/>
      <c r="H102" s="9"/>
      <c r="I102" s="9"/>
      <c r="J102" s="9"/>
      <c r="K102" s="9"/>
      <c r="L102" s="9"/>
      <c r="M102" s="9"/>
      <c r="N102" s="9"/>
      <c r="O102" s="9"/>
      <c r="P102" s="9"/>
      <c r="Q102" s="9"/>
      <c r="S102" s="9"/>
      <c r="T102" s="9"/>
      <c r="U102" s="9"/>
      <c r="V102" s="9"/>
      <c r="W102" s="9"/>
      <c r="X102" s="9"/>
      <c r="Y102" s="9"/>
      <c r="Z102" s="9"/>
      <c r="AA102" s="9"/>
      <c r="AB102" s="9"/>
      <c r="AC102" s="9"/>
      <c r="AD102" s="9"/>
      <c r="AE102" s="9"/>
      <c r="AF102" s="9"/>
      <c r="AG102" s="9"/>
      <c r="AH102" s="9"/>
    </row>
    <row r="103" spans="2:34" x14ac:dyDescent="0.3">
      <c r="B103" s="9"/>
      <c r="C103" s="9"/>
      <c r="D103" s="9"/>
      <c r="E103" s="9"/>
      <c r="F103" s="9"/>
      <c r="G103" s="9"/>
      <c r="H103" s="9"/>
      <c r="I103" s="9"/>
      <c r="J103" s="9"/>
      <c r="K103" s="9"/>
      <c r="L103" s="9"/>
      <c r="M103" s="9"/>
      <c r="N103" s="9"/>
      <c r="O103" s="9"/>
      <c r="P103" s="9"/>
      <c r="Q103" s="9"/>
      <c r="S103" s="9"/>
      <c r="T103" s="9"/>
      <c r="U103" s="9"/>
      <c r="V103" s="9"/>
      <c r="W103" s="9"/>
      <c r="X103" s="9"/>
      <c r="Y103" s="9"/>
      <c r="Z103" s="9"/>
      <c r="AA103" s="9"/>
      <c r="AB103" s="9"/>
      <c r="AC103" s="9"/>
      <c r="AD103" s="9"/>
      <c r="AE103" s="9"/>
      <c r="AF103" s="9"/>
      <c r="AG103" s="9"/>
      <c r="AH103" s="9"/>
    </row>
    <row r="104" spans="2:34" x14ac:dyDescent="0.3">
      <c r="B104" s="9"/>
      <c r="C104" s="9"/>
      <c r="D104" s="9"/>
      <c r="E104" s="9"/>
      <c r="F104" s="9"/>
      <c r="G104" s="9"/>
      <c r="H104" s="9"/>
      <c r="I104" s="9"/>
      <c r="J104" s="9"/>
      <c r="K104" s="9"/>
      <c r="L104" s="9"/>
      <c r="M104" s="9"/>
      <c r="N104" s="9"/>
      <c r="O104" s="9"/>
      <c r="P104" s="9"/>
      <c r="Q104" s="9"/>
      <c r="S104" s="9"/>
      <c r="T104" s="9"/>
      <c r="U104" s="9"/>
      <c r="V104" s="9"/>
      <c r="W104" s="9"/>
      <c r="X104" s="9"/>
      <c r="Y104" s="9"/>
      <c r="Z104" s="9"/>
      <c r="AA104" s="9"/>
      <c r="AB104" s="9"/>
      <c r="AC104" s="9"/>
      <c r="AD104" s="9"/>
      <c r="AE104" s="9"/>
      <c r="AF104" s="9"/>
      <c r="AG104" s="9"/>
      <c r="AH104" s="9"/>
    </row>
    <row r="105" spans="2:34" x14ac:dyDescent="0.3">
      <c r="B105" s="9"/>
      <c r="C105" s="9"/>
      <c r="D105" s="9"/>
      <c r="E105" s="9"/>
      <c r="F105" s="9"/>
      <c r="G105" s="9"/>
      <c r="H105" s="9"/>
      <c r="I105" s="9"/>
      <c r="J105" s="9"/>
      <c r="K105" s="9"/>
      <c r="L105" s="9"/>
      <c r="M105" s="9"/>
      <c r="N105" s="9"/>
      <c r="O105" s="9"/>
      <c r="P105" s="9"/>
      <c r="Q105" s="9"/>
      <c r="S105" s="9"/>
      <c r="T105" s="9"/>
      <c r="U105" s="9"/>
      <c r="V105" s="9"/>
      <c r="W105" s="9"/>
      <c r="X105" s="9"/>
      <c r="Y105" s="9"/>
      <c r="Z105" s="9"/>
      <c r="AA105" s="9"/>
      <c r="AB105" s="9"/>
      <c r="AC105" s="9"/>
      <c r="AD105" s="9"/>
      <c r="AE105" s="9"/>
      <c r="AF105" s="9"/>
      <c r="AG105" s="9"/>
      <c r="AH105" s="9"/>
    </row>
    <row r="106" spans="2:34" x14ac:dyDescent="0.3">
      <c r="B106" s="9"/>
      <c r="C106" s="9"/>
      <c r="D106" s="9"/>
      <c r="E106" s="9"/>
      <c r="F106" s="9"/>
      <c r="G106" s="9"/>
      <c r="H106" s="9"/>
      <c r="I106" s="9"/>
      <c r="J106" s="9"/>
      <c r="K106" s="9"/>
      <c r="L106" s="9"/>
      <c r="M106" s="9"/>
      <c r="N106" s="9"/>
      <c r="O106" s="9"/>
      <c r="P106" s="9"/>
      <c r="Q106" s="9"/>
      <c r="S106" s="9"/>
      <c r="T106" s="9"/>
      <c r="U106" s="9"/>
      <c r="V106" s="9"/>
      <c r="W106" s="9"/>
      <c r="X106" s="9"/>
      <c r="Y106" s="9"/>
      <c r="Z106" s="9"/>
      <c r="AA106" s="9"/>
      <c r="AB106" s="9"/>
      <c r="AC106" s="9"/>
      <c r="AD106" s="9"/>
      <c r="AE106" s="9"/>
      <c r="AF106" s="9"/>
      <c r="AG106" s="9"/>
      <c r="AH106" s="9"/>
    </row>
    <row r="107" spans="2:34" x14ac:dyDescent="0.3">
      <c r="B107" s="9"/>
      <c r="C107" s="9"/>
      <c r="D107" s="9"/>
      <c r="E107" s="9"/>
      <c r="F107" s="9"/>
      <c r="G107" s="9"/>
      <c r="H107" s="9"/>
      <c r="I107" s="9"/>
      <c r="J107" s="9"/>
      <c r="K107" s="9"/>
      <c r="L107" s="9"/>
      <c r="M107" s="9"/>
      <c r="N107" s="9"/>
      <c r="O107" s="9"/>
      <c r="P107" s="9"/>
      <c r="Q107" s="9"/>
      <c r="S107" s="9"/>
      <c r="T107" s="9"/>
      <c r="U107" s="9"/>
      <c r="V107" s="9"/>
      <c r="W107" s="9"/>
      <c r="X107" s="9"/>
      <c r="Y107" s="9"/>
      <c r="Z107" s="9"/>
      <c r="AA107" s="9"/>
      <c r="AB107" s="9"/>
      <c r="AC107" s="9"/>
      <c r="AD107" s="9"/>
      <c r="AE107" s="9"/>
      <c r="AF107" s="9"/>
      <c r="AG107" s="9"/>
      <c r="AH107" s="9"/>
    </row>
    <row r="108" spans="2:34" x14ac:dyDescent="0.3">
      <c r="B108" s="9"/>
      <c r="C108" s="9"/>
      <c r="D108" s="9"/>
      <c r="E108" s="9"/>
      <c r="F108" s="9"/>
      <c r="G108" s="9"/>
      <c r="H108" s="9"/>
      <c r="I108" s="9"/>
      <c r="J108" s="9"/>
      <c r="K108" s="9"/>
      <c r="L108" s="9"/>
      <c r="M108" s="9"/>
      <c r="N108" s="9"/>
      <c r="O108" s="9"/>
      <c r="P108" s="9"/>
      <c r="Q108" s="9"/>
      <c r="S108" s="9"/>
      <c r="T108" s="9"/>
      <c r="U108" s="9"/>
      <c r="V108" s="9"/>
      <c r="W108" s="9"/>
      <c r="X108" s="9"/>
      <c r="Y108" s="9"/>
      <c r="Z108" s="9"/>
      <c r="AA108" s="9"/>
      <c r="AB108" s="9"/>
      <c r="AC108" s="9"/>
      <c r="AD108" s="9"/>
      <c r="AE108" s="9"/>
      <c r="AF108" s="9"/>
      <c r="AG108" s="9"/>
      <c r="AH108" s="9"/>
    </row>
    <row r="109" spans="2:34" x14ac:dyDescent="0.3">
      <c r="B109" s="9"/>
      <c r="C109" s="9"/>
      <c r="D109" s="9"/>
      <c r="E109" s="9"/>
      <c r="F109" s="9"/>
      <c r="G109" s="9"/>
      <c r="H109" s="9"/>
      <c r="I109" s="9"/>
      <c r="J109" s="9"/>
      <c r="K109" s="9"/>
      <c r="L109" s="9"/>
      <c r="M109" s="9"/>
      <c r="N109" s="9"/>
      <c r="O109" s="9"/>
      <c r="P109" s="9"/>
      <c r="Q109" s="9"/>
      <c r="S109" s="9"/>
      <c r="T109" s="9"/>
      <c r="U109" s="9"/>
      <c r="V109" s="9"/>
      <c r="W109" s="9"/>
      <c r="X109" s="9"/>
      <c r="Y109" s="9"/>
      <c r="Z109" s="9"/>
      <c r="AA109" s="9"/>
      <c r="AB109" s="9"/>
      <c r="AC109" s="9"/>
      <c r="AD109" s="9"/>
      <c r="AE109" s="9"/>
      <c r="AF109" s="9"/>
      <c r="AG109" s="9"/>
      <c r="AH109" s="9"/>
    </row>
    <row r="110" spans="2:34" x14ac:dyDescent="0.3">
      <c r="B110" s="9"/>
      <c r="C110" s="9"/>
      <c r="D110" s="9"/>
      <c r="E110" s="9"/>
      <c r="F110" s="9"/>
      <c r="G110" s="9"/>
      <c r="H110" s="9"/>
      <c r="I110" s="9"/>
      <c r="J110" s="9"/>
      <c r="K110" s="9"/>
      <c r="L110" s="9"/>
      <c r="M110" s="9"/>
      <c r="N110" s="9"/>
      <c r="O110" s="9"/>
      <c r="P110" s="9"/>
      <c r="Q110" s="9"/>
      <c r="S110" s="9"/>
      <c r="T110" s="9"/>
      <c r="U110" s="9"/>
      <c r="V110" s="9"/>
      <c r="W110" s="9"/>
      <c r="X110" s="9"/>
      <c r="Y110" s="9"/>
      <c r="Z110" s="9"/>
      <c r="AA110" s="9"/>
      <c r="AB110" s="9"/>
      <c r="AC110" s="9"/>
      <c r="AD110" s="9"/>
      <c r="AE110" s="9"/>
      <c r="AF110" s="9"/>
      <c r="AG110" s="9"/>
      <c r="AH110" s="9"/>
    </row>
    <row r="111" spans="2:34" x14ac:dyDescent="0.3">
      <c r="B111" s="9"/>
      <c r="C111" s="9"/>
      <c r="D111" s="9"/>
      <c r="E111" s="9"/>
      <c r="F111" s="9"/>
      <c r="G111" s="9"/>
      <c r="H111" s="9"/>
      <c r="I111" s="9"/>
      <c r="J111" s="9"/>
      <c r="K111" s="9"/>
      <c r="L111" s="9"/>
      <c r="M111" s="9"/>
      <c r="N111" s="9"/>
      <c r="O111" s="9"/>
      <c r="P111" s="9"/>
      <c r="Q111" s="9"/>
      <c r="S111" s="9"/>
      <c r="T111" s="9"/>
      <c r="U111" s="9"/>
      <c r="V111" s="9"/>
      <c r="W111" s="9"/>
      <c r="X111" s="9"/>
      <c r="Y111" s="9"/>
      <c r="Z111" s="9"/>
      <c r="AA111" s="9"/>
      <c r="AB111" s="9"/>
      <c r="AC111" s="9"/>
      <c r="AD111" s="9"/>
      <c r="AE111" s="9"/>
      <c r="AF111" s="9"/>
      <c r="AG111" s="9"/>
      <c r="AH111" s="9"/>
    </row>
    <row r="112" spans="2:34" x14ac:dyDescent="0.3">
      <c r="B112" s="9"/>
      <c r="C112" s="9"/>
      <c r="D112" s="9"/>
      <c r="E112" s="9"/>
      <c r="F112" s="9"/>
      <c r="G112" s="9"/>
      <c r="H112" s="9"/>
      <c r="I112" s="9"/>
      <c r="J112" s="9"/>
      <c r="K112" s="9"/>
      <c r="L112" s="9"/>
      <c r="M112" s="9"/>
      <c r="N112" s="9"/>
      <c r="O112" s="9"/>
      <c r="P112" s="9"/>
      <c r="Q112" s="9"/>
      <c r="S112" s="9"/>
      <c r="T112" s="9"/>
      <c r="U112" s="9"/>
      <c r="V112" s="9"/>
      <c r="W112" s="9"/>
      <c r="X112" s="9"/>
      <c r="Y112" s="9"/>
      <c r="Z112" s="9"/>
      <c r="AA112" s="9"/>
      <c r="AB112" s="9"/>
      <c r="AC112" s="9"/>
      <c r="AD112" s="9"/>
      <c r="AE112" s="9"/>
      <c r="AF112" s="9"/>
      <c r="AG112" s="9"/>
      <c r="AH112" s="9"/>
    </row>
    <row r="113" spans="2:34" x14ac:dyDescent="0.3">
      <c r="B113" s="9"/>
      <c r="C113" s="9"/>
      <c r="D113" s="9"/>
      <c r="E113" s="9"/>
      <c r="F113" s="9"/>
      <c r="G113" s="9"/>
      <c r="H113" s="9"/>
      <c r="I113" s="9"/>
      <c r="J113" s="9"/>
      <c r="K113" s="9"/>
      <c r="L113" s="9"/>
      <c r="M113" s="9"/>
      <c r="N113" s="9"/>
      <c r="O113" s="9"/>
      <c r="P113" s="9"/>
      <c r="Q113" s="9"/>
      <c r="S113" s="9"/>
      <c r="T113" s="9"/>
      <c r="U113" s="9"/>
      <c r="V113" s="9"/>
      <c r="W113" s="9"/>
      <c r="X113" s="9"/>
      <c r="Y113" s="9"/>
      <c r="Z113" s="9"/>
      <c r="AA113" s="9"/>
      <c r="AB113" s="9"/>
      <c r="AC113" s="9"/>
      <c r="AD113" s="9"/>
      <c r="AE113" s="9"/>
      <c r="AF113" s="9"/>
      <c r="AG113" s="9"/>
      <c r="AH113" s="9"/>
    </row>
    <row r="114" spans="2:34" x14ac:dyDescent="0.3">
      <c r="B114" s="9"/>
      <c r="C114" s="9"/>
      <c r="D114" s="9"/>
      <c r="E114" s="9"/>
      <c r="F114" s="9"/>
      <c r="G114" s="9"/>
      <c r="H114" s="9"/>
      <c r="I114" s="9"/>
      <c r="J114" s="9"/>
      <c r="K114" s="9"/>
      <c r="L114" s="9"/>
      <c r="M114" s="9"/>
      <c r="N114" s="9"/>
      <c r="O114" s="9"/>
      <c r="P114" s="9"/>
      <c r="Q114" s="9"/>
      <c r="S114" s="9"/>
      <c r="T114" s="9"/>
      <c r="U114" s="9"/>
      <c r="V114" s="9"/>
      <c r="W114" s="9"/>
      <c r="X114" s="9"/>
      <c r="Y114" s="9"/>
      <c r="Z114" s="9"/>
      <c r="AA114" s="9"/>
      <c r="AB114" s="9"/>
      <c r="AC114" s="9"/>
      <c r="AD114" s="9"/>
      <c r="AE114" s="9"/>
      <c r="AF114" s="9"/>
      <c r="AG114" s="9"/>
      <c r="AH114" s="9"/>
    </row>
    <row r="115" spans="2:34" x14ac:dyDescent="0.3">
      <c r="B115" s="9"/>
      <c r="C115" s="9"/>
      <c r="D115" s="9"/>
      <c r="E115" s="9"/>
      <c r="F115" s="9"/>
      <c r="G115" s="9"/>
      <c r="H115" s="9"/>
      <c r="I115" s="9"/>
      <c r="J115" s="9"/>
      <c r="K115" s="9"/>
      <c r="L115" s="9"/>
      <c r="M115" s="9"/>
      <c r="N115" s="9"/>
      <c r="O115" s="9"/>
      <c r="P115" s="9"/>
      <c r="Q115" s="9"/>
      <c r="S115" s="9"/>
      <c r="T115" s="9"/>
      <c r="U115" s="9"/>
      <c r="V115" s="9"/>
      <c r="W115" s="9"/>
      <c r="X115" s="9"/>
      <c r="Y115" s="9"/>
      <c r="Z115" s="9"/>
      <c r="AA115" s="9"/>
      <c r="AB115" s="9"/>
      <c r="AC115" s="9"/>
      <c r="AD115" s="9"/>
      <c r="AE115" s="9"/>
      <c r="AF115" s="9"/>
      <c r="AG115" s="9"/>
      <c r="AH115" s="9"/>
    </row>
    <row r="116" spans="2:34" x14ac:dyDescent="0.3">
      <c r="B116" s="9"/>
      <c r="C116" s="9"/>
      <c r="D116" s="9"/>
      <c r="E116" s="9"/>
      <c r="F116" s="9"/>
      <c r="G116" s="9"/>
      <c r="H116" s="9"/>
      <c r="I116" s="9"/>
      <c r="J116" s="9"/>
      <c r="K116" s="9"/>
      <c r="L116" s="9"/>
      <c r="M116" s="9"/>
      <c r="N116" s="9"/>
      <c r="O116" s="9"/>
      <c r="P116" s="9"/>
      <c r="Q116" s="9"/>
      <c r="S116" s="9"/>
      <c r="T116" s="9"/>
      <c r="U116" s="9"/>
      <c r="V116" s="9"/>
      <c r="W116" s="9"/>
      <c r="X116" s="9"/>
      <c r="Y116" s="9"/>
      <c r="Z116" s="9"/>
      <c r="AA116" s="9"/>
      <c r="AB116" s="9"/>
      <c r="AC116" s="9"/>
      <c r="AD116" s="9"/>
      <c r="AE116" s="9"/>
      <c r="AF116" s="9"/>
      <c r="AG116" s="9"/>
      <c r="AH116" s="9"/>
    </row>
    <row r="117" spans="2:34" x14ac:dyDescent="0.3">
      <c r="B117" s="9"/>
      <c r="C117" s="9"/>
      <c r="D117" s="9"/>
      <c r="E117" s="9"/>
      <c r="F117" s="9"/>
      <c r="G117" s="9"/>
      <c r="H117" s="9"/>
      <c r="I117" s="9"/>
      <c r="J117" s="9"/>
      <c r="K117" s="9"/>
      <c r="L117" s="9"/>
      <c r="M117" s="9"/>
      <c r="N117" s="9"/>
      <c r="O117" s="9"/>
      <c r="P117" s="9"/>
      <c r="Q117" s="9"/>
      <c r="S117" s="9"/>
      <c r="T117" s="9"/>
      <c r="U117" s="9"/>
      <c r="V117" s="9"/>
      <c r="W117" s="9"/>
      <c r="X117" s="9"/>
      <c r="Y117" s="9"/>
      <c r="Z117" s="9"/>
      <c r="AA117" s="9"/>
      <c r="AB117" s="9"/>
      <c r="AC117" s="9"/>
      <c r="AD117" s="9"/>
      <c r="AE117" s="9"/>
      <c r="AF117" s="9"/>
      <c r="AG117" s="9"/>
      <c r="AH117" s="9"/>
    </row>
    <row r="118" spans="2:34" x14ac:dyDescent="0.3">
      <c r="B118" s="9"/>
      <c r="C118" s="9"/>
      <c r="D118" s="9"/>
      <c r="E118" s="9"/>
      <c r="F118" s="9"/>
      <c r="G118" s="9"/>
      <c r="H118" s="9"/>
      <c r="I118" s="9"/>
      <c r="J118" s="9"/>
      <c r="K118" s="9"/>
      <c r="L118" s="9"/>
      <c r="M118" s="9"/>
      <c r="N118" s="9"/>
      <c r="O118" s="9"/>
      <c r="P118" s="9"/>
      <c r="Q118" s="9"/>
      <c r="S118" s="9"/>
      <c r="T118" s="9"/>
      <c r="U118" s="9"/>
      <c r="V118" s="9"/>
      <c r="W118" s="9"/>
      <c r="X118" s="9"/>
      <c r="Y118" s="9"/>
      <c r="Z118" s="9"/>
      <c r="AA118" s="9"/>
      <c r="AB118" s="9"/>
      <c r="AC118" s="9"/>
      <c r="AD118" s="9"/>
      <c r="AE118" s="9"/>
      <c r="AF118" s="9"/>
      <c r="AG118" s="9"/>
      <c r="AH118" s="9"/>
    </row>
    <row r="119" spans="2:34" x14ac:dyDescent="0.3">
      <c r="B119" s="9"/>
      <c r="C119" s="9"/>
      <c r="D119" s="9"/>
      <c r="E119" s="9"/>
      <c r="F119" s="9"/>
      <c r="G119" s="9"/>
      <c r="H119" s="9"/>
      <c r="I119" s="9"/>
      <c r="J119" s="9"/>
      <c r="K119" s="9"/>
      <c r="L119" s="9"/>
      <c r="M119" s="9"/>
      <c r="N119" s="9"/>
      <c r="O119" s="9"/>
      <c r="P119" s="9"/>
      <c r="Q119" s="9"/>
      <c r="S119" s="9"/>
      <c r="T119" s="9"/>
      <c r="U119" s="9"/>
      <c r="V119" s="9"/>
      <c r="W119" s="9"/>
      <c r="X119" s="9"/>
      <c r="Y119" s="9"/>
      <c r="Z119" s="9"/>
      <c r="AA119" s="9"/>
      <c r="AB119" s="9"/>
      <c r="AC119" s="9"/>
      <c r="AD119" s="9"/>
      <c r="AE119" s="9"/>
      <c r="AF119" s="9"/>
      <c r="AG119" s="9"/>
      <c r="AH119" s="9"/>
    </row>
    <row r="120" spans="2:34" x14ac:dyDescent="0.3">
      <c r="B120" s="9"/>
      <c r="C120" s="9"/>
      <c r="D120" s="9"/>
      <c r="E120" s="9"/>
      <c r="F120" s="9"/>
      <c r="G120" s="9"/>
      <c r="H120" s="9"/>
      <c r="I120" s="9"/>
      <c r="J120" s="9"/>
      <c r="K120" s="9"/>
      <c r="L120" s="9"/>
      <c r="M120" s="9"/>
      <c r="N120" s="9"/>
      <c r="O120" s="9"/>
      <c r="P120" s="9"/>
      <c r="Q120" s="9"/>
      <c r="S120" s="9"/>
      <c r="T120" s="9"/>
      <c r="U120" s="9"/>
      <c r="V120" s="9"/>
      <c r="W120" s="9"/>
      <c r="X120" s="9"/>
      <c r="Y120" s="9"/>
      <c r="Z120" s="9"/>
      <c r="AA120" s="9"/>
      <c r="AB120" s="9"/>
      <c r="AC120" s="9"/>
      <c r="AD120" s="9"/>
      <c r="AE120" s="9"/>
      <c r="AF120" s="9"/>
      <c r="AG120" s="9"/>
      <c r="AH120" s="9"/>
    </row>
    <row r="121" spans="2:34" x14ac:dyDescent="0.3">
      <c r="B121" s="9"/>
      <c r="C121" s="9"/>
      <c r="D121" s="9"/>
      <c r="E121" s="9"/>
      <c r="F121" s="9"/>
      <c r="G121" s="9"/>
      <c r="H121" s="9"/>
      <c r="I121" s="9"/>
      <c r="J121" s="9"/>
      <c r="K121" s="9"/>
      <c r="L121" s="9"/>
      <c r="M121" s="9"/>
      <c r="N121" s="9"/>
      <c r="O121" s="9"/>
      <c r="P121" s="9"/>
      <c r="Q121" s="9"/>
      <c r="S121" s="9"/>
      <c r="T121" s="9"/>
      <c r="U121" s="9"/>
      <c r="V121" s="9"/>
      <c r="W121" s="9"/>
      <c r="X121" s="9"/>
      <c r="Y121" s="9"/>
      <c r="Z121" s="9"/>
      <c r="AA121" s="9"/>
      <c r="AB121" s="9"/>
      <c r="AC121" s="9"/>
      <c r="AD121" s="9"/>
      <c r="AE121" s="9"/>
      <c r="AF121" s="9"/>
      <c r="AG121" s="9"/>
      <c r="AH121" s="9"/>
    </row>
    <row r="122" spans="2:34" x14ac:dyDescent="0.3">
      <c r="B122" s="9"/>
      <c r="C122" s="9"/>
      <c r="D122" s="9"/>
      <c r="E122" s="9"/>
      <c r="F122" s="9"/>
      <c r="G122" s="9"/>
      <c r="H122" s="9"/>
      <c r="I122" s="9"/>
      <c r="J122" s="9"/>
      <c r="K122" s="9"/>
      <c r="L122" s="9"/>
      <c r="M122" s="9"/>
      <c r="N122" s="9"/>
      <c r="O122" s="9"/>
      <c r="P122" s="9"/>
      <c r="Q122" s="9"/>
      <c r="S122" s="9"/>
      <c r="T122" s="9"/>
      <c r="U122" s="9"/>
      <c r="V122" s="9"/>
      <c r="W122" s="9"/>
      <c r="X122" s="9"/>
      <c r="Y122" s="9"/>
      <c r="Z122" s="9"/>
      <c r="AA122" s="9"/>
      <c r="AB122" s="9"/>
      <c r="AC122" s="9"/>
      <c r="AD122" s="9"/>
      <c r="AE122" s="9"/>
      <c r="AF122" s="9"/>
      <c r="AG122" s="9"/>
      <c r="AH122" s="9"/>
    </row>
    <row r="123" spans="2:34" x14ac:dyDescent="0.3">
      <c r="B123" s="9"/>
      <c r="C123" s="9"/>
      <c r="D123" s="9"/>
      <c r="E123" s="9"/>
      <c r="F123" s="9"/>
      <c r="G123" s="9"/>
      <c r="H123" s="9"/>
      <c r="I123" s="9"/>
      <c r="J123" s="9"/>
      <c r="K123" s="9"/>
      <c r="L123" s="9"/>
      <c r="M123" s="9"/>
      <c r="N123" s="9"/>
      <c r="O123" s="9"/>
      <c r="P123" s="9"/>
      <c r="Q123" s="9"/>
      <c r="S123" s="9"/>
      <c r="T123" s="9"/>
      <c r="U123" s="9"/>
      <c r="V123" s="9"/>
      <c r="W123" s="9"/>
      <c r="X123" s="9"/>
      <c r="Y123" s="9"/>
      <c r="Z123" s="9"/>
      <c r="AA123" s="9"/>
      <c r="AB123" s="9"/>
      <c r="AC123" s="9"/>
      <c r="AD123" s="9"/>
      <c r="AE123" s="9"/>
      <c r="AF123" s="9"/>
      <c r="AG123" s="9"/>
      <c r="AH123" s="9"/>
    </row>
    <row r="124" spans="2:34" x14ac:dyDescent="0.3">
      <c r="B124" s="9"/>
      <c r="C124" s="9"/>
      <c r="D124" s="9"/>
      <c r="E124" s="9"/>
      <c r="F124" s="9"/>
      <c r="G124" s="9"/>
      <c r="H124" s="9"/>
      <c r="I124" s="9"/>
      <c r="J124" s="9"/>
      <c r="K124" s="9"/>
      <c r="L124" s="9"/>
      <c r="M124" s="9"/>
      <c r="N124" s="9"/>
      <c r="O124" s="9"/>
      <c r="P124" s="9"/>
      <c r="Q124" s="9"/>
      <c r="S124" s="9"/>
      <c r="T124" s="9"/>
      <c r="U124" s="9"/>
      <c r="V124" s="9"/>
      <c r="W124" s="9"/>
      <c r="X124" s="9"/>
      <c r="Y124" s="9"/>
      <c r="Z124" s="9"/>
      <c r="AA124" s="9"/>
      <c r="AB124" s="9"/>
      <c r="AC124" s="9"/>
      <c r="AD124" s="9"/>
      <c r="AE124" s="9"/>
      <c r="AF124" s="9"/>
      <c r="AG124" s="9"/>
      <c r="AH124" s="9"/>
    </row>
    <row r="125" spans="2:34" x14ac:dyDescent="0.3">
      <c r="B125" s="9"/>
      <c r="C125" s="9"/>
      <c r="D125" s="9"/>
      <c r="E125" s="9"/>
      <c r="F125" s="9"/>
      <c r="G125" s="9"/>
      <c r="H125" s="9"/>
      <c r="I125" s="9"/>
      <c r="J125" s="9"/>
      <c r="K125" s="9"/>
      <c r="L125" s="9"/>
      <c r="M125" s="9"/>
      <c r="N125" s="9"/>
      <c r="O125" s="9"/>
      <c r="P125" s="9"/>
      <c r="Q125" s="9"/>
      <c r="S125" s="9"/>
      <c r="T125" s="9"/>
      <c r="U125" s="9"/>
      <c r="V125" s="9"/>
      <c r="W125" s="9"/>
      <c r="X125" s="9"/>
      <c r="Y125" s="9"/>
      <c r="Z125" s="9"/>
      <c r="AA125" s="9"/>
      <c r="AB125" s="9"/>
      <c r="AC125" s="9"/>
      <c r="AD125" s="9"/>
      <c r="AE125" s="9"/>
      <c r="AF125" s="9"/>
      <c r="AG125" s="9"/>
      <c r="AH125" s="9"/>
    </row>
    <row r="126" spans="2:34" x14ac:dyDescent="0.3">
      <c r="B126" s="9"/>
      <c r="C126" s="9"/>
      <c r="D126" s="9"/>
      <c r="E126" s="9"/>
      <c r="F126" s="9"/>
      <c r="G126" s="9"/>
      <c r="H126" s="9"/>
      <c r="I126" s="9"/>
      <c r="J126" s="9"/>
      <c r="K126" s="9"/>
      <c r="L126" s="9"/>
      <c r="M126" s="9"/>
      <c r="N126" s="9"/>
      <c r="O126" s="9"/>
      <c r="P126" s="9"/>
      <c r="Q126" s="9"/>
      <c r="S126" s="9"/>
      <c r="T126" s="9"/>
      <c r="U126" s="9"/>
      <c r="V126" s="9"/>
      <c r="W126" s="9"/>
      <c r="X126" s="9"/>
      <c r="Y126" s="9"/>
      <c r="Z126" s="9"/>
      <c r="AA126" s="9"/>
      <c r="AB126" s="9"/>
      <c r="AC126" s="9"/>
      <c r="AD126" s="9"/>
      <c r="AE126" s="9"/>
      <c r="AF126" s="9"/>
      <c r="AG126" s="9"/>
      <c r="AH126" s="9"/>
    </row>
    <row r="127" spans="2:34" x14ac:dyDescent="0.3">
      <c r="B127" s="9"/>
      <c r="C127" s="9"/>
      <c r="D127" s="9"/>
      <c r="E127" s="9"/>
      <c r="F127" s="9"/>
      <c r="G127" s="9"/>
      <c r="H127" s="9"/>
      <c r="I127" s="9"/>
      <c r="J127" s="9"/>
      <c r="K127" s="9"/>
      <c r="L127" s="9"/>
      <c r="M127" s="9"/>
      <c r="N127" s="9"/>
      <c r="O127" s="9"/>
      <c r="P127" s="9"/>
      <c r="Q127" s="9"/>
      <c r="S127" s="9"/>
      <c r="T127" s="9"/>
      <c r="U127" s="9"/>
      <c r="V127" s="9"/>
      <c r="W127" s="9"/>
      <c r="X127" s="9"/>
      <c r="Y127" s="9"/>
      <c r="Z127" s="9"/>
      <c r="AA127" s="9"/>
      <c r="AB127" s="9"/>
      <c r="AC127" s="9"/>
      <c r="AD127" s="9"/>
      <c r="AE127" s="9"/>
      <c r="AF127" s="9"/>
      <c r="AG127" s="9"/>
      <c r="AH127" s="9"/>
    </row>
    <row r="128" spans="2:34" x14ac:dyDescent="0.3">
      <c r="B128" s="9"/>
      <c r="C128" s="9"/>
      <c r="D128" s="9"/>
      <c r="E128" s="9"/>
      <c r="F128" s="9"/>
      <c r="G128" s="9"/>
      <c r="H128" s="9"/>
      <c r="I128" s="9"/>
      <c r="J128" s="9"/>
      <c r="K128" s="9"/>
      <c r="L128" s="9"/>
      <c r="M128" s="9"/>
      <c r="N128" s="9"/>
      <c r="O128" s="9"/>
      <c r="P128" s="9"/>
      <c r="Q128" s="9"/>
      <c r="S128" s="9"/>
      <c r="T128" s="9"/>
      <c r="U128" s="9"/>
      <c r="V128" s="9"/>
      <c r="W128" s="9"/>
      <c r="X128" s="9"/>
      <c r="Y128" s="9"/>
      <c r="Z128" s="9"/>
      <c r="AA128" s="9"/>
      <c r="AB128" s="9"/>
      <c r="AC128" s="9"/>
      <c r="AD128" s="9"/>
      <c r="AE128" s="9"/>
      <c r="AF128" s="9"/>
      <c r="AG128" s="9"/>
      <c r="AH128" s="9"/>
    </row>
    <row r="129" spans="2:34" x14ac:dyDescent="0.3">
      <c r="B129" s="9"/>
      <c r="C129" s="9"/>
      <c r="D129" s="9"/>
      <c r="E129" s="9"/>
      <c r="F129" s="9"/>
      <c r="G129" s="9"/>
      <c r="H129" s="9"/>
      <c r="I129" s="9"/>
      <c r="J129" s="9"/>
      <c r="K129" s="9"/>
      <c r="L129" s="9"/>
      <c r="M129" s="9"/>
      <c r="N129" s="9"/>
      <c r="O129" s="9"/>
      <c r="P129" s="9"/>
      <c r="Q129" s="9"/>
      <c r="S129" s="9"/>
      <c r="T129" s="9"/>
      <c r="U129" s="9"/>
      <c r="V129" s="9"/>
      <c r="W129" s="9"/>
      <c r="X129" s="9"/>
      <c r="Y129" s="9"/>
      <c r="Z129" s="9"/>
      <c r="AA129" s="9"/>
      <c r="AB129" s="9"/>
      <c r="AC129" s="9"/>
      <c r="AD129" s="9"/>
      <c r="AE129" s="9"/>
      <c r="AF129" s="9"/>
      <c r="AG129" s="9"/>
      <c r="AH129" s="9"/>
    </row>
    <row r="130" spans="2:34" x14ac:dyDescent="0.3">
      <c r="B130" s="9"/>
      <c r="C130" s="9"/>
      <c r="D130" s="9"/>
      <c r="E130" s="9"/>
      <c r="F130" s="9"/>
      <c r="G130" s="9"/>
      <c r="H130" s="9"/>
      <c r="I130" s="9"/>
      <c r="J130" s="9"/>
      <c r="K130" s="9"/>
      <c r="L130" s="9"/>
      <c r="M130" s="9"/>
      <c r="N130" s="9"/>
      <c r="O130" s="9"/>
      <c r="P130" s="9"/>
      <c r="Q130" s="9"/>
      <c r="S130" s="9"/>
      <c r="T130" s="9"/>
      <c r="U130" s="9"/>
      <c r="V130" s="9"/>
      <c r="W130" s="9"/>
      <c r="X130" s="9"/>
      <c r="Y130" s="9"/>
      <c r="Z130" s="9"/>
      <c r="AA130" s="9"/>
      <c r="AB130" s="9"/>
      <c r="AC130" s="9"/>
      <c r="AD130" s="9"/>
      <c r="AE130" s="9"/>
      <c r="AF130" s="9"/>
      <c r="AG130" s="9"/>
      <c r="AH130" s="9"/>
    </row>
    <row r="131" spans="2:34" x14ac:dyDescent="0.3">
      <c r="B131" s="9"/>
      <c r="C131" s="9"/>
      <c r="D131" s="9"/>
      <c r="E131" s="9"/>
      <c r="F131" s="9"/>
      <c r="G131" s="9"/>
      <c r="H131" s="9"/>
      <c r="I131" s="9"/>
      <c r="J131" s="9"/>
      <c r="K131" s="9"/>
      <c r="L131" s="9"/>
      <c r="M131" s="9"/>
      <c r="N131" s="9"/>
      <c r="O131" s="9"/>
      <c r="P131" s="9"/>
      <c r="Q131" s="9"/>
      <c r="S131" s="9"/>
      <c r="T131" s="9"/>
      <c r="U131" s="9"/>
      <c r="V131" s="9"/>
      <c r="W131" s="9"/>
      <c r="X131" s="9"/>
      <c r="Y131" s="9"/>
      <c r="Z131" s="9"/>
      <c r="AA131" s="9"/>
      <c r="AB131" s="9"/>
      <c r="AC131" s="9"/>
      <c r="AD131" s="9"/>
      <c r="AE131" s="9"/>
      <c r="AF131" s="9"/>
      <c r="AG131" s="9"/>
      <c r="AH131" s="9"/>
    </row>
    <row r="132" spans="2:34" x14ac:dyDescent="0.3">
      <c r="B132" s="9"/>
      <c r="C132" s="9"/>
      <c r="D132" s="9"/>
      <c r="E132" s="9"/>
      <c r="F132" s="9"/>
      <c r="G132" s="9"/>
      <c r="H132" s="9"/>
      <c r="I132" s="9"/>
      <c r="J132" s="9"/>
      <c r="K132" s="9"/>
      <c r="L132" s="9"/>
      <c r="M132" s="9"/>
      <c r="N132" s="9"/>
      <c r="O132" s="9"/>
      <c r="P132" s="9"/>
      <c r="Q132" s="9"/>
      <c r="S132" s="9"/>
      <c r="T132" s="9"/>
      <c r="U132" s="9"/>
      <c r="V132" s="9"/>
      <c r="W132" s="9"/>
      <c r="X132" s="9"/>
      <c r="Y132" s="9"/>
      <c r="Z132" s="9"/>
      <c r="AA132" s="9"/>
      <c r="AB132" s="9"/>
      <c r="AC132" s="9"/>
      <c r="AD132" s="9"/>
      <c r="AE132" s="9"/>
      <c r="AF132" s="9"/>
      <c r="AG132" s="9"/>
      <c r="AH132" s="9"/>
    </row>
    <row r="133" spans="2:34" x14ac:dyDescent="0.3">
      <c r="B133" s="9"/>
      <c r="C133" s="9"/>
      <c r="D133" s="9"/>
      <c r="E133" s="9"/>
      <c r="F133" s="9"/>
      <c r="G133" s="9"/>
      <c r="H133" s="9"/>
      <c r="I133" s="9"/>
      <c r="J133" s="9"/>
      <c r="K133" s="9"/>
      <c r="L133" s="9"/>
      <c r="M133" s="9"/>
      <c r="N133" s="9"/>
      <c r="O133" s="9"/>
      <c r="P133" s="9"/>
      <c r="Q133" s="9"/>
      <c r="S133" s="9"/>
      <c r="T133" s="9"/>
      <c r="U133" s="9"/>
      <c r="V133" s="9"/>
      <c r="W133" s="9"/>
      <c r="X133" s="9"/>
      <c r="Y133" s="9"/>
      <c r="Z133" s="9"/>
      <c r="AA133" s="9"/>
      <c r="AB133" s="9"/>
      <c r="AC133" s="9"/>
      <c r="AD133" s="9"/>
      <c r="AE133" s="9"/>
      <c r="AF133" s="9"/>
      <c r="AG133" s="9"/>
      <c r="AH133" s="9"/>
    </row>
    <row r="134" spans="2:34" x14ac:dyDescent="0.3">
      <c r="B134" s="9"/>
      <c r="C134" s="9"/>
      <c r="D134" s="9"/>
      <c r="E134" s="9"/>
      <c r="F134" s="9"/>
      <c r="G134" s="9"/>
      <c r="H134" s="9"/>
      <c r="I134" s="9"/>
      <c r="J134" s="9"/>
      <c r="K134" s="9"/>
      <c r="L134" s="9"/>
      <c r="M134" s="9"/>
      <c r="N134" s="9"/>
      <c r="O134" s="9"/>
      <c r="P134" s="9"/>
      <c r="Q134" s="9"/>
      <c r="S134" s="9"/>
      <c r="T134" s="9"/>
      <c r="U134" s="9"/>
      <c r="V134" s="9"/>
      <c r="W134" s="9"/>
      <c r="X134" s="9"/>
      <c r="Y134" s="9"/>
      <c r="Z134" s="9"/>
      <c r="AA134" s="9"/>
      <c r="AB134" s="9"/>
      <c r="AC134" s="9"/>
      <c r="AD134" s="9"/>
      <c r="AE134" s="9"/>
      <c r="AF134" s="9"/>
      <c r="AG134" s="9"/>
      <c r="AH134" s="9"/>
    </row>
    <row r="135" spans="2:34" x14ac:dyDescent="0.3">
      <c r="B135" s="9"/>
      <c r="C135" s="9"/>
      <c r="D135" s="9"/>
      <c r="E135" s="9"/>
      <c r="F135" s="9"/>
      <c r="G135" s="9"/>
      <c r="H135" s="9"/>
      <c r="I135" s="9"/>
      <c r="J135" s="9"/>
      <c r="K135" s="9"/>
      <c r="L135" s="9"/>
      <c r="M135" s="9"/>
      <c r="N135" s="9"/>
      <c r="O135" s="9"/>
      <c r="P135" s="9"/>
      <c r="Q135" s="9"/>
      <c r="S135" s="9"/>
      <c r="T135" s="9"/>
      <c r="U135" s="9"/>
      <c r="V135" s="9"/>
      <c r="W135" s="9"/>
      <c r="X135" s="9"/>
      <c r="Y135" s="9"/>
      <c r="Z135" s="9"/>
      <c r="AA135" s="9"/>
      <c r="AB135" s="9"/>
      <c r="AC135" s="9"/>
      <c r="AD135" s="9"/>
      <c r="AE135" s="9"/>
      <c r="AF135" s="9"/>
      <c r="AG135" s="9"/>
      <c r="AH135" s="9"/>
    </row>
    <row r="136" spans="2:34" x14ac:dyDescent="0.3">
      <c r="B136" s="9"/>
      <c r="C136" s="9"/>
      <c r="D136" s="9"/>
      <c r="E136" s="9"/>
      <c r="F136" s="9"/>
      <c r="G136" s="9"/>
      <c r="H136" s="9"/>
      <c r="I136" s="9"/>
      <c r="J136" s="9"/>
      <c r="K136" s="9"/>
      <c r="L136" s="9"/>
      <c r="M136" s="9"/>
      <c r="N136" s="9"/>
      <c r="O136" s="9"/>
      <c r="P136" s="9"/>
      <c r="Q136" s="9"/>
      <c r="S136" s="9"/>
      <c r="T136" s="9"/>
      <c r="U136" s="9"/>
      <c r="V136" s="9"/>
      <c r="W136" s="9"/>
      <c r="X136" s="9"/>
      <c r="Y136" s="9"/>
      <c r="Z136" s="9"/>
      <c r="AA136" s="9"/>
      <c r="AB136" s="9"/>
      <c r="AC136" s="9"/>
      <c r="AD136" s="9"/>
      <c r="AE136" s="9"/>
      <c r="AF136" s="9"/>
      <c r="AG136" s="9"/>
      <c r="AH136" s="9"/>
    </row>
    <row r="137" spans="2:34" x14ac:dyDescent="0.3">
      <c r="B137" s="9"/>
      <c r="C137" s="9"/>
      <c r="D137" s="9"/>
      <c r="E137" s="9"/>
      <c r="F137" s="9"/>
      <c r="G137" s="9"/>
      <c r="H137" s="9"/>
      <c r="I137" s="9"/>
      <c r="J137" s="9"/>
      <c r="K137" s="9"/>
      <c r="L137" s="9"/>
      <c r="M137" s="9"/>
      <c r="N137" s="9"/>
      <c r="O137" s="9"/>
      <c r="P137" s="9"/>
      <c r="Q137" s="9"/>
      <c r="S137" s="9"/>
      <c r="T137" s="9"/>
      <c r="U137" s="9"/>
      <c r="V137" s="9"/>
      <c r="W137" s="9"/>
      <c r="X137" s="9"/>
      <c r="Y137" s="9"/>
      <c r="Z137" s="9"/>
      <c r="AA137" s="9"/>
      <c r="AB137" s="9"/>
      <c r="AC137" s="9"/>
      <c r="AD137" s="9"/>
      <c r="AE137" s="9"/>
      <c r="AF137" s="9"/>
      <c r="AG137" s="9"/>
      <c r="AH137" s="9"/>
    </row>
    <row r="138" spans="2:34" x14ac:dyDescent="0.3">
      <c r="B138" s="9"/>
      <c r="C138" s="9"/>
      <c r="D138" s="9"/>
      <c r="E138" s="9"/>
      <c r="F138" s="9"/>
      <c r="G138" s="9"/>
      <c r="H138" s="9"/>
      <c r="I138" s="9"/>
      <c r="J138" s="9"/>
      <c r="K138" s="9"/>
      <c r="L138" s="9"/>
      <c r="M138" s="9"/>
      <c r="N138" s="9"/>
      <c r="O138" s="9"/>
      <c r="P138" s="9"/>
      <c r="Q138" s="9"/>
      <c r="S138" s="9"/>
      <c r="T138" s="9"/>
      <c r="U138" s="9"/>
      <c r="V138" s="9"/>
      <c r="W138" s="9"/>
      <c r="X138" s="9"/>
      <c r="Y138" s="9"/>
      <c r="Z138" s="9"/>
      <c r="AA138" s="9"/>
      <c r="AB138" s="9"/>
      <c r="AC138" s="9"/>
      <c r="AD138" s="9"/>
      <c r="AE138" s="9"/>
      <c r="AF138" s="9"/>
      <c r="AG138" s="9"/>
      <c r="AH138" s="9"/>
    </row>
    <row r="139" spans="2:34" x14ac:dyDescent="0.3">
      <c r="B139" s="9"/>
      <c r="C139" s="9"/>
      <c r="D139" s="9"/>
      <c r="E139" s="9"/>
      <c r="F139" s="9"/>
      <c r="G139" s="9"/>
      <c r="H139" s="9"/>
      <c r="I139" s="9"/>
      <c r="J139" s="9"/>
      <c r="K139" s="9"/>
      <c r="L139" s="9"/>
      <c r="M139" s="9"/>
      <c r="N139" s="9"/>
      <c r="O139" s="9"/>
      <c r="P139" s="9"/>
      <c r="Q139" s="9"/>
      <c r="S139" s="9"/>
      <c r="T139" s="9"/>
      <c r="U139" s="9"/>
      <c r="V139" s="9"/>
      <c r="W139" s="9"/>
      <c r="X139" s="9"/>
      <c r="Y139" s="9"/>
      <c r="Z139" s="9"/>
      <c r="AA139" s="9"/>
      <c r="AB139" s="9"/>
      <c r="AC139" s="9"/>
      <c r="AD139" s="9"/>
      <c r="AE139" s="9"/>
      <c r="AF139" s="9"/>
      <c r="AG139" s="9"/>
      <c r="AH139" s="9"/>
    </row>
    <row r="140" spans="2:34" x14ac:dyDescent="0.3">
      <c r="B140" s="9"/>
      <c r="C140" s="9"/>
      <c r="D140" s="9"/>
      <c r="E140" s="9"/>
      <c r="F140" s="9"/>
      <c r="G140" s="9"/>
      <c r="H140" s="9"/>
      <c r="I140" s="9"/>
      <c r="J140" s="9"/>
      <c r="K140" s="9"/>
      <c r="L140" s="9"/>
      <c r="M140" s="9"/>
      <c r="N140" s="9"/>
      <c r="O140" s="9"/>
      <c r="P140" s="9"/>
      <c r="Q140" s="9"/>
      <c r="S140" s="9"/>
      <c r="T140" s="9"/>
      <c r="U140" s="9"/>
      <c r="V140" s="9"/>
      <c r="W140" s="9"/>
      <c r="X140" s="9"/>
      <c r="Y140" s="9"/>
      <c r="Z140" s="9"/>
      <c r="AA140" s="9"/>
      <c r="AB140" s="9"/>
      <c r="AC140" s="9"/>
      <c r="AD140" s="9"/>
      <c r="AE140" s="9"/>
      <c r="AF140" s="9"/>
      <c r="AG140" s="9"/>
      <c r="AH140" s="9"/>
    </row>
    <row r="141" spans="2:34" x14ac:dyDescent="0.3">
      <c r="B141" s="9"/>
      <c r="C141" s="9"/>
      <c r="D141" s="9"/>
      <c r="E141" s="9"/>
      <c r="F141" s="9"/>
      <c r="G141" s="9"/>
      <c r="H141" s="9"/>
      <c r="I141" s="9"/>
      <c r="J141" s="9"/>
      <c r="K141" s="9"/>
      <c r="L141" s="9"/>
      <c r="M141" s="9"/>
      <c r="N141" s="9"/>
      <c r="O141" s="9"/>
      <c r="P141" s="9"/>
      <c r="Q141" s="9"/>
      <c r="S141" s="9"/>
      <c r="T141" s="9"/>
      <c r="U141" s="9"/>
      <c r="V141" s="9"/>
      <c r="W141" s="9"/>
      <c r="X141" s="9"/>
      <c r="Y141" s="9"/>
      <c r="Z141" s="9"/>
      <c r="AA141" s="9"/>
      <c r="AB141" s="9"/>
      <c r="AC141" s="9"/>
      <c r="AD141" s="9"/>
      <c r="AE141" s="9"/>
      <c r="AF141" s="9"/>
      <c r="AG141" s="9"/>
      <c r="AH141" s="9"/>
    </row>
    <row r="142" spans="2:34" x14ac:dyDescent="0.3">
      <c r="B142" s="9"/>
      <c r="C142" s="9"/>
      <c r="D142" s="9"/>
      <c r="E142" s="9"/>
      <c r="F142" s="9"/>
      <c r="G142" s="9"/>
      <c r="H142" s="9"/>
      <c r="I142" s="9"/>
      <c r="J142" s="9"/>
      <c r="K142" s="9"/>
      <c r="L142" s="9"/>
      <c r="M142" s="9"/>
      <c r="N142" s="9"/>
      <c r="O142" s="9"/>
      <c r="P142" s="9"/>
      <c r="Q142" s="9"/>
      <c r="S142" s="9"/>
      <c r="T142" s="9"/>
      <c r="U142" s="9"/>
      <c r="V142" s="9"/>
      <c r="W142" s="9"/>
      <c r="X142" s="9"/>
      <c r="Y142" s="9"/>
      <c r="Z142" s="9"/>
      <c r="AA142" s="9"/>
      <c r="AB142" s="9"/>
      <c r="AC142" s="9"/>
      <c r="AD142" s="9"/>
      <c r="AE142" s="9"/>
      <c r="AF142" s="9"/>
      <c r="AG142" s="9"/>
      <c r="AH142" s="9"/>
    </row>
    <row r="143" spans="2:34" x14ac:dyDescent="0.3">
      <c r="B143" s="9"/>
      <c r="C143" s="9"/>
      <c r="D143" s="9"/>
      <c r="E143" s="9"/>
      <c r="F143" s="9"/>
      <c r="G143" s="9"/>
      <c r="H143" s="9"/>
      <c r="I143" s="9"/>
      <c r="J143" s="9"/>
      <c r="K143" s="9"/>
      <c r="L143" s="9"/>
      <c r="M143" s="9"/>
      <c r="N143" s="9"/>
      <c r="O143" s="9"/>
      <c r="P143" s="9"/>
      <c r="Q143" s="9"/>
      <c r="S143" s="9"/>
      <c r="T143" s="9"/>
      <c r="U143" s="9"/>
      <c r="V143" s="9"/>
      <c r="W143" s="9"/>
      <c r="X143" s="9"/>
      <c r="Y143" s="9"/>
      <c r="Z143" s="9"/>
      <c r="AA143" s="9"/>
      <c r="AB143" s="9"/>
      <c r="AC143" s="9"/>
      <c r="AD143" s="9"/>
      <c r="AE143" s="9"/>
      <c r="AF143" s="9"/>
      <c r="AG143" s="9"/>
      <c r="AH143" s="9"/>
    </row>
  </sheetData>
  <mergeCells count="1">
    <mergeCell ref="B2:D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C30F2-AD5F-4421-BCC4-900A36C154C4}">
  <dimension ref="A1:CF88"/>
  <sheetViews>
    <sheetView zoomScale="47" zoomScaleNormal="47" workbookViewId="0">
      <selection sqref="A1:A2"/>
    </sheetView>
  </sheetViews>
  <sheetFormatPr defaultColWidth="9.09765625" defaultRowHeight="18.75" x14ac:dyDescent="0.3"/>
  <cols>
    <col min="1" max="1" width="16.19921875" style="33" bestFit="1" customWidth="1"/>
    <col min="2" max="2" width="25" style="33" bestFit="1" customWidth="1"/>
    <col min="3" max="4" width="6.59765625" style="33" bestFit="1" customWidth="1"/>
    <col min="5" max="5" width="6.59765625" style="33" customWidth="1"/>
    <col min="6" max="6" width="9.09765625" style="35"/>
    <col min="7" max="8" width="9.19921875" style="35" bestFit="1" customWidth="1"/>
    <col min="9" max="9" width="9.09765625" style="35" bestFit="1" customWidth="1"/>
    <col min="10" max="10" width="9.59765625" style="35" bestFit="1" customWidth="1"/>
    <col min="11" max="11" width="9.19921875" style="35" bestFit="1" customWidth="1"/>
    <col min="12" max="12" width="8.5" style="35" bestFit="1" customWidth="1"/>
    <col min="13" max="13" width="9.59765625" style="35" bestFit="1" customWidth="1"/>
    <col min="14" max="14" width="9.3984375" style="35" bestFit="1" customWidth="1"/>
    <col min="15" max="15" width="8.8984375" style="35" bestFit="1" customWidth="1"/>
    <col min="16" max="17" width="9.19921875" style="35" bestFit="1" customWidth="1"/>
    <col min="18" max="18" width="8.69921875" style="35" bestFit="1" customWidth="1"/>
    <col min="19" max="20" width="8.8984375" style="35" bestFit="1" customWidth="1"/>
    <col min="21" max="21" width="8.69921875" style="35" bestFit="1" customWidth="1"/>
    <col min="22" max="22" width="9.19921875" style="35" bestFit="1" customWidth="1"/>
    <col min="23" max="23" width="8.8984375" style="35" bestFit="1" customWidth="1"/>
    <col min="24" max="24" width="8.09765625" style="35" bestFit="1" customWidth="1"/>
    <col min="25" max="25" width="9.19921875" style="35" bestFit="1" customWidth="1"/>
    <col min="26" max="30" width="9.09765625" style="35" customWidth="1"/>
    <col min="31" max="32" width="9.19921875" style="35" bestFit="1" customWidth="1"/>
    <col min="33" max="33" width="9.09765625" style="35" bestFit="1" customWidth="1"/>
    <col min="34" max="36" width="9.09765625" style="35" customWidth="1"/>
    <col min="37" max="37" width="10.09765625" style="35" bestFit="1" customWidth="1"/>
    <col min="38" max="39" width="10.09765625" style="35" customWidth="1"/>
    <col min="40" max="40" width="10.8984375" style="35" customWidth="1"/>
    <col min="41" max="41" width="13.8984375" style="35" bestFit="1" customWidth="1"/>
    <col min="42" max="42" width="6.59765625" style="35" bestFit="1" customWidth="1"/>
    <col min="43" max="43" width="9.09765625" style="35"/>
    <col min="44" max="44" width="9.19921875" style="35" bestFit="1" customWidth="1"/>
    <col min="45" max="45" width="9.19921875" style="35" customWidth="1"/>
    <col min="46" max="46" width="9.19921875" style="35" bestFit="1" customWidth="1"/>
    <col min="47" max="47" width="9.09765625" style="35" bestFit="1" customWidth="1"/>
    <col min="48" max="48" width="9.59765625" style="35" bestFit="1" customWidth="1"/>
    <col min="49" max="49" width="9.19921875" style="35" bestFit="1" customWidth="1"/>
    <col min="50" max="50" width="8.5" style="35" bestFit="1" customWidth="1"/>
    <col min="51" max="51" width="9.59765625" style="35" bestFit="1" customWidth="1"/>
    <col min="52" max="52" width="9.3984375" style="35" bestFit="1" customWidth="1"/>
    <col min="53" max="53" width="8.8984375" style="35" bestFit="1" customWidth="1"/>
    <col min="54" max="55" width="9.19921875" style="35" bestFit="1" customWidth="1"/>
    <col min="56" max="56" width="8.69921875" style="35" bestFit="1" customWidth="1"/>
    <col min="57" max="58" width="8.8984375" style="35" bestFit="1" customWidth="1"/>
    <col min="59" max="59" width="8.69921875" style="35" bestFit="1" customWidth="1"/>
    <col min="60" max="60" width="9.19921875" style="35" bestFit="1" customWidth="1"/>
    <col min="61" max="61" width="8.8984375" style="35" bestFit="1" customWidth="1"/>
    <col min="62" max="62" width="8.09765625" style="35" bestFit="1" customWidth="1"/>
    <col min="63" max="63" width="9.19921875" style="35" bestFit="1" customWidth="1"/>
    <col min="64" max="64" width="9.09765625" style="35" bestFit="1" customWidth="1"/>
    <col min="65" max="68" width="9.09765625" style="35" customWidth="1"/>
    <col min="69" max="70" width="9.19921875" style="35" bestFit="1" customWidth="1"/>
    <col min="71" max="71" width="9.09765625" style="35" customWidth="1"/>
    <col min="72" max="72" width="15.59765625" style="37" customWidth="1"/>
    <col min="73" max="16384" width="9.09765625" style="35"/>
  </cols>
  <sheetData>
    <row r="1" spans="1:84" s="31" customFormat="1" ht="35.1" customHeight="1" x14ac:dyDescent="0.3">
      <c r="A1" s="85" t="s">
        <v>104</v>
      </c>
      <c r="B1" s="85" t="s">
        <v>103</v>
      </c>
      <c r="C1" s="85" t="s">
        <v>105</v>
      </c>
      <c r="D1" s="85"/>
      <c r="E1" s="85"/>
      <c r="F1" s="85"/>
      <c r="G1" s="85"/>
      <c r="H1" s="85"/>
      <c r="I1" s="85"/>
      <c r="J1" s="85"/>
      <c r="K1" s="85"/>
      <c r="L1" s="85"/>
      <c r="M1" s="85"/>
      <c r="N1" s="85"/>
      <c r="O1" s="85"/>
      <c r="P1" s="85"/>
      <c r="Q1" s="85"/>
      <c r="R1" s="85"/>
      <c r="S1" s="85"/>
      <c r="T1" s="85"/>
      <c r="U1" s="85"/>
      <c r="V1" s="85"/>
      <c r="W1" s="85"/>
      <c r="X1" s="85"/>
      <c r="Y1" s="85"/>
      <c r="Z1" s="85"/>
      <c r="AA1" s="42"/>
      <c r="AB1" s="42"/>
      <c r="AC1" s="43"/>
      <c r="AD1" s="45"/>
      <c r="AQ1" s="85" t="s">
        <v>106</v>
      </c>
      <c r="AR1" s="85"/>
      <c r="AS1" s="85"/>
      <c r="AT1" s="85"/>
      <c r="AU1" s="85"/>
      <c r="AV1" s="85"/>
      <c r="AW1" s="85"/>
      <c r="AX1" s="85"/>
      <c r="AY1" s="85"/>
      <c r="AZ1" s="85"/>
      <c r="BA1" s="85"/>
      <c r="BB1" s="85"/>
      <c r="BC1" s="85"/>
      <c r="BD1" s="85"/>
      <c r="BE1" s="85"/>
      <c r="BF1" s="85"/>
      <c r="BG1" s="85"/>
      <c r="BH1" s="85"/>
      <c r="BI1" s="85"/>
      <c r="BJ1" s="85"/>
      <c r="BK1" s="85"/>
      <c r="BL1" s="85"/>
      <c r="BM1" s="85"/>
      <c r="BN1" s="85"/>
      <c r="BO1" s="45"/>
      <c r="BP1" s="45"/>
      <c r="BQ1" s="45"/>
      <c r="BR1" s="45"/>
      <c r="BS1" s="45"/>
      <c r="BT1" s="45"/>
      <c r="BU1" s="45"/>
      <c r="BV1" s="45"/>
      <c r="BW1" s="45"/>
      <c r="BX1" s="45"/>
      <c r="BY1" s="45"/>
      <c r="BZ1" s="45"/>
      <c r="CA1" s="45"/>
      <c r="CB1" s="45"/>
      <c r="CC1" s="45"/>
      <c r="CD1" s="86" t="s">
        <v>107</v>
      </c>
    </row>
    <row r="2" spans="1:84" s="31" customFormat="1" ht="37.5" customHeight="1" x14ac:dyDescent="0.3">
      <c r="A2" s="85"/>
      <c r="B2" s="85"/>
      <c r="C2" s="46">
        <v>2020</v>
      </c>
      <c r="D2" s="46">
        <v>2021</v>
      </c>
      <c r="E2" s="73">
        <v>2022</v>
      </c>
      <c r="F2" s="32">
        <v>43831</v>
      </c>
      <c r="G2" s="32">
        <v>43862</v>
      </c>
      <c r="H2" s="32">
        <v>43891</v>
      </c>
      <c r="I2" s="32">
        <v>43922</v>
      </c>
      <c r="J2" s="32">
        <v>43952</v>
      </c>
      <c r="K2" s="32">
        <v>43983</v>
      </c>
      <c r="L2" s="32">
        <v>44013</v>
      </c>
      <c r="M2" s="32">
        <v>44044</v>
      </c>
      <c r="N2" s="32">
        <v>44075</v>
      </c>
      <c r="O2" s="32">
        <v>44105</v>
      </c>
      <c r="P2" s="32">
        <v>44136</v>
      </c>
      <c r="Q2" s="32">
        <v>44166</v>
      </c>
      <c r="R2" s="32">
        <v>44197</v>
      </c>
      <c r="S2" s="32">
        <v>44228</v>
      </c>
      <c r="T2" s="32">
        <v>44256</v>
      </c>
      <c r="U2" s="32">
        <v>44287</v>
      </c>
      <c r="V2" s="32">
        <v>44317</v>
      </c>
      <c r="W2" s="32">
        <v>44348</v>
      </c>
      <c r="X2" s="32">
        <v>44378</v>
      </c>
      <c r="Y2" s="32">
        <v>44409</v>
      </c>
      <c r="Z2" s="32">
        <v>44440</v>
      </c>
      <c r="AA2" s="32">
        <v>44470</v>
      </c>
      <c r="AB2" s="32">
        <v>44501</v>
      </c>
      <c r="AC2" s="32">
        <v>44531</v>
      </c>
      <c r="AD2" s="32">
        <v>44562</v>
      </c>
      <c r="AE2" s="32">
        <v>44593</v>
      </c>
      <c r="AF2" s="32">
        <v>44621</v>
      </c>
      <c r="AG2" s="32">
        <v>44652</v>
      </c>
      <c r="AH2" s="32">
        <v>44682</v>
      </c>
      <c r="AI2" s="32">
        <v>44713</v>
      </c>
      <c r="AJ2" s="32">
        <v>44743</v>
      </c>
      <c r="AK2" s="32">
        <v>44774</v>
      </c>
      <c r="AL2" s="32">
        <v>44805</v>
      </c>
      <c r="AM2" s="32">
        <v>44835</v>
      </c>
      <c r="AN2" s="32">
        <v>44866</v>
      </c>
      <c r="AO2" s="32">
        <v>44896</v>
      </c>
      <c r="AQ2" s="31">
        <v>2020</v>
      </c>
      <c r="AR2" s="31">
        <v>2021</v>
      </c>
      <c r="AS2" s="31">
        <v>2022</v>
      </c>
      <c r="AT2" s="32">
        <v>43831</v>
      </c>
      <c r="AU2" s="32">
        <v>43862</v>
      </c>
      <c r="AV2" s="32">
        <v>43891</v>
      </c>
      <c r="AW2" s="32">
        <v>43922</v>
      </c>
      <c r="AX2" s="32">
        <v>43952</v>
      </c>
      <c r="AY2" s="32">
        <v>43983</v>
      </c>
      <c r="AZ2" s="32">
        <v>44013</v>
      </c>
      <c r="BA2" s="32">
        <v>44044</v>
      </c>
      <c r="BB2" s="32">
        <v>44075</v>
      </c>
      <c r="BC2" s="32">
        <v>44105</v>
      </c>
      <c r="BD2" s="32">
        <v>44136</v>
      </c>
      <c r="BE2" s="32">
        <v>44166</v>
      </c>
      <c r="BF2" s="32">
        <v>44197</v>
      </c>
      <c r="BG2" s="32">
        <v>44228</v>
      </c>
      <c r="BH2" s="32">
        <v>44256</v>
      </c>
      <c r="BI2" s="32">
        <v>44287</v>
      </c>
      <c r="BJ2" s="32">
        <v>44317</v>
      </c>
      <c r="BK2" s="32">
        <v>44348</v>
      </c>
      <c r="BL2" s="32">
        <v>44378</v>
      </c>
      <c r="BM2" s="32">
        <v>44409</v>
      </c>
      <c r="BN2" s="32">
        <v>44440</v>
      </c>
      <c r="BO2" s="32">
        <v>44470</v>
      </c>
      <c r="BP2" s="32">
        <v>44501</v>
      </c>
      <c r="BQ2" s="32">
        <v>44531</v>
      </c>
      <c r="BR2" s="32">
        <v>44562</v>
      </c>
      <c r="BS2" s="32">
        <v>44593</v>
      </c>
      <c r="BT2" s="32">
        <v>44621</v>
      </c>
      <c r="BU2" s="32">
        <v>44652</v>
      </c>
      <c r="BV2" s="32">
        <v>44682</v>
      </c>
      <c r="BW2" s="32">
        <v>44713</v>
      </c>
      <c r="BX2" s="32">
        <v>44743</v>
      </c>
      <c r="BY2" s="32">
        <v>44774</v>
      </c>
      <c r="BZ2" s="32">
        <v>44805</v>
      </c>
      <c r="CA2" s="32">
        <v>44835</v>
      </c>
      <c r="CB2" s="32">
        <v>44866</v>
      </c>
      <c r="CC2" s="32">
        <v>44896</v>
      </c>
      <c r="CD2" s="86"/>
    </row>
    <row r="3" spans="1:84" x14ac:dyDescent="0.3">
      <c r="A3" s="33" t="s">
        <v>13</v>
      </c>
      <c r="B3" s="33" t="s">
        <v>189</v>
      </c>
      <c r="C3" s="34">
        <v>-7.499941349029541</v>
      </c>
      <c r="D3" s="34">
        <v>41.549304962158203</v>
      </c>
      <c r="E3" s="9">
        <v>21.045207977294922</v>
      </c>
      <c r="F3" s="34">
        <v>4.4108614921569824</v>
      </c>
      <c r="G3" s="34">
        <v>8.386021614074707</v>
      </c>
      <c r="H3" s="34">
        <v>-36.978137969970703</v>
      </c>
      <c r="I3" s="34">
        <v>-46.468971252441406</v>
      </c>
      <c r="J3" s="34">
        <v>-25.083259582519531</v>
      </c>
      <c r="K3" s="34">
        <v>-11.545919418334961</v>
      </c>
      <c r="L3" s="34">
        <v>-11.313639640808105</v>
      </c>
      <c r="M3" s="34">
        <v>0.47406837344169617</v>
      </c>
      <c r="N3" s="34">
        <v>6.4618058204650879</v>
      </c>
      <c r="O3" s="34">
        <v>5.2282824516296387</v>
      </c>
      <c r="P3" s="34">
        <v>17.417964935302734</v>
      </c>
      <c r="Q3" s="34">
        <v>14.043248176574707</v>
      </c>
      <c r="R3" s="34">
        <v>11.553892135620117</v>
      </c>
      <c r="S3" s="34">
        <v>8.5572004318237305</v>
      </c>
      <c r="T3" s="34">
        <v>92.938774108886719</v>
      </c>
      <c r="U3" s="34">
        <v>115.27294158935547</v>
      </c>
      <c r="V3" s="34">
        <v>71.528465270996094</v>
      </c>
      <c r="W3" s="34">
        <v>63.659698486328125</v>
      </c>
      <c r="X3" s="34">
        <v>37.047260284423828</v>
      </c>
      <c r="Y3" s="34">
        <v>24.213506698608398</v>
      </c>
      <c r="Z3" s="34">
        <v>33.427841186523438</v>
      </c>
      <c r="AA3" s="34">
        <v>26.88960075378418</v>
      </c>
      <c r="AB3" s="34">
        <v>33.507747650146484</v>
      </c>
      <c r="AC3" s="34">
        <v>31.37938117980957</v>
      </c>
      <c r="AD3" s="34">
        <v>39.720737457275391</v>
      </c>
      <c r="AE3" s="34">
        <v>43.719623565673828</v>
      </c>
      <c r="AF3" s="34">
        <v>39.327541351318359</v>
      </c>
      <c r="AG3" s="34">
        <v>35.021503448486328</v>
      </c>
      <c r="AH3" s="34">
        <v>21.690746307373047</v>
      </c>
      <c r="AI3" s="34">
        <v>18.521339416503906</v>
      </c>
      <c r="AJ3" s="34">
        <v>10.311137199401855</v>
      </c>
      <c r="AK3" s="34">
        <v>32.310604095458984</v>
      </c>
      <c r="AL3" s="34">
        <v>1.852898120880127</v>
      </c>
      <c r="AM3" s="34">
        <v>-0.90559232234954834</v>
      </c>
      <c r="AN3" s="34">
        <v>5.2063546180725098</v>
      </c>
      <c r="AO3" s="34">
        <v>23.830661773681641</v>
      </c>
      <c r="AP3" s="35" t="s">
        <v>14</v>
      </c>
      <c r="AQ3" s="34">
        <v>-5.1546406745910645</v>
      </c>
      <c r="AR3" s="34">
        <v>37.786613464355469</v>
      </c>
      <c r="AS3" s="9">
        <v>8.8047008514404297</v>
      </c>
      <c r="AT3" s="34">
        <v>-1.2875335216522217</v>
      </c>
      <c r="AU3" s="34">
        <v>1.7809723615646362</v>
      </c>
      <c r="AV3" s="34">
        <v>-22.072607040405273</v>
      </c>
      <c r="AW3" s="34">
        <v>-38.973228454589844</v>
      </c>
      <c r="AX3" s="34">
        <v>-26.727645874023438</v>
      </c>
      <c r="AY3" s="34">
        <v>-4.5221219062805176</v>
      </c>
      <c r="AZ3" s="34">
        <v>-4.8224048614501953</v>
      </c>
      <c r="BA3" s="34">
        <v>-3.0194752216339111</v>
      </c>
      <c r="BB3" s="34">
        <v>5.5959510803222656</v>
      </c>
      <c r="BC3" s="34">
        <v>5.904050350189209</v>
      </c>
      <c r="BD3" s="34">
        <v>11.747965812683105</v>
      </c>
      <c r="BE3" s="34">
        <v>19.577207565307617</v>
      </c>
      <c r="BF3" s="34">
        <v>17.207704544067383</v>
      </c>
      <c r="BG3" s="34">
        <v>10.622034072875977</v>
      </c>
      <c r="BH3" s="34">
        <v>57.478046417236328</v>
      </c>
      <c r="BI3" s="34">
        <v>93.547096252441406</v>
      </c>
      <c r="BJ3" s="34">
        <v>55.444595336914063</v>
      </c>
      <c r="BK3" s="34">
        <v>39.821464538574219</v>
      </c>
      <c r="BL3" s="34">
        <v>32.280723571777344</v>
      </c>
      <c r="BM3" s="34">
        <v>28.044948577880859</v>
      </c>
      <c r="BN3" s="34">
        <v>33.941921234130859</v>
      </c>
      <c r="BO3" s="34">
        <v>29.775150299072266</v>
      </c>
      <c r="BP3" s="34">
        <v>41.418468475341797</v>
      </c>
      <c r="BQ3" s="34">
        <v>36.101886749267578</v>
      </c>
      <c r="BR3" s="34">
        <v>14.750682830810547</v>
      </c>
      <c r="BS3" s="34">
        <v>25.539762496948242</v>
      </c>
      <c r="BT3" s="34">
        <v>20.166818618774414</v>
      </c>
      <c r="BU3" s="34">
        <v>13.99310302734375</v>
      </c>
      <c r="BV3" s="34">
        <v>14.455949783325195</v>
      </c>
      <c r="BW3" s="34">
        <v>8.3432683944702148</v>
      </c>
      <c r="BX3" s="34">
        <v>2.3576102256774902</v>
      </c>
      <c r="BY3" s="34">
        <v>16.792831420898438</v>
      </c>
      <c r="BZ3" s="34">
        <v>11.543704986572266</v>
      </c>
      <c r="CA3" s="34">
        <v>-4.3700361251831055</v>
      </c>
      <c r="CB3" s="34">
        <v>-10.470802307128906</v>
      </c>
      <c r="CC3" s="34">
        <v>5.7270665168762207</v>
      </c>
      <c r="CD3" s="36"/>
      <c r="CF3"/>
    </row>
    <row r="4" spans="1:84" x14ac:dyDescent="0.3">
      <c r="A4" s="33" t="s">
        <v>15</v>
      </c>
      <c r="B4" s="33" t="s">
        <v>190</v>
      </c>
      <c r="C4" s="34">
        <v>-15.713496208190918</v>
      </c>
      <c r="D4" s="34">
        <v>41.999488830566406</v>
      </c>
      <c r="E4" s="9">
        <v>13.485596656799316</v>
      </c>
      <c r="F4" s="34">
        <v>-0.13086150586605072</v>
      </c>
      <c r="G4" s="34">
        <v>-1.5737409591674805</v>
      </c>
      <c r="H4" s="34">
        <v>-14.677827835083008</v>
      </c>
      <c r="I4" s="34">
        <v>-18.512271881103516</v>
      </c>
      <c r="J4" s="34">
        <v>-15.982792854309082</v>
      </c>
      <c r="K4" s="34">
        <v>-8.6466884613037109</v>
      </c>
      <c r="L4" s="34">
        <v>-15.795764923095703</v>
      </c>
      <c r="M4" s="34">
        <v>-11.009339332580566</v>
      </c>
      <c r="N4" s="34">
        <v>-17.734075546264648</v>
      </c>
      <c r="O4" s="34">
        <v>-20.631685256958008</v>
      </c>
      <c r="P4" s="34">
        <v>-23.638214111328125</v>
      </c>
      <c r="Q4" s="34">
        <v>-34.052848815917969</v>
      </c>
      <c r="R4" s="34">
        <v>7.2723302841186523</v>
      </c>
      <c r="S4" s="34">
        <v>9.0680675506591797</v>
      </c>
      <c r="T4" s="34">
        <v>30.504220962524414</v>
      </c>
      <c r="U4" s="34">
        <v>41.250862121582031</v>
      </c>
      <c r="V4" s="34">
        <v>34.166996002197266</v>
      </c>
      <c r="W4" s="34">
        <v>46.468868255615234</v>
      </c>
      <c r="X4" s="34">
        <v>47.069561004638672</v>
      </c>
      <c r="Y4" s="34">
        <v>63.451061248779297</v>
      </c>
      <c r="Z4" s="34">
        <v>60.143856048583984</v>
      </c>
      <c r="AA4" s="34">
        <v>46.833545684814453</v>
      </c>
      <c r="AB4" s="34">
        <v>37.577777862548828</v>
      </c>
      <c r="AC4" s="34">
        <v>85.863433837890625</v>
      </c>
      <c r="AD4" s="34">
        <v>12.947882652282715</v>
      </c>
      <c r="AE4" s="34">
        <v>35.120418548583984</v>
      </c>
      <c r="AF4" s="34">
        <v>28.566432952880859</v>
      </c>
      <c r="AG4" s="34">
        <v>35.715450286865234</v>
      </c>
      <c r="AH4" s="34">
        <v>21.150741577148438</v>
      </c>
      <c r="AI4" s="34">
        <v>20.299571990966797</v>
      </c>
      <c r="AJ4" s="34">
        <v>7.6254825592041016</v>
      </c>
      <c r="AK4" s="34">
        <v>-6.8897395133972168</v>
      </c>
      <c r="AL4" s="34">
        <v>-0.68692207336425781</v>
      </c>
      <c r="AM4" s="34">
        <v>16.013404846191406</v>
      </c>
      <c r="AN4" s="34">
        <v>15.037958145141602</v>
      </c>
      <c r="AO4" s="34">
        <v>-7.1049036979675293</v>
      </c>
      <c r="AP4" s="35" t="s">
        <v>14</v>
      </c>
      <c r="AQ4" s="34">
        <v>-13.781451225280762</v>
      </c>
      <c r="AR4" s="34">
        <v>49.183074951171875</v>
      </c>
      <c r="AS4" s="9">
        <v>29.021127700805664</v>
      </c>
      <c r="AT4" s="34">
        <v>-16.073123931884766</v>
      </c>
      <c r="AU4" s="34">
        <v>-20.185092926025391</v>
      </c>
      <c r="AV4" s="34">
        <v>-20.273002624511719</v>
      </c>
      <c r="AW4" s="34">
        <v>-30.632789611816406</v>
      </c>
      <c r="AX4" s="34">
        <v>-31.840688705444336</v>
      </c>
      <c r="AY4" s="34">
        <v>-20.906257629394531</v>
      </c>
      <c r="AZ4" s="34">
        <v>-29.643220901489258</v>
      </c>
      <c r="BA4" s="34">
        <v>-20.272727966308594</v>
      </c>
      <c r="BB4" s="34">
        <v>3.1734132766723633</v>
      </c>
      <c r="BC4" s="34">
        <v>-2.8391168117523193</v>
      </c>
      <c r="BD4" s="34">
        <v>20.709884643554688</v>
      </c>
      <c r="BE4" s="34">
        <v>24.736673355102539</v>
      </c>
      <c r="BF4" s="34">
        <v>8.7411594390869141</v>
      </c>
      <c r="BG4" s="34">
        <v>16.358509063720703</v>
      </c>
      <c r="BH4" s="34">
        <v>68.674697875976563</v>
      </c>
      <c r="BI4" s="34">
        <v>61.472011566162109</v>
      </c>
      <c r="BJ4" s="34">
        <v>62.381553649902344</v>
      </c>
      <c r="BK4" s="34">
        <v>79.114883422851563</v>
      </c>
      <c r="BL4" s="34">
        <v>65.604171752929688</v>
      </c>
      <c r="BM4" s="34">
        <v>64.02508544921875</v>
      </c>
      <c r="BN4" s="34">
        <v>42.552677154541016</v>
      </c>
      <c r="BO4" s="34">
        <v>31.043956756591797</v>
      </c>
      <c r="BP4" s="34">
        <v>40.145809173583984</v>
      </c>
      <c r="BQ4" s="34">
        <v>59.058341979980469</v>
      </c>
      <c r="BR4" s="34">
        <v>36.602497100830078</v>
      </c>
      <c r="BS4" s="34">
        <v>51.737140655517578</v>
      </c>
      <c r="BT4" s="34">
        <v>33.13909912109375</v>
      </c>
      <c r="BU4" s="34">
        <v>47.292961120605469</v>
      </c>
      <c r="BV4" s="34">
        <v>53.394279479980469</v>
      </c>
      <c r="BW4" s="34">
        <v>46.623794555664063</v>
      </c>
      <c r="BX4" s="34">
        <v>45.039371490478516</v>
      </c>
      <c r="BY4" s="34">
        <v>36.200904846191406</v>
      </c>
      <c r="BZ4" s="34">
        <v>21.253822326660156</v>
      </c>
      <c r="CA4" s="34">
        <v>15.856679916381836</v>
      </c>
      <c r="CB4" s="34">
        <v>-8.6700193583965302E-2</v>
      </c>
      <c r="CC4" s="34">
        <v>-19.288930892944336</v>
      </c>
      <c r="CD4" s="36"/>
      <c r="CF4"/>
    </row>
    <row r="5" spans="1:84" x14ac:dyDescent="0.3">
      <c r="A5" s="33" t="s">
        <v>16</v>
      </c>
      <c r="B5" s="33" t="s">
        <v>191</v>
      </c>
      <c r="C5" s="34">
        <v>-7.4470677375793457</v>
      </c>
      <c r="D5" s="34">
        <v>37.492424011230469</v>
      </c>
      <c r="E5" s="9">
        <v>19.521028518676758</v>
      </c>
      <c r="F5" s="34">
        <v>-8.4872407913208008</v>
      </c>
      <c r="G5" s="34">
        <v>-11.933345794677734</v>
      </c>
      <c r="H5" s="34">
        <v>-0.14909189939498901</v>
      </c>
      <c r="I5" s="34">
        <v>-11.546624183654785</v>
      </c>
      <c r="J5" s="34">
        <v>-19.610828399658203</v>
      </c>
      <c r="K5" s="34">
        <v>-12.172307968139648</v>
      </c>
      <c r="L5" s="34">
        <v>-17.934474945068359</v>
      </c>
      <c r="M5" s="34">
        <v>-11.876743316650391</v>
      </c>
      <c r="N5" s="34">
        <v>-8.9200620651245117</v>
      </c>
      <c r="O5" s="34">
        <v>0.32747006416320801</v>
      </c>
      <c r="P5" s="34">
        <v>1.1883924007415771</v>
      </c>
      <c r="Q5" s="34">
        <v>13.31941032409668</v>
      </c>
      <c r="R5" s="34">
        <v>26.554716110229492</v>
      </c>
      <c r="S5" s="34">
        <v>35.274551391601563</v>
      </c>
      <c r="T5" s="34">
        <v>25.899280548095703</v>
      </c>
      <c r="U5" s="34">
        <v>39.697772979736328</v>
      </c>
      <c r="V5" s="34">
        <v>57.982528686523438</v>
      </c>
      <c r="W5" s="34">
        <v>47.360797882080078</v>
      </c>
      <c r="X5" s="34">
        <v>54.098522186279297</v>
      </c>
      <c r="Y5" s="34">
        <v>52.866115570068359</v>
      </c>
      <c r="Z5" s="34">
        <v>35.805789947509766</v>
      </c>
      <c r="AA5" s="34">
        <v>31.833442687988281</v>
      </c>
      <c r="AB5" s="34">
        <v>34.659503936767578</v>
      </c>
      <c r="AC5" s="34">
        <v>16.323766708374023</v>
      </c>
      <c r="AD5" s="34">
        <v>24.229021072387695</v>
      </c>
      <c r="AE5" s="34">
        <v>19.368751525878906</v>
      </c>
      <c r="AF5" s="34">
        <v>24.650493621826172</v>
      </c>
      <c r="AG5" s="34">
        <v>28.102617263793945</v>
      </c>
      <c r="AH5" s="34">
        <v>22.982379913330078</v>
      </c>
      <c r="AI5" s="34">
        <v>28.329158782958984</v>
      </c>
      <c r="AJ5" s="34">
        <v>4.0528407096862793</v>
      </c>
      <c r="AK5" s="34">
        <v>13.349294662475586</v>
      </c>
      <c r="AL5" s="34">
        <v>27.506750106811523</v>
      </c>
      <c r="AM5" s="34">
        <v>18.172815322875977</v>
      </c>
      <c r="AN5" s="34">
        <v>11.919410705566406</v>
      </c>
      <c r="AO5" s="34">
        <v>14.437223434448242</v>
      </c>
      <c r="AP5" s="35" t="s">
        <v>14</v>
      </c>
      <c r="AQ5" s="34">
        <v>-4.9372167587280273</v>
      </c>
      <c r="AR5" s="34">
        <v>21.939678192138672</v>
      </c>
      <c r="AS5" s="9">
        <v>16.699155807495117</v>
      </c>
      <c r="AT5" s="34">
        <v>-7.3941960334777832</v>
      </c>
      <c r="AU5" s="34">
        <v>-14.369938850402832</v>
      </c>
      <c r="AV5" s="34">
        <v>-11.878388404846191</v>
      </c>
      <c r="AW5" s="34">
        <v>-14.723581314086914</v>
      </c>
      <c r="AX5" s="34">
        <v>-22.647880554199219</v>
      </c>
      <c r="AY5" s="34">
        <v>-2.6406264305114746</v>
      </c>
      <c r="AZ5" s="34">
        <v>-1.6792134046554565</v>
      </c>
      <c r="BA5" s="34">
        <v>-1.4958322048187256</v>
      </c>
      <c r="BB5" s="34">
        <v>-3.3911979198455811</v>
      </c>
      <c r="BC5" s="34">
        <v>-5.113497257232666</v>
      </c>
      <c r="BD5" s="34">
        <v>16.771072387695313</v>
      </c>
      <c r="BE5" s="34">
        <v>9.3497772216796875</v>
      </c>
      <c r="BF5" s="34">
        <v>4.8900489807128906</v>
      </c>
      <c r="BG5" s="34">
        <v>31.239603042602539</v>
      </c>
      <c r="BH5" s="34">
        <v>42.165977478027344</v>
      </c>
      <c r="BI5" s="34">
        <v>31.343908309936523</v>
      </c>
      <c r="BJ5" s="34">
        <v>40.3961181640625</v>
      </c>
      <c r="BK5" s="34">
        <v>34.357730865478516</v>
      </c>
      <c r="BL5" s="34">
        <v>10.809101104736328</v>
      </c>
      <c r="BM5" s="34">
        <v>16.733291625976563</v>
      </c>
      <c r="BN5" s="34">
        <v>20.555776596069336</v>
      </c>
      <c r="BO5" s="34">
        <v>11.617244720458984</v>
      </c>
      <c r="BP5" s="34">
        <v>13.747810363769531</v>
      </c>
      <c r="BQ5" s="34">
        <v>18.257541656494141</v>
      </c>
      <c r="BR5" s="34">
        <v>16.772703170776367</v>
      </c>
      <c r="BS5" s="34">
        <v>21.045673370361328</v>
      </c>
      <c r="BT5" s="34">
        <v>22.174844741821289</v>
      </c>
      <c r="BU5" s="34">
        <v>14.143184661865234</v>
      </c>
      <c r="BV5" s="34">
        <v>22.794504165649414</v>
      </c>
      <c r="BW5" s="34">
        <v>17.620424270629883</v>
      </c>
      <c r="BX5" s="34">
        <v>16.985939025878906</v>
      </c>
      <c r="BY5" s="34">
        <v>33.080585479736328</v>
      </c>
      <c r="BZ5" s="34">
        <v>20.502742767333984</v>
      </c>
      <c r="CA5" s="34">
        <v>15.696447372436523</v>
      </c>
      <c r="CB5" s="34">
        <v>4.4008388519287109</v>
      </c>
      <c r="CC5" s="34">
        <v>-0.36463922262191772</v>
      </c>
      <c r="CD5" s="36"/>
      <c r="CF5"/>
    </row>
    <row r="6" spans="1:84" x14ac:dyDescent="0.3">
      <c r="A6" s="33" t="s">
        <v>17</v>
      </c>
      <c r="B6" s="33" t="s">
        <v>192</v>
      </c>
      <c r="C6" s="34">
        <v>-5.1788935661315918</v>
      </c>
      <c r="D6" s="34">
        <v>19.707275390625</v>
      </c>
      <c r="E6" s="9">
        <v>4.3584403991699219</v>
      </c>
      <c r="F6" s="34">
        <v>-5.6208357810974121</v>
      </c>
      <c r="G6" s="34">
        <v>-8.6257877349853516</v>
      </c>
      <c r="H6" s="34">
        <v>-5.6279592514038086</v>
      </c>
      <c r="I6" s="34">
        <v>-25.962453842163086</v>
      </c>
      <c r="J6" s="34">
        <v>-26.862543106079102</v>
      </c>
      <c r="K6" s="34">
        <v>-4.6324868202209473</v>
      </c>
      <c r="L6" s="34">
        <v>-3.2072572708129883</v>
      </c>
      <c r="M6" s="34">
        <v>0.28080201148986816</v>
      </c>
      <c r="N6" s="34">
        <v>6.2198910713195801</v>
      </c>
      <c r="O6" s="34">
        <v>-5.5895481109619141</v>
      </c>
      <c r="P6" s="34">
        <v>9.8799362182617188</v>
      </c>
      <c r="Q6" s="34">
        <v>12.235854148864746</v>
      </c>
      <c r="R6" s="34">
        <v>0.68231505155563354</v>
      </c>
      <c r="S6" s="34">
        <v>14.517412185668945</v>
      </c>
      <c r="T6" s="34">
        <v>25.422311782836914</v>
      </c>
      <c r="U6" s="34">
        <v>52.716602325439453</v>
      </c>
      <c r="V6" s="34">
        <v>48.486083984375</v>
      </c>
      <c r="W6" s="34">
        <v>28.982128143310547</v>
      </c>
      <c r="X6" s="34">
        <v>13.410900115966797</v>
      </c>
      <c r="Y6" s="34">
        <v>18.300821304321289</v>
      </c>
      <c r="Z6" s="34">
        <v>14.934642791748047</v>
      </c>
      <c r="AA6" s="34">
        <v>6.449552059173584</v>
      </c>
      <c r="AB6" s="34">
        <v>15.518747329711914</v>
      </c>
      <c r="AC6" s="34">
        <v>13.135035514831543</v>
      </c>
      <c r="AD6" s="34">
        <v>18.219566345214844</v>
      </c>
      <c r="AE6" s="34">
        <v>11.024953842163086</v>
      </c>
      <c r="AF6" s="34">
        <v>6.7533679008483887</v>
      </c>
      <c r="AG6" s="34">
        <v>0.97722303867340088</v>
      </c>
      <c r="AH6" s="34">
        <v>11.727530479431152</v>
      </c>
      <c r="AI6" s="34">
        <v>4.2834453582763672</v>
      </c>
      <c r="AJ6" s="34">
        <v>-4.3366909027099609</v>
      </c>
      <c r="AK6" s="34">
        <v>2.6076374053955078</v>
      </c>
      <c r="AL6" s="34">
        <v>0.11500311642885208</v>
      </c>
      <c r="AM6" s="34">
        <v>-0.44410771131515503</v>
      </c>
      <c r="AN6" s="34">
        <v>2.6990954875946045</v>
      </c>
      <c r="AO6" s="34">
        <v>1.4871542453765869</v>
      </c>
      <c r="AP6" s="35" t="s">
        <v>14</v>
      </c>
      <c r="AQ6" s="34">
        <v>-6.6625232696533203</v>
      </c>
      <c r="AR6" s="34">
        <v>27.294689178466797</v>
      </c>
      <c r="AS6" s="9">
        <v>5.8814473152160645</v>
      </c>
      <c r="AT6" s="34">
        <v>-7.4733099937438965</v>
      </c>
      <c r="AU6" s="34">
        <v>-9.8399190902709961</v>
      </c>
      <c r="AV6" s="34">
        <v>-9.3279590606689453</v>
      </c>
      <c r="AW6" s="34">
        <v>-28.580995559692383</v>
      </c>
      <c r="AX6" s="34">
        <v>-26.576753616333008</v>
      </c>
      <c r="AY6" s="34">
        <v>-4.5787525177001953</v>
      </c>
      <c r="AZ6" s="34">
        <v>-12.183749198913574</v>
      </c>
      <c r="BA6" s="34">
        <v>1.585930347442627</v>
      </c>
      <c r="BB6" s="34">
        <v>3.9594850540161133</v>
      </c>
      <c r="BC6" s="34">
        <v>-0.25571435689926147</v>
      </c>
      <c r="BD6" s="34">
        <v>7.9205813407897949</v>
      </c>
      <c r="BE6" s="34">
        <v>11.398452758789063</v>
      </c>
      <c r="BF6" s="34">
        <v>1.5174528360366821</v>
      </c>
      <c r="BG6" s="34">
        <v>15.957206726074219</v>
      </c>
      <c r="BH6" s="34">
        <v>34.492916107177734</v>
      </c>
      <c r="BI6" s="34">
        <v>64.649215698242188</v>
      </c>
      <c r="BJ6" s="34">
        <v>52.652244567871094</v>
      </c>
      <c r="BK6" s="34">
        <v>43.13409423828125</v>
      </c>
      <c r="BL6" s="34">
        <v>22.811025619506836</v>
      </c>
      <c r="BM6" s="34">
        <v>23.706439971923828</v>
      </c>
      <c r="BN6" s="34">
        <v>23.31596565246582</v>
      </c>
      <c r="BO6" s="34">
        <v>14.202539443969727</v>
      </c>
      <c r="BP6" s="34">
        <v>21.615182876586914</v>
      </c>
      <c r="BQ6" s="34">
        <v>25.764028549194336</v>
      </c>
      <c r="BR6" s="34">
        <v>24.653568267822266</v>
      </c>
      <c r="BS6" s="34">
        <v>14.577487945556641</v>
      </c>
      <c r="BT6" s="34">
        <v>9.863337516784668</v>
      </c>
      <c r="BU6" s="34">
        <v>4.7395625114440918</v>
      </c>
      <c r="BV6" s="34">
        <v>13.249802589416504</v>
      </c>
      <c r="BW6" s="34">
        <v>-3.4286320209503174</v>
      </c>
      <c r="BX6" s="34">
        <v>-2.3597502708435059</v>
      </c>
      <c r="BY6" s="34">
        <v>8.1443386077880859</v>
      </c>
      <c r="BZ6" s="34">
        <v>1.2907841205596924</v>
      </c>
      <c r="CA6" s="34">
        <v>0.86561006307601929</v>
      </c>
      <c r="CB6" s="34">
        <v>3.9730942249298096</v>
      </c>
      <c r="CC6" s="34">
        <v>0.67551559209823608</v>
      </c>
      <c r="CD6" s="36"/>
      <c r="CF6"/>
    </row>
    <row r="7" spans="1:84" x14ac:dyDescent="0.3">
      <c r="A7" s="33" t="s">
        <v>18</v>
      </c>
      <c r="B7" s="33" t="s">
        <v>193</v>
      </c>
      <c r="C7" s="34">
        <v>-36.641872406005859</v>
      </c>
      <c r="D7" s="34">
        <v>72.322929382324219</v>
      </c>
      <c r="E7" s="9">
        <v>95.82073974609375</v>
      </c>
      <c r="F7" s="34">
        <v>-0.50738233327865601</v>
      </c>
      <c r="G7" s="34">
        <v>-3.8890457153320313</v>
      </c>
      <c r="H7" s="34">
        <v>-13.674202919006348</v>
      </c>
      <c r="I7" s="34">
        <v>-42.489505767822266</v>
      </c>
      <c r="J7" s="34">
        <v>-51.182941436767578</v>
      </c>
      <c r="K7" s="34">
        <v>-55.044662475585938</v>
      </c>
      <c r="L7" s="34">
        <v>-48.391311645507813</v>
      </c>
      <c r="M7" s="34">
        <v>-47.272869110107422</v>
      </c>
      <c r="N7" s="34">
        <v>-45.827056884765625</v>
      </c>
      <c r="O7" s="34">
        <v>-46.479042053222656</v>
      </c>
      <c r="P7" s="34">
        <v>-42.466926574707031</v>
      </c>
      <c r="Q7" s="34">
        <v>-36.024650573730469</v>
      </c>
      <c r="R7" s="34">
        <v>-26.108968734741211</v>
      </c>
      <c r="S7" s="34">
        <v>-14.699599266052246</v>
      </c>
      <c r="T7" s="34">
        <v>1.2763136625289917</v>
      </c>
      <c r="U7" s="34">
        <v>43.809371948242188</v>
      </c>
      <c r="V7" s="34">
        <v>76.964324951171875</v>
      </c>
      <c r="W7" s="34">
        <v>104.08096313476563</v>
      </c>
      <c r="X7" s="34">
        <v>89.073905944824219</v>
      </c>
      <c r="Y7" s="34">
        <v>104.71098327636719</v>
      </c>
      <c r="Z7" s="34">
        <v>124.41965484619141</v>
      </c>
      <c r="AA7" s="34">
        <v>176.82643127441406</v>
      </c>
      <c r="AB7" s="34">
        <v>181.85906982421875</v>
      </c>
      <c r="AC7" s="34">
        <v>170.11434936523438</v>
      </c>
      <c r="AD7" s="34">
        <v>115.89971160888672</v>
      </c>
      <c r="AE7" s="34">
        <v>108.59819030761719</v>
      </c>
      <c r="AF7" s="34">
        <v>110.51840972900391</v>
      </c>
      <c r="AG7" s="34">
        <v>139.24160766601563</v>
      </c>
      <c r="AH7" s="34">
        <v>140.88958740234375</v>
      </c>
      <c r="AI7" s="34">
        <v>136.6082763671875</v>
      </c>
      <c r="AJ7" s="34">
        <v>133.42562866210938</v>
      </c>
      <c r="AK7" s="34">
        <v>116.04867553710938</v>
      </c>
      <c r="AL7" s="34">
        <v>94.004783630371094</v>
      </c>
      <c r="AM7" s="34">
        <v>101.26209259033203</v>
      </c>
      <c r="AN7" s="34">
        <v>28.870401382446289</v>
      </c>
      <c r="AO7" s="34">
        <v>26.849872589111328</v>
      </c>
      <c r="AP7" s="35" t="s">
        <v>14</v>
      </c>
      <c r="AQ7" s="34">
        <v>-11.104682922363281</v>
      </c>
      <c r="AR7" s="34">
        <v>3.395035982131958</v>
      </c>
      <c r="AS7" s="9">
        <v>33.482963562011719</v>
      </c>
      <c r="AT7" s="34">
        <v>18.551603317260742</v>
      </c>
      <c r="AU7" s="34">
        <v>16.721906661987305</v>
      </c>
      <c r="AV7" s="34">
        <v>8.3058319091796875</v>
      </c>
      <c r="AW7" s="34">
        <v>-16.517236709594727</v>
      </c>
      <c r="AX7" s="34">
        <v>-22.36512565612793</v>
      </c>
      <c r="AY7" s="34">
        <v>-23.851892471313477</v>
      </c>
      <c r="AZ7" s="34">
        <v>-15.21821117401123</v>
      </c>
      <c r="BA7" s="34">
        <v>-14.213774681091309</v>
      </c>
      <c r="BB7" s="34">
        <v>-14.203084945678711</v>
      </c>
      <c r="BC7" s="34">
        <v>-17.47601318359375</v>
      </c>
      <c r="BD7" s="34">
        <v>-17.545320510864258</v>
      </c>
      <c r="BE7" s="34">
        <v>-16.792800903320313</v>
      </c>
      <c r="BF7" s="34">
        <v>-15.952874183654785</v>
      </c>
      <c r="BG7" s="34">
        <v>-12.107063293457031</v>
      </c>
      <c r="BH7" s="34">
        <v>-5.8376178741455078</v>
      </c>
      <c r="BI7" s="34">
        <v>12.286815643310547</v>
      </c>
      <c r="BJ7" s="34">
        <v>17.436042785644531</v>
      </c>
      <c r="BK7" s="34">
        <v>17.033010482788086</v>
      </c>
      <c r="BL7" s="34">
        <v>1.7566802501678467</v>
      </c>
      <c r="BM7" s="34">
        <v>6.3508406281471252E-2</v>
      </c>
      <c r="BN7" s="34">
        <v>0.82147073745727539</v>
      </c>
      <c r="BO7" s="34">
        <v>7.829859733581543</v>
      </c>
      <c r="BP7" s="34">
        <v>10.487491607666016</v>
      </c>
      <c r="BQ7" s="34">
        <v>12.830397605895996</v>
      </c>
      <c r="BR7" s="34">
        <v>13.963828086853027</v>
      </c>
      <c r="BS7" s="34">
        <v>16.719537734985352</v>
      </c>
      <c r="BT7" s="34">
        <v>19.819414138793945</v>
      </c>
      <c r="BU7" s="34">
        <v>22.528100967407227</v>
      </c>
      <c r="BV7" s="34">
        <v>25.816417694091797</v>
      </c>
      <c r="BW7" s="34">
        <v>29.395214080810547</v>
      </c>
      <c r="BX7" s="34">
        <v>35.659923553466797</v>
      </c>
      <c r="BY7" s="34">
        <v>38.210254669189453</v>
      </c>
      <c r="BZ7" s="34">
        <v>39.392929077148438</v>
      </c>
      <c r="CA7" s="34">
        <v>44.546913146972656</v>
      </c>
      <c r="CB7" s="34">
        <v>39.797454833984375</v>
      </c>
      <c r="CC7" s="34">
        <v>63.123722076416016</v>
      </c>
      <c r="CD7" s="36">
        <v>1</v>
      </c>
      <c r="CF7"/>
    </row>
    <row r="8" spans="1:84" x14ac:dyDescent="0.3">
      <c r="A8" s="33" t="s">
        <v>19</v>
      </c>
      <c r="B8" s="33" t="s">
        <v>194</v>
      </c>
      <c r="C8" s="34">
        <v>-17.068170547485352</v>
      </c>
      <c r="D8" s="34">
        <v>29.352151870727539</v>
      </c>
      <c r="E8" s="9">
        <v>21.661357879638672</v>
      </c>
      <c r="F8" s="34">
        <v>-2.4263958930969238</v>
      </c>
      <c r="G8" s="34">
        <v>-10.420217514038086</v>
      </c>
      <c r="H8" s="34">
        <v>-20.426788330078125</v>
      </c>
      <c r="I8" s="34">
        <v>-82.953849792480469</v>
      </c>
      <c r="J8" s="34">
        <v>-61.824493408203125</v>
      </c>
      <c r="K8" s="34">
        <v>-3.5899021625518799</v>
      </c>
      <c r="L8" s="34">
        <v>-1.1453361511230469</v>
      </c>
      <c r="M8" s="34">
        <v>1.816246509552002</v>
      </c>
      <c r="N8" s="34">
        <v>0.29529303312301636</v>
      </c>
      <c r="O8" s="34">
        <v>-7.6027030944824219</v>
      </c>
      <c r="P8" s="34">
        <v>-2.9896731376647949</v>
      </c>
      <c r="Q8" s="34">
        <v>-8.8576774597167969</v>
      </c>
      <c r="R8" s="34">
        <v>-7.0096225738525391</v>
      </c>
      <c r="S8" s="34">
        <v>-6.0757689476013184</v>
      </c>
      <c r="T8" s="34">
        <v>8.2147579193115234</v>
      </c>
      <c r="U8" s="34">
        <v>487.09356689453125</v>
      </c>
      <c r="V8" s="34">
        <v>107.26290130615234</v>
      </c>
      <c r="W8" s="34">
        <v>27.145334243774414</v>
      </c>
      <c r="X8" s="34">
        <v>-10.030583381652832</v>
      </c>
      <c r="Y8" s="34">
        <v>12.876945495605469</v>
      </c>
      <c r="Z8" s="34">
        <v>37.929183959960938</v>
      </c>
      <c r="AA8" s="34">
        <v>50.797382354736328</v>
      </c>
      <c r="AB8" s="34">
        <v>31.755359649658203</v>
      </c>
      <c r="AC8" s="34">
        <v>49.362396240234375</v>
      </c>
      <c r="AD8" s="34">
        <v>39.881649017333984</v>
      </c>
      <c r="AE8" s="34">
        <v>33.622196197509766</v>
      </c>
      <c r="AF8" s="34">
        <v>59.712318420410156</v>
      </c>
      <c r="AG8" s="34">
        <v>49.268192291259766</v>
      </c>
      <c r="AH8" s="34">
        <v>20.743358612060547</v>
      </c>
      <c r="AI8" s="34">
        <v>37.729476928710938</v>
      </c>
      <c r="AJ8" s="34">
        <v>11.984700202941895</v>
      </c>
      <c r="AK8" s="34">
        <v>34.800865173339844</v>
      </c>
      <c r="AL8" s="34">
        <v>-12.068297386169434</v>
      </c>
      <c r="AM8" s="34">
        <v>-7.4893040657043457</v>
      </c>
      <c r="AN8" s="34">
        <v>20.51325798034668</v>
      </c>
      <c r="AO8" s="34">
        <v>3.1757426261901855</v>
      </c>
      <c r="AP8" s="35" t="s">
        <v>14</v>
      </c>
      <c r="AQ8" s="34">
        <v>-16.858062744140625</v>
      </c>
      <c r="AR8" s="34">
        <v>48.132843017578125</v>
      </c>
      <c r="AS8" s="9">
        <v>17.766792297363281</v>
      </c>
      <c r="AT8" s="34">
        <v>-15.111482620239258</v>
      </c>
      <c r="AU8" s="34">
        <v>7.0678730010986328</v>
      </c>
      <c r="AV8" s="34">
        <v>-17.019441604614258</v>
      </c>
      <c r="AW8" s="34">
        <v>-51.147464752197266</v>
      </c>
      <c r="AX8" s="34">
        <v>-49.240798950195313</v>
      </c>
      <c r="AY8" s="34">
        <v>-2.3105952739715576</v>
      </c>
      <c r="AZ8" s="34">
        <v>-25.074893951416016</v>
      </c>
      <c r="BA8" s="34">
        <v>-6.934938907623291</v>
      </c>
      <c r="BB8" s="34">
        <v>-5.4433741569519043</v>
      </c>
      <c r="BC8" s="34">
        <v>-25.005508422851563</v>
      </c>
      <c r="BD8" s="34">
        <v>4.1451358795166016</v>
      </c>
      <c r="BE8" s="34">
        <v>-0.12926217913627625</v>
      </c>
      <c r="BF8" s="34">
        <v>-2.964108943939209</v>
      </c>
      <c r="BG8" s="34">
        <v>6.3074378967285156</v>
      </c>
      <c r="BH8" s="34">
        <v>33.055564880371094</v>
      </c>
      <c r="BI8" s="34">
        <v>99.449882507324219</v>
      </c>
      <c r="BJ8" s="34">
        <v>96.207473754882813</v>
      </c>
      <c r="BK8" s="34">
        <v>54.622615814208984</v>
      </c>
      <c r="BL8" s="34">
        <v>34.034774780273438</v>
      </c>
      <c r="BM8" s="34">
        <v>57.956882476806641</v>
      </c>
      <c r="BN8" s="34">
        <v>52.422935485839844</v>
      </c>
      <c r="BO8" s="34">
        <v>63.065639495849609</v>
      </c>
      <c r="BP8" s="34">
        <v>66.192298889160156</v>
      </c>
      <c r="BQ8" s="34">
        <v>64.674430847167969</v>
      </c>
      <c r="BR8" s="34">
        <v>50.087459564208984</v>
      </c>
      <c r="BS8" s="34">
        <v>38.127662658691406</v>
      </c>
      <c r="BT8" s="34">
        <v>38.994789123535156</v>
      </c>
      <c r="BU8" s="34">
        <v>39.997455596923828</v>
      </c>
      <c r="BV8" s="34">
        <v>38.393817901611328</v>
      </c>
      <c r="BW8" s="34">
        <v>26.127555847167969</v>
      </c>
      <c r="BX8" s="34">
        <v>55.536445617675781</v>
      </c>
      <c r="BY8" s="34">
        <v>27.68187141418457</v>
      </c>
      <c r="BZ8" s="34">
        <v>3.4357674121856689</v>
      </c>
      <c r="CA8" s="34">
        <v>-1.4327055215835571</v>
      </c>
      <c r="CB8" s="34">
        <v>-18.415637969970703</v>
      </c>
      <c r="CC8" s="34">
        <v>-34.237762451171875</v>
      </c>
      <c r="CD8" s="36"/>
      <c r="CF8"/>
    </row>
    <row r="9" spans="1:84" x14ac:dyDescent="0.3">
      <c r="A9" s="33" t="s">
        <v>20</v>
      </c>
      <c r="B9" s="33" t="s">
        <v>195</v>
      </c>
      <c r="C9" s="34">
        <v>-11.456531524658203</v>
      </c>
      <c r="D9" s="34">
        <v>37.037647247314453</v>
      </c>
      <c r="E9" s="9">
        <v>-12.900673866271973</v>
      </c>
      <c r="F9" s="34">
        <v>-16.599569320678711</v>
      </c>
      <c r="G9" s="34">
        <v>-11.991942405700684</v>
      </c>
      <c r="H9" s="34">
        <v>-15.873812675476074</v>
      </c>
      <c r="I9" s="34">
        <v>-31.826763153076172</v>
      </c>
      <c r="J9" s="34">
        <v>-25.767461776733398</v>
      </c>
      <c r="K9" s="34">
        <v>-13.269866943359375</v>
      </c>
      <c r="L9" s="34">
        <v>-11.683320999145508</v>
      </c>
      <c r="M9" s="34">
        <v>-13.030344009399414</v>
      </c>
      <c r="N9" s="34">
        <v>-6.6878652572631836</v>
      </c>
      <c r="O9" s="34">
        <v>1.7238881587982178</v>
      </c>
      <c r="P9" s="34">
        <v>1.0170372724533081</v>
      </c>
      <c r="Q9" s="34">
        <v>4.9472460746765137</v>
      </c>
      <c r="R9" s="34">
        <v>20.43980598449707</v>
      </c>
      <c r="S9" s="34">
        <v>22.620170593261719</v>
      </c>
      <c r="T9" s="34">
        <v>32.577663421630859</v>
      </c>
      <c r="U9" s="34">
        <v>74.279197692871094</v>
      </c>
      <c r="V9" s="34">
        <v>54.49505615234375</v>
      </c>
      <c r="W9" s="34">
        <v>32.896224975585938</v>
      </c>
      <c r="X9" s="34">
        <v>30.461271286010742</v>
      </c>
      <c r="Y9" s="34">
        <v>35.897335052490234</v>
      </c>
      <c r="Z9" s="34">
        <v>34.365509033203125</v>
      </c>
      <c r="AA9" s="34">
        <v>35.111080169677734</v>
      </c>
      <c r="AB9" s="34">
        <v>55.958110809326172</v>
      </c>
      <c r="AC9" s="34">
        <v>24.827678680419922</v>
      </c>
      <c r="AD9" s="34">
        <v>33.533054351806641</v>
      </c>
      <c r="AE9" s="34">
        <v>9.8239450454711914</v>
      </c>
      <c r="AF9" s="34">
        <v>-21.991514205932617</v>
      </c>
      <c r="AG9" s="34">
        <v>-22.886873245239258</v>
      </c>
      <c r="AH9" s="34">
        <v>-10.681149482727051</v>
      </c>
      <c r="AI9" s="34">
        <v>-0.46972036361694336</v>
      </c>
      <c r="AJ9" s="34">
        <v>-2.9079992771148682</v>
      </c>
      <c r="AK9" s="34">
        <v>-0.23288176953792572</v>
      </c>
      <c r="AL9" s="34">
        <v>-4.5622448921203613</v>
      </c>
      <c r="AM9" s="34">
        <v>-5.5388669967651367</v>
      </c>
      <c r="AN9" s="34">
        <v>-54.534454345703125</v>
      </c>
      <c r="AO9" s="34">
        <v>-45.702873229980469</v>
      </c>
      <c r="AP9" s="35" t="s">
        <v>14</v>
      </c>
      <c r="AQ9" s="34">
        <v>-16.995594024658203</v>
      </c>
      <c r="AR9" s="34">
        <v>27.519729614257813</v>
      </c>
      <c r="AS9" s="9">
        <v>-2.9205470085144043</v>
      </c>
      <c r="AT9" s="34">
        <v>-15.516911506652832</v>
      </c>
      <c r="AU9" s="34">
        <v>-12.412683486938477</v>
      </c>
      <c r="AV9" s="34">
        <v>-9.913966178894043</v>
      </c>
      <c r="AW9" s="34">
        <v>-40.630794525146484</v>
      </c>
      <c r="AX9" s="34">
        <v>-28.468837738037109</v>
      </c>
      <c r="AY9" s="34">
        <v>-15.795097351074219</v>
      </c>
      <c r="AZ9" s="34">
        <v>-13.311965942382813</v>
      </c>
      <c r="BA9" s="34">
        <v>-19.307287216186523</v>
      </c>
      <c r="BB9" s="34">
        <v>-14.327071189880371</v>
      </c>
      <c r="BC9" s="34">
        <v>-12.555014610290527</v>
      </c>
      <c r="BD9" s="34">
        <v>-9.8861455917358398</v>
      </c>
      <c r="BE9" s="34">
        <v>-10.617422103881836</v>
      </c>
      <c r="BF9" s="34">
        <v>10.378128051757813</v>
      </c>
      <c r="BG9" s="34">
        <v>11.912115097045898</v>
      </c>
      <c r="BH9" s="34">
        <v>21.308277130126953</v>
      </c>
      <c r="BI9" s="34">
        <v>60.728225708007813</v>
      </c>
      <c r="BJ9" s="34">
        <v>45.930442810058594</v>
      </c>
      <c r="BK9" s="34">
        <v>25.89501953125</v>
      </c>
      <c r="BL9" s="34">
        <v>22.169794082641602</v>
      </c>
      <c r="BM9" s="34">
        <v>35.686172485351563</v>
      </c>
      <c r="BN9" s="34">
        <v>31.478353500366211</v>
      </c>
      <c r="BO9" s="34">
        <v>25.926919937133789</v>
      </c>
      <c r="BP9" s="34">
        <v>29.48936653137207</v>
      </c>
      <c r="BQ9" s="34">
        <v>18.63917350769043</v>
      </c>
      <c r="BR9" s="34">
        <v>25.42205810546875</v>
      </c>
      <c r="BS9" s="34">
        <v>20.006288528442383</v>
      </c>
      <c r="BT9" s="34">
        <v>-26.741725921630859</v>
      </c>
      <c r="BU9" s="34">
        <v>-25.264961242675781</v>
      </c>
      <c r="BV9" s="34">
        <v>-17.002456665039063</v>
      </c>
      <c r="BW9" s="34">
        <v>-14.838571548461914</v>
      </c>
      <c r="BX9" s="34">
        <v>-15.414324760437012</v>
      </c>
      <c r="BY9" s="34">
        <v>-12.615275382995605</v>
      </c>
      <c r="BZ9" s="34">
        <v>-8.7168369293212891</v>
      </c>
      <c r="CA9" s="34">
        <v>-1.0045297145843506</v>
      </c>
      <c r="CB9" s="34">
        <v>26.965576171875</v>
      </c>
      <c r="CC9" s="34">
        <v>17.325847625732422</v>
      </c>
      <c r="CD9" s="36">
        <v>1</v>
      </c>
      <c r="CF9"/>
    </row>
    <row r="10" spans="1:84" x14ac:dyDescent="0.3">
      <c r="A10" s="33" t="s">
        <v>21</v>
      </c>
      <c r="B10" s="33" t="s">
        <v>196</v>
      </c>
      <c r="C10" s="34">
        <v>-5.6097736358642578</v>
      </c>
      <c r="D10" s="34">
        <v>30.111963272094727</v>
      </c>
      <c r="E10" s="9">
        <v>15.300102233886719</v>
      </c>
      <c r="F10" s="34">
        <v>-1.3368897438049316</v>
      </c>
      <c r="G10" s="34">
        <v>-0.82002556324005127</v>
      </c>
      <c r="H10" s="34">
        <v>-6.8123278617858887</v>
      </c>
      <c r="I10" s="34">
        <v>-29.720851898193359</v>
      </c>
      <c r="J10" s="34">
        <v>-28.209671020507813</v>
      </c>
      <c r="K10" s="34">
        <v>-6.2248163223266602</v>
      </c>
      <c r="L10" s="34">
        <v>-10.851344108581543</v>
      </c>
      <c r="M10" s="34">
        <v>-2.6806967258453369</v>
      </c>
      <c r="N10" s="34">
        <v>4.6001853942871094</v>
      </c>
      <c r="O10" s="34">
        <v>1.1609692126512527E-2</v>
      </c>
      <c r="P10" s="34">
        <v>4.518765926361084</v>
      </c>
      <c r="Q10" s="34">
        <v>14.210526466369629</v>
      </c>
      <c r="R10" s="34">
        <v>0.58579599857330322</v>
      </c>
      <c r="S10" s="34">
        <v>4.2975163459777832</v>
      </c>
      <c r="T10" s="34">
        <v>27.836210250854492</v>
      </c>
      <c r="U10" s="34">
        <v>64.940681457519531</v>
      </c>
      <c r="V10" s="34">
        <v>58.217918395996094</v>
      </c>
      <c r="W10" s="34">
        <v>43.983207702636719</v>
      </c>
      <c r="X10" s="34">
        <v>30.358177185058594</v>
      </c>
      <c r="Y10" s="34">
        <v>34.37506103515625</v>
      </c>
      <c r="Z10" s="34">
        <v>26.635543823242188</v>
      </c>
      <c r="AA10" s="34">
        <v>28.653493881225586</v>
      </c>
      <c r="AB10" s="34">
        <v>29.130977630615234</v>
      </c>
      <c r="AC10" s="34">
        <v>30.736896514892578</v>
      </c>
      <c r="AD10" s="34">
        <v>31.872928619384766</v>
      </c>
      <c r="AE10" s="34">
        <v>35.553260803222656</v>
      </c>
      <c r="AF10" s="34">
        <v>26.483993530273438</v>
      </c>
      <c r="AG10" s="34">
        <v>13.288277626037598</v>
      </c>
      <c r="AH10" s="34">
        <v>24.850664138793945</v>
      </c>
      <c r="AI10" s="34">
        <v>8.9071969985961914</v>
      </c>
      <c r="AJ10" s="34">
        <v>11.258565902709961</v>
      </c>
      <c r="AK10" s="34">
        <v>18.353933334350586</v>
      </c>
      <c r="AL10" s="34">
        <v>15.690242767333984</v>
      </c>
      <c r="AM10" s="34">
        <v>0.69619572162628174</v>
      </c>
      <c r="AN10" s="34">
        <v>10.838151931762695</v>
      </c>
      <c r="AO10" s="34">
        <v>-3.4962446689605713</v>
      </c>
      <c r="AP10" s="35" t="s">
        <v>14</v>
      </c>
      <c r="AQ10" s="34">
        <v>-7.2102408409118652</v>
      </c>
      <c r="AR10" s="34">
        <v>32.457901000976563</v>
      </c>
      <c r="AS10" s="9">
        <v>17.734329223632813</v>
      </c>
      <c r="AT10" s="34">
        <v>-2.0889801979064941</v>
      </c>
      <c r="AU10" s="34">
        <v>-2.3286058902740479</v>
      </c>
      <c r="AV10" s="34">
        <v>-9.6511096954345703</v>
      </c>
      <c r="AW10" s="34">
        <v>-30.144166946411133</v>
      </c>
      <c r="AX10" s="34">
        <v>-28.446117401123047</v>
      </c>
      <c r="AY10" s="34">
        <v>-10.707228660583496</v>
      </c>
      <c r="AZ10" s="34">
        <v>-12.520658493041992</v>
      </c>
      <c r="BA10" s="34">
        <v>-1.8674135208129883</v>
      </c>
      <c r="BB10" s="34">
        <v>2.6952683925628662</v>
      </c>
      <c r="BC10" s="34">
        <v>-5.8002786636352539</v>
      </c>
      <c r="BD10" s="34">
        <v>5.4993844032287598</v>
      </c>
      <c r="BE10" s="34">
        <v>14.300529479980469</v>
      </c>
      <c r="BF10" s="34">
        <v>-0.1604367196559906</v>
      </c>
      <c r="BG10" s="34">
        <v>8.5689716339111328</v>
      </c>
      <c r="BH10" s="34">
        <v>27.796737670898438</v>
      </c>
      <c r="BI10" s="34">
        <v>55.009426116943359</v>
      </c>
      <c r="BJ10" s="34">
        <v>59.661037445068359</v>
      </c>
      <c r="BK10" s="34">
        <v>43.996505737304688</v>
      </c>
      <c r="BL10" s="34">
        <v>29.832040786743164</v>
      </c>
      <c r="BM10" s="34">
        <v>33.519012451171875</v>
      </c>
      <c r="BN10" s="34">
        <v>29.051385879516602</v>
      </c>
      <c r="BO10" s="34">
        <v>41.271728515625</v>
      </c>
      <c r="BP10" s="34">
        <v>39.429985046386719</v>
      </c>
      <c r="BQ10" s="34">
        <v>34.792869567871094</v>
      </c>
      <c r="BR10" s="34">
        <v>38.851459503173828</v>
      </c>
      <c r="BS10" s="34">
        <v>32.707035064697266</v>
      </c>
      <c r="BT10" s="34">
        <v>31.325660705566406</v>
      </c>
      <c r="BU10" s="34">
        <v>26.5169677734375</v>
      </c>
      <c r="BV10" s="34">
        <v>25.920497894287109</v>
      </c>
      <c r="BW10" s="34">
        <v>14.713470458984375</v>
      </c>
      <c r="BX10" s="34">
        <v>24.09344482421875</v>
      </c>
      <c r="BY10" s="34">
        <v>30.152599334716797</v>
      </c>
      <c r="BZ10" s="34">
        <v>14.75483226776123</v>
      </c>
      <c r="CA10" s="34">
        <v>-3.4226505756378174</v>
      </c>
      <c r="CB10" s="34">
        <v>1.2154340744018555</v>
      </c>
      <c r="CC10" s="34">
        <v>-6.868659496307373</v>
      </c>
      <c r="CD10" s="36"/>
      <c r="CF10"/>
    </row>
    <row r="11" spans="1:84" x14ac:dyDescent="0.3">
      <c r="A11" s="33" t="s">
        <v>22</v>
      </c>
      <c r="B11" s="33" t="s">
        <v>197</v>
      </c>
      <c r="C11" s="34">
        <v>-19.92009162902832</v>
      </c>
      <c r="D11" s="34">
        <v>57.2344970703125</v>
      </c>
      <c r="E11" s="9">
        <v>18.835739135742188</v>
      </c>
      <c r="F11" s="34">
        <v>14.327062606811523</v>
      </c>
      <c r="G11" s="34">
        <v>8.3467092514038086</v>
      </c>
      <c r="H11" s="34">
        <v>-11.403509140014648</v>
      </c>
      <c r="I11" s="34">
        <v>-61.74603271484375</v>
      </c>
      <c r="J11" s="34">
        <v>-56.923076629638672</v>
      </c>
      <c r="K11" s="34">
        <v>-24.36412239074707</v>
      </c>
      <c r="L11" s="34">
        <v>-35.62945556640625</v>
      </c>
      <c r="M11" s="34">
        <v>-36.104217529296875</v>
      </c>
      <c r="N11" s="34">
        <v>-29.701686859130859</v>
      </c>
      <c r="O11" s="34">
        <v>-11.60365104675293</v>
      </c>
      <c r="P11" s="34">
        <v>7.2358899116516113</v>
      </c>
      <c r="Q11" s="34">
        <v>7.6923074722290039</v>
      </c>
      <c r="R11" s="34">
        <v>-5.8227849006652832</v>
      </c>
      <c r="S11" s="34">
        <v>15.407407760620117</v>
      </c>
      <c r="T11" s="34">
        <v>35.313529968261719</v>
      </c>
      <c r="U11" s="34">
        <v>259.33609008789063</v>
      </c>
      <c r="V11" s="34">
        <v>182.44047546386719</v>
      </c>
      <c r="W11" s="34">
        <v>64.247787475585938</v>
      </c>
      <c r="X11" s="34">
        <v>85.793357849121094</v>
      </c>
      <c r="Y11" s="34">
        <v>90.873786926269531</v>
      </c>
      <c r="Z11" s="34">
        <v>73.800735473632813</v>
      </c>
      <c r="AA11" s="34">
        <v>50.884956359863281</v>
      </c>
      <c r="AB11" s="34">
        <v>41.970310211181641</v>
      </c>
      <c r="AC11" s="34">
        <v>19.51530647277832</v>
      </c>
      <c r="AD11" s="34">
        <v>18.817203521728516</v>
      </c>
      <c r="AE11" s="34">
        <v>40.61151123046875</v>
      </c>
      <c r="AF11" s="34">
        <v>41.661319732666016</v>
      </c>
      <c r="AG11" s="34">
        <v>5.8140406608581543</v>
      </c>
      <c r="AH11" s="34">
        <v>29.128070831298828</v>
      </c>
      <c r="AI11" s="34">
        <v>25.956037521362305</v>
      </c>
      <c r="AJ11" s="34">
        <v>73.404312133789063</v>
      </c>
      <c r="AK11" s="34">
        <v>33.124668121337891</v>
      </c>
      <c r="AL11" s="34">
        <v>-26.323837280273438</v>
      </c>
      <c r="AM11" s="34">
        <v>18.13145637512207</v>
      </c>
      <c r="AN11" s="34">
        <v>-27.005380630493164</v>
      </c>
      <c r="AO11" s="34">
        <v>-0.66873812675476074</v>
      </c>
      <c r="AP11" s="35" t="s">
        <v>14</v>
      </c>
      <c r="AQ11" s="34">
        <v>-27.622163772583008</v>
      </c>
      <c r="AR11" s="34">
        <v>35.028247833251953</v>
      </c>
      <c r="AS11" s="9">
        <v>6.3863859176635742</v>
      </c>
      <c r="AT11" s="34">
        <v>-11.93693733215332</v>
      </c>
      <c r="AU11" s="34">
        <v>-22.661870956420898</v>
      </c>
      <c r="AV11" s="34">
        <v>-22.437673568725586</v>
      </c>
      <c r="AW11" s="34">
        <v>-63.078849792480469</v>
      </c>
      <c r="AX11" s="34">
        <v>-58.394931793212891</v>
      </c>
      <c r="AY11" s="34">
        <v>-31.948051452636719</v>
      </c>
      <c r="AZ11" s="34">
        <v>-26.282854080200195</v>
      </c>
      <c r="BA11" s="34">
        <v>-44.264194488525391</v>
      </c>
      <c r="BB11" s="34">
        <v>-11.050477027893066</v>
      </c>
      <c r="BC11" s="34">
        <v>-6.9053707122802734</v>
      </c>
      <c r="BD11" s="34">
        <v>-6.2980031967163086</v>
      </c>
      <c r="BE11" s="34">
        <v>-17.505029678344727</v>
      </c>
      <c r="BF11" s="34">
        <v>-22.506393432617188</v>
      </c>
      <c r="BG11" s="34">
        <v>4.6511626243591309</v>
      </c>
      <c r="BH11" s="34">
        <v>25.357143402099609</v>
      </c>
      <c r="BI11" s="34">
        <v>134.23728942871094</v>
      </c>
      <c r="BJ11" s="34">
        <v>78.934013366699219</v>
      </c>
      <c r="BK11" s="34">
        <v>46.755725860595703</v>
      </c>
      <c r="BL11" s="34">
        <v>34.465194702148438</v>
      </c>
      <c r="BM11" s="34">
        <v>57.588356018066406</v>
      </c>
      <c r="BN11" s="34">
        <v>25.460123062133789</v>
      </c>
      <c r="BO11" s="34">
        <v>33.241756439208984</v>
      </c>
      <c r="BP11" s="34">
        <v>50</v>
      </c>
      <c r="BQ11" s="34">
        <v>41.341464996337891</v>
      </c>
      <c r="BR11" s="34">
        <v>15.016501426696777</v>
      </c>
      <c r="BS11" s="34">
        <v>-7.0166616439819336</v>
      </c>
      <c r="BT11" s="34">
        <v>11.757682800292969</v>
      </c>
      <c r="BU11" s="34">
        <v>8.8068761825561523</v>
      </c>
      <c r="BV11" s="34">
        <v>-15.381412506103516</v>
      </c>
      <c r="BW11" s="34">
        <v>-4.1038947105407715</v>
      </c>
      <c r="BX11" s="34">
        <v>23.370145797729492</v>
      </c>
      <c r="BY11" s="34">
        <v>32.297821044921875</v>
      </c>
      <c r="BZ11" s="34">
        <v>14.324455261230469</v>
      </c>
      <c r="CA11" s="34">
        <v>35.741634368896484</v>
      </c>
      <c r="CB11" s="34">
        <v>7.6983160972595215</v>
      </c>
      <c r="CC11" s="34">
        <v>-34.573955535888672</v>
      </c>
      <c r="CD11" s="36">
        <v>1</v>
      </c>
      <c r="CF11"/>
    </row>
    <row r="12" spans="1:84" x14ac:dyDescent="0.3">
      <c r="A12" s="33" t="s">
        <v>23</v>
      </c>
      <c r="B12" s="33" t="s">
        <v>198</v>
      </c>
      <c r="C12" s="34">
        <v>-6.4710631370544434</v>
      </c>
      <c r="D12" s="34">
        <v>40.009635925292969</v>
      </c>
      <c r="E12" s="9">
        <v>12.352300643920898</v>
      </c>
      <c r="F12" s="34">
        <v>-2.7159759998321533</v>
      </c>
      <c r="G12" s="34">
        <v>-4.2393484115600586</v>
      </c>
      <c r="H12" s="34">
        <v>-16.17762565612793</v>
      </c>
      <c r="I12" s="34">
        <v>-34.988143920898438</v>
      </c>
      <c r="J12" s="34">
        <v>-30.195169448852539</v>
      </c>
      <c r="K12" s="34">
        <v>-10.985261917114258</v>
      </c>
      <c r="L12" s="34">
        <v>-11.445305824279785</v>
      </c>
      <c r="M12" s="34">
        <v>-2.2840569019317627</v>
      </c>
      <c r="N12" s="34">
        <v>6.4693117141723633</v>
      </c>
      <c r="O12" s="34">
        <v>7.4266748428344727</v>
      </c>
      <c r="P12" s="34">
        <v>5.1107254028320313</v>
      </c>
      <c r="Q12" s="34">
        <v>25.859403610229492</v>
      </c>
      <c r="R12" s="34">
        <v>13.308395385742188</v>
      </c>
      <c r="S12" s="34">
        <v>23.462383270263672</v>
      </c>
      <c r="T12" s="34">
        <v>46.817737579345703</v>
      </c>
      <c r="U12" s="34">
        <v>75.841201782226563</v>
      </c>
      <c r="V12" s="34">
        <v>59.4207763671875</v>
      </c>
      <c r="W12" s="34">
        <v>51.534431457519531</v>
      </c>
      <c r="X12" s="34">
        <v>39.174633026123047</v>
      </c>
      <c r="Y12" s="34">
        <v>38.827732086181641</v>
      </c>
      <c r="Z12" s="34">
        <v>36.333023071289063</v>
      </c>
      <c r="AA12" s="34">
        <v>30.504724502563477</v>
      </c>
      <c r="AB12" s="34">
        <v>45.494724273681641</v>
      </c>
      <c r="AC12" s="34">
        <v>33.842491149902344</v>
      </c>
      <c r="AD12" s="34">
        <v>38.827091217041016</v>
      </c>
      <c r="AE12" s="34">
        <v>25.503419876098633</v>
      </c>
      <c r="AF12" s="34">
        <v>27.722854614257813</v>
      </c>
      <c r="AG12" s="34">
        <v>31.381862640380859</v>
      </c>
      <c r="AH12" s="34">
        <v>32.703006744384766</v>
      </c>
      <c r="AI12" s="34">
        <v>10.106395721435547</v>
      </c>
      <c r="AJ12" s="34">
        <v>6.9844455718994141</v>
      </c>
      <c r="AK12" s="34">
        <v>6.7232255935668945</v>
      </c>
      <c r="AL12" s="34">
        <v>3.1762349605560303</v>
      </c>
      <c r="AM12" s="34">
        <v>-4.8939661979675293</v>
      </c>
      <c r="AN12" s="34">
        <v>-6.7766985893249512</v>
      </c>
      <c r="AO12" s="34">
        <v>-4.4046454429626465</v>
      </c>
      <c r="AP12" s="35" t="s">
        <v>14</v>
      </c>
      <c r="AQ12" s="34">
        <v>-11.376127243041992</v>
      </c>
      <c r="AR12" s="34">
        <v>32.043666839599609</v>
      </c>
      <c r="AS12" s="9">
        <v>18.053134918212891</v>
      </c>
      <c r="AT12" s="34">
        <v>-6.9260683059692383</v>
      </c>
      <c r="AU12" s="34">
        <v>-2.7645013332366943</v>
      </c>
      <c r="AV12" s="34">
        <v>-18.227806091308594</v>
      </c>
      <c r="AW12" s="34">
        <v>-37.456005096435547</v>
      </c>
      <c r="AX12" s="34">
        <v>-36.313423156738281</v>
      </c>
      <c r="AY12" s="34">
        <v>-12.127673149108887</v>
      </c>
      <c r="AZ12" s="34">
        <v>-11.921832084655762</v>
      </c>
      <c r="BA12" s="34">
        <v>-8.9589147567749023</v>
      </c>
      <c r="BB12" s="34">
        <v>1.0303897857666016</v>
      </c>
      <c r="BC12" s="34">
        <v>-0.14291207492351532</v>
      </c>
      <c r="BD12" s="34">
        <v>-1.222609281539917</v>
      </c>
      <c r="BE12" s="34">
        <v>7.0977520942687988</v>
      </c>
      <c r="BF12" s="34">
        <v>3.4379065036773682</v>
      </c>
      <c r="BG12" s="34">
        <v>3.3429853916168213</v>
      </c>
      <c r="BH12" s="34">
        <v>28.960857391357422</v>
      </c>
      <c r="BI12" s="34">
        <v>64.769126892089844</v>
      </c>
      <c r="BJ12" s="34">
        <v>58.732383728027344</v>
      </c>
      <c r="BK12" s="34">
        <v>38.000717163085938</v>
      </c>
      <c r="BL12" s="34">
        <v>31.581005096435547</v>
      </c>
      <c r="BM12" s="34">
        <v>33.818164825439453</v>
      </c>
      <c r="BN12" s="34">
        <v>36.023815155029297</v>
      </c>
      <c r="BO12" s="34">
        <v>24.698125839233398</v>
      </c>
      <c r="BP12" s="34">
        <v>40.484710693359375</v>
      </c>
      <c r="BQ12" s="34">
        <v>31.929561614990234</v>
      </c>
      <c r="BR12" s="34">
        <v>36.405483245849609</v>
      </c>
      <c r="BS12" s="34">
        <v>33.058818817138672</v>
      </c>
      <c r="BT12" s="34">
        <v>31.035444259643555</v>
      </c>
      <c r="BU12" s="34">
        <v>26.917095184326172</v>
      </c>
      <c r="BV12" s="34">
        <v>25.327188491821289</v>
      </c>
      <c r="BW12" s="34">
        <v>25.148965835571289</v>
      </c>
      <c r="BX12" s="34">
        <v>11.075080871582031</v>
      </c>
      <c r="BY12" s="34">
        <v>15.196072578430176</v>
      </c>
      <c r="BZ12" s="34">
        <v>10.451615333557129</v>
      </c>
      <c r="CA12" s="34">
        <v>5.4669914245605469</v>
      </c>
      <c r="CB12" s="34">
        <v>5.2100510597229004</v>
      </c>
      <c r="CC12" s="34">
        <v>6.465418815612793</v>
      </c>
      <c r="CD12" s="36"/>
      <c r="CF12"/>
    </row>
    <row r="13" spans="1:84" x14ac:dyDescent="0.3">
      <c r="A13" s="33" t="s">
        <v>24</v>
      </c>
      <c r="B13" s="33" t="s">
        <v>199</v>
      </c>
      <c r="C13" s="34">
        <v>-5.403205394744873</v>
      </c>
      <c r="D13" s="34">
        <v>34.245624542236328</v>
      </c>
      <c r="E13" s="9">
        <v>18.987234115600586</v>
      </c>
      <c r="F13" s="34">
        <v>-13.270825386047363</v>
      </c>
      <c r="G13" s="34">
        <v>-1.6775515079498291</v>
      </c>
      <c r="H13" s="34">
        <v>5.7946734428405762</v>
      </c>
      <c r="I13" s="34">
        <v>-7.8413910865783691</v>
      </c>
      <c r="J13" s="34">
        <v>-14.536585807800293</v>
      </c>
      <c r="K13" s="34">
        <v>-4.522860050201416</v>
      </c>
      <c r="L13" s="34">
        <v>-2.5350131988525391</v>
      </c>
      <c r="M13" s="34">
        <v>-11.049779891967773</v>
      </c>
      <c r="N13" s="34">
        <v>-2.1373717784881592</v>
      </c>
      <c r="O13" s="34">
        <v>-9.4179840087890625</v>
      </c>
      <c r="P13" s="34">
        <v>-1.5048267841339111</v>
      </c>
      <c r="Q13" s="34">
        <v>-5.9578616172075272E-2</v>
      </c>
      <c r="R13" s="34">
        <v>3.5897436141967773</v>
      </c>
      <c r="S13" s="34">
        <v>6.6358428001403809</v>
      </c>
      <c r="T13" s="34">
        <v>32.896461486816406</v>
      </c>
      <c r="U13" s="34">
        <v>48.112991333007813</v>
      </c>
      <c r="V13" s="34">
        <v>49.549087524414063</v>
      </c>
      <c r="W13" s="34">
        <v>61.668289184570313</v>
      </c>
      <c r="X13" s="34">
        <v>31.38133430480957</v>
      </c>
      <c r="Y13" s="34">
        <v>56.377845764160156</v>
      </c>
      <c r="Z13" s="34">
        <v>33.765022277832031</v>
      </c>
      <c r="AA13" s="34">
        <v>28.069578170776367</v>
      </c>
      <c r="AB13" s="34">
        <v>18.201210021972656</v>
      </c>
      <c r="AC13" s="34">
        <v>32.408409118652344</v>
      </c>
      <c r="AD13" s="34">
        <v>32.325393676757813</v>
      </c>
      <c r="AE13" s="34">
        <v>43.590839385986328</v>
      </c>
      <c r="AF13" s="34">
        <v>20.899080276489258</v>
      </c>
      <c r="AG13" s="34">
        <v>11.170804977416992</v>
      </c>
      <c r="AH13" s="34">
        <v>13.136902809143066</v>
      </c>
      <c r="AI13" s="34">
        <v>15.868072509765625</v>
      </c>
      <c r="AJ13" s="34">
        <v>16.994001388549805</v>
      </c>
      <c r="AK13" s="34">
        <v>13.12095832824707</v>
      </c>
      <c r="AL13" s="34">
        <v>17.275188446044922</v>
      </c>
      <c r="AM13" s="34">
        <v>18.798389434814453</v>
      </c>
      <c r="AN13" s="34">
        <v>34.874645233154297</v>
      </c>
      <c r="AO13" s="34">
        <v>7.8176164627075195</v>
      </c>
      <c r="AP13" s="35" t="s">
        <v>14</v>
      </c>
      <c r="AQ13" s="34">
        <v>-14.597126960754395</v>
      </c>
      <c r="AR13" s="34">
        <v>38.176929473876953</v>
      </c>
      <c r="AS13" s="9">
        <v>24.248542785644531</v>
      </c>
      <c r="AT13" s="34">
        <v>-1.5069042444229126</v>
      </c>
      <c r="AU13" s="34">
        <v>2.0785729885101318</v>
      </c>
      <c r="AV13" s="34">
        <v>1.4289777278900146</v>
      </c>
      <c r="AW13" s="34">
        <v>-22.047189712524414</v>
      </c>
      <c r="AX13" s="34">
        <v>-33.779678344726563</v>
      </c>
      <c r="AY13" s="34">
        <v>-21.277969360351563</v>
      </c>
      <c r="AZ13" s="34">
        <v>-34.481227874755859</v>
      </c>
      <c r="BA13" s="34">
        <v>-34.191093444824219</v>
      </c>
      <c r="BB13" s="34">
        <v>-14.464262008666992</v>
      </c>
      <c r="BC13" s="34">
        <v>-22.028610229492188</v>
      </c>
      <c r="BD13" s="34">
        <v>-7.3984399437904358E-2</v>
      </c>
      <c r="BE13" s="34">
        <v>18.878320693969727</v>
      </c>
      <c r="BF13" s="34">
        <v>-11.76846981048584</v>
      </c>
      <c r="BG13" s="34">
        <v>4.9823093414306641</v>
      </c>
      <c r="BH13" s="34">
        <v>25.219036102294922</v>
      </c>
      <c r="BI13" s="34">
        <v>40.810077667236328</v>
      </c>
      <c r="BJ13" s="34">
        <v>65.371650695800781</v>
      </c>
      <c r="BK13" s="34">
        <v>62.558074951171875</v>
      </c>
      <c r="BL13" s="34">
        <v>53.440540313720703</v>
      </c>
      <c r="BM13" s="34">
        <v>68.813117980957031</v>
      </c>
      <c r="BN13" s="34">
        <v>52.016742706298828</v>
      </c>
      <c r="BO13" s="34">
        <v>55.069839477539063</v>
      </c>
      <c r="BP13" s="34">
        <v>45.466781616210938</v>
      </c>
      <c r="BQ13" s="34">
        <v>29.652675628662109</v>
      </c>
      <c r="BR13" s="34">
        <v>30.803718566894531</v>
      </c>
      <c r="BS13" s="34">
        <v>29.885135650634766</v>
      </c>
      <c r="BT13" s="34">
        <v>22.076686859130859</v>
      </c>
      <c r="BU13" s="34">
        <v>28.870527267456055</v>
      </c>
      <c r="BV13" s="34">
        <v>39.739597320556641</v>
      </c>
      <c r="BW13" s="34">
        <v>33.669582366943359</v>
      </c>
      <c r="BX13" s="34">
        <v>35.070880889892578</v>
      </c>
      <c r="BY13" s="34">
        <v>36.421741485595703</v>
      </c>
      <c r="BZ13" s="34">
        <v>24.62077522277832</v>
      </c>
      <c r="CA13" s="34">
        <v>14.30449390411377</v>
      </c>
      <c r="CB13" s="34">
        <v>-0.74032944440841675</v>
      </c>
      <c r="CC13" s="34">
        <v>6.8073854446411133</v>
      </c>
      <c r="CD13" s="36"/>
      <c r="CF13"/>
    </row>
    <row r="14" spans="1:84" x14ac:dyDescent="0.3">
      <c r="A14" s="33" t="s">
        <v>25</v>
      </c>
      <c r="B14" s="33" t="s">
        <v>200</v>
      </c>
      <c r="C14" s="34">
        <v>-4.1575493812561035</v>
      </c>
      <c r="D14" s="34">
        <v>28.800420761108398</v>
      </c>
      <c r="E14" s="9">
        <v>23.229207992553711</v>
      </c>
      <c r="F14" s="34">
        <v>4.4593586921691895</v>
      </c>
      <c r="G14" s="34">
        <v>-0.56684118509292603</v>
      </c>
      <c r="H14" s="34">
        <v>-8.3155174255371094</v>
      </c>
      <c r="I14" s="34">
        <v>-19.562639236450195</v>
      </c>
      <c r="J14" s="34">
        <v>-21.140113830566406</v>
      </c>
      <c r="K14" s="34">
        <v>-5.1378979682922363</v>
      </c>
      <c r="L14" s="34">
        <v>-7.066065788269043</v>
      </c>
      <c r="M14" s="34">
        <v>-8.4626636505126953</v>
      </c>
      <c r="N14" s="34">
        <v>6.5549559593200684</v>
      </c>
      <c r="O14" s="34">
        <v>-3.5486874580383301</v>
      </c>
      <c r="P14" s="34">
        <v>-1.8219617605209351</v>
      </c>
      <c r="Q14" s="34">
        <v>17.168020248413086</v>
      </c>
      <c r="R14" s="34">
        <v>4.6434731483459473</v>
      </c>
      <c r="S14" s="34">
        <v>15.839655876159668</v>
      </c>
      <c r="T14" s="34">
        <v>39.221885681152344</v>
      </c>
      <c r="U14" s="34">
        <v>67.382553100585938</v>
      </c>
      <c r="V14" s="34">
        <v>49.024883270263672</v>
      </c>
      <c r="W14" s="34">
        <v>38.811603546142578</v>
      </c>
      <c r="X14" s="34">
        <v>23.983732223510742</v>
      </c>
      <c r="Y14" s="34">
        <v>33.699653625488281</v>
      </c>
      <c r="Z14" s="34">
        <v>23.079622268676758</v>
      </c>
      <c r="AA14" s="34">
        <v>20.956979751586914</v>
      </c>
      <c r="AB14" s="34">
        <v>22.07154655456543</v>
      </c>
      <c r="AC14" s="34">
        <v>23.962175369262695</v>
      </c>
      <c r="AD14" s="34">
        <v>24.08543586730957</v>
      </c>
      <c r="AE14" s="34">
        <v>26.075395584106445</v>
      </c>
      <c r="AF14" s="34">
        <v>30.413702011108398</v>
      </c>
      <c r="AG14" s="34">
        <v>19.0958251953125</v>
      </c>
      <c r="AH14" s="34">
        <v>44.151176452636719</v>
      </c>
      <c r="AI14" s="34">
        <v>35.979785919189453</v>
      </c>
      <c r="AJ14" s="34">
        <v>23.284402847290039</v>
      </c>
      <c r="AK14" s="34">
        <v>23.301332473754883</v>
      </c>
      <c r="AL14" s="34">
        <v>10.536447525024414</v>
      </c>
      <c r="AM14" s="34">
        <v>14.54682445526123</v>
      </c>
      <c r="AN14" s="34">
        <v>21.698650360107422</v>
      </c>
      <c r="AO14" s="34">
        <v>8.4405279159545898</v>
      </c>
      <c r="AP14" s="35" t="s">
        <v>14</v>
      </c>
      <c r="AQ14" s="34">
        <v>-6.9229335784912109</v>
      </c>
      <c r="AR14" s="34">
        <v>31.818737030029297</v>
      </c>
      <c r="AS14" s="9">
        <v>25.874233245849609</v>
      </c>
      <c r="AT14" s="34">
        <v>1.5767078399658203</v>
      </c>
      <c r="AU14" s="34">
        <v>-6.2636213302612305</v>
      </c>
      <c r="AV14" s="34">
        <v>-7.9802746772766113</v>
      </c>
      <c r="AW14" s="34">
        <v>-31.420993804931641</v>
      </c>
      <c r="AX14" s="34">
        <v>-29.618535995483398</v>
      </c>
      <c r="AY14" s="34">
        <v>-6.242398738861084</v>
      </c>
      <c r="AZ14" s="34">
        <v>-12.435844421386719</v>
      </c>
      <c r="BA14" s="34">
        <v>-3.6045026779174805</v>
      </c>
      <c r="BB14" s="34">
        <v>7.2009696960449219</v>
      </c>
      <c r="BC14" s="34">
        <v>-2.536304235458374</v>
      </c>
      <c r="BD14" s="34">
        <v>7.4007620811462402</v>
      </c>
      <c r="BE14" s="34">
        <v>3.1105833053588867</v>
      </c>
      <c r="BF14" s="34">
        <v>4.798884391784668</v>
      </c>
      <c r="BG14" s="34">
        <v>15.61083984375</v>
      </c>
      <c r="BH14" s="34">
        <v>42.333709716796875</v>
      </c>
      <c r="BI14" s="34">
        <v>69.277565002441406</v>
      </c>
      <c r="BJ14" s="34">
        <v>64.999679565429688</v>
      </c>
      <c r="BK14" s="34">
        <v>42.447620391845703</v>
      </c>
      <c r="BL14" s="34">
        <v>27.76801872253418</v>
      </c>
      <c r="BM14" s="34">
        <v>35.037364959716797</v>
      </c>
      <c r="BN14" s="34">
        <v>22.877525329589844</v>
      </c>
      <c r="BO14" s="34">
        <v>19.468534469604492</v>
      </c>
      <c r="BP14" s="34">
        <v>27.067310333251953</v>
      </c>
      <c r="BQ14" s="34">
        <v>32.148025512695313</v>
      </c>
      <c r="BR14" s="34">
        <v>41.477062225341797</v>
      </c>
      <c r="BS14" s="34">
        <v>33.235572814941406</v>
      </c>
      <c r="BT14" s="34">
        <v>24.430967330932617</v>
      </c>
      <c r="BU14" s="34">
        <v>25.844970703125</v>
      </c>
      <c r="BV14" s="34">
        <v>30.896823883056641</v>
      </c>
      <c r="BW14" s="34">
        <v>40.503005981445313</v>
      </c>
      <c r="BX14" s="34">
        <v>30.802906036376953</v>
      </c>
      <c r="BY14" s="34">
        <v>18.274160385131836</v>
      </c>
      <c r="BZ14" s="34">
        <v>28.646492004394531</v>
      </c>
      <c r="CA14" s="34">
        <v>21.502323150634766</v>
      </c>
      <c r="CB14" s="34">
        <v>15.492226600646973</v>
      </c>
      <c r="CC14" s="34">
        <v>6.4969229698181152</v>
      </c>
      <c r="CD14" s="36"/>
      <c r="CF14"/>
    </row>
    <row r="15" spans="1:84" x14ac:dyDescent="0.3">
      <c r="A15" s="33" t="s">
        <v>26</v>
      </c>
      <c r="B15" s="33" t="s">
        <v>201</v>
      </c>
      <c r="C15" s="34">
        <v>-12.93491268157959</v>
      </c>
      <c r="D15" s="34">
        <v>29.90357780456543</v>
      </c>
      <c r="E15" s="9">
        <v>17.703559875488281</v>
      </c>
      <c r="F15" s="34">
        <v>-0.93993145227432251</v>
      </c>
      <c r="G15" s="34">
        <v>-1.5698673725128174</v>
      </c>
      <c r="H15" s="34">
        <v>-14.907999992370605</v>
      </c>
      <c r="I15" s="34">
        <v>-41.116199493408203</v>
      </c>
      <c r="J15" s="34">
        <v>-39.124771118164063</v>
      </c>
      <c r="K15" s="34">
        <v>-17.620647430419922</v>
      </c>
      <c r="L15" s="34">
        <v>-11.311859130859375</v>
      </c>
      <c r="M15" s="34">
        <v>-10.356005668640137</v>
      </c>
      <c r="N15" s="34">
        <v>-6.0912551879882813</v>
      </c>
      <c r="O15" s="34">
        <v>-5.8995785713195801</v>
      </c>
      <c r="P15" s="34">
        <v>-1.6615673303604126</v>
      </c>
      <c r="Q15" s="34">
        <v>0.17951604723930359</v>
      </c>
      <c r="R15" s="34">
        <v>9.5100488662719727</v>
      </c>
      <c r="S15" s="34">
        <v>10.27733325958252</v>
      </c>
      <c r="T15" s="34">
        <v>28.706100463867188</v>
      </c>
      <c r="U15" s="34">
        <v>79.443359375</v>
      </c>
      <c r="V15" s="34">
        <v>69.016555786132813</v>
      </c>
      <c r="W15" s="34">
        <v>42.487113952636719</v>
      </c>
      <c r="X15" s="34">
        <v>27.943191528320313</v>
      </c>
      <c r="Y15" s="34">
        <v>27.341442108154297</v>
      </c>
      <c r="Z15" s="34">
        <v>18.301813125610352</v>
      </c>
      <c r="AA15" s="34">
        <v>26.849658966064453</v>
      </c>
      <c r="AB15" s="34">
        <v>29.257806777954102</v>
      </c>
      <c r="AC15" s="34">
        <v>19.78089714050293</v>
      </c>
      <c r="AD15" s="34">
        <v>14.845349311828613</v>
      </c>
      <c r="AE15" s="34">
        <v>19.551895141601563</v>
      </c>
      <c r="AF15" s="34">
        <v>27.862264633178711</v>
      </c>
      <c r="AG15" s="34">
        <v>28.848011016845703</v>
      </c>
      <c r="AH15" s="34">
        <v>32.637035369873047</v>
      </c>
      <c r="AI15" s="34">
        <v>25.267507553100586</v>
      </c>
      <c r="AJ15" s="34">
        <v>21.197141647338867</v>
      </c>
      <c r="AK15" s="34">
        <v>18.491220474243164</v>
      </c>
      <c r="AL15" s="34">
        <v>17.767911911010742</v>
      </c>
      <c r="AM15" s="34">
        <v>6.4402451515197754</v>
      </c>
      <c r="AN15" s="34">
        <v>1.6288914680480957</v>
      </c>
      <c r="AO15" s="34">
        <v>1.5859625339508057</v>
      </c>
      <c r="AP15" s="35" t="s">
        <v>14</v>
      </c>
      <c r="AQ15" s="34">
        <v>-9.1609630584716797</v>
      </c>
      <c r="AR15" s="34">
        <v>19.831340789794922</v>
      </c>
      <c r="AS15" s="9">
        <v>15.414101600646973</v>
      </c>
      <c r="AT15" s="34">
        <v>-2.7196755409240723</v>
      </c>
      <c r="AU15" s="34">
        <v>-1.5118216276168823</v>
      </c>
      <c r="AV15" s="34">
        <v>-9.8758726119995117</v>
      </c>
      <c r="AW15" s="34">
        <v>-31.404033660888672</v>
      </c>
      <c r="AX15" s="34">
        <v>-36.749240875244141</v>
      </c>
      <c r="AY15" s="34">
        <v>-14.203325271606445</v>
      </c>
      <c r="AZ15" s="34">
        <v>-8.421116828918457</v>
      </c>
      <c r="BA15" s="34">
        <v>-7.5570001602172852</v>
      </c>
      <c r="BB15" s="34">
        <v>0.28668752312660217</v>
      </c>
      <c r="BC15" s="34">
        <v>-1.4713966846466064</v>
      </c>
      <c r="BD15" s="34">
        <v>2.7619585990905762</v>
      </c>
      <c r="BE15" s="34">
        <v>5.2865152359008789</v>
      </c>
      <c r="BF15" s="34">
        <v>-0.31574860215187073</v>
      </c>
      <c r="BG15" s="34">
        <v>4.5156709849834442E-2</v>
      </c>
      <c r="BH15" s="34">
        <v>20.975168228149414</v>
      </c>
      <c r="BI15" s="34">
        <v>50.959583282470703</v>
      </c>
      <c r="BJ15" s="34">
        <v>64.548309326171875</v>
      </c>
      <c r="BK15" s="34">
        <v>30.72723388671875</v>
      </c>
      <c r="BL15" s="34">
        <v>17.73045539855957</v>
      </c>
      <c r="BM15" s="34">
        <v>16.17718505859375</v>
      </c>
      <c r="BN15" s="34">
        <v>8.8778610229492188</v>
      </c>
      <c r="BO15" s="34">
        <v>13.014496803283691</v>
      </c>
      <c r="BP15" s="34">
        <v>17.820844650268555</v>
      </c>
      <c r="BQ15" s="34">
        <v>19.422027587890625</v>
      </c>
      <c r="BR15" s="34">
        <v>10.398042678833008</v>
      </c>
      <c r="BS15" s="34">
        <v>16.728321075439453</v>
      </c>
      <c r="BT15" s="34">
        <v>18.743707656860352</v>
      </c>
      <c r="BU15" s="34">
        <v>23.831192016601563</v>
      </c>
      <c r="BV15" s="34">
        <v>19.163402557373047</v>
      </c>
      <c r="BW15" s="34">
        <v>22.37321662902832</v>
      </c>
      <c r="BX15" s="34">
        <v>16.820751190185547</v>
      </c>
      <c r="BY15" s="34">
        <v>23.306205749511719</v>
      </c>
      <c r="BZ15" s="34">
        <v>19.608654022216797</v>
      </c>
      <c r="CA15" s="34">
        <v>10.126749992370605</v>
      </c>
      <c r="CB15" s="34">
        <v>5.9279685020446777</v>
      </c>
      <c r="CC15" s="34">
        <v>-0.82477229833602905</v>
      </c>
      <c r="CD15" s="36"/>
      <c r="CF15"/>
    </row>
    <row r="16" spans="1:84" x14ac:dyDescent="0.3">
      <c r="A16" s="33" t="s">
        <v>27</v>
      </c>
      <c r="B16" s="33" t="s">
        <v>202</v>
      </c>
      <c r="C16" s="34">
        <v>7.6949019432067871</v>
      </c>
      <c r="D16" s="34">
        <v>27.793180465698242</v>
      </c>
      <c r="E16" s="9">
        <v>2.9724345207214355</v>
      </c>
      <c r="F16" s="34">
        <v>-2.9169826507568359</v>
      </c>
      <c r="G16" s="34">
        <v>-8.577244758605957</v>
      </c>
      <c r="H16" s="34">
        <v>-6.2494864463806152</v>
      </c>
      <c r="I16" s="34">
        <v>2.1605968475341797</v>
      </c>
      <c r="J16" s="34">
        <v>-5.5366034507751465</v>
      </c>
      <c r="K16" s="34">
        <v>16.112276077270508</v>
      </c>
      <c r="L16" s="34">
        <v>9.5357751846313477</v>
      </c>
      <c r="M16" s="34">
        <v>-3.0195140838623047</v>
      </c>
      <c r="N16" s="34">
        <v>15.068149566650391</v>
      </c>
      <c r="O16" s="34">
        <v>27.721637725830078</v>
      </c>
      <c r="P16" s="34">
        <v>32.530696868896484</v>
      </c>
      <c r="Q16" s="34">
        <v>22.530319213867188</v>
      </c>
      <c r="R16" s="34">
        <v>9.000091552734375</v>
      </c>
      <c r="S16" s="34">
        <v>45.858657836914063</v>
      </c>
      <c r="T16" s="34">
        <v>36.0550537109375</v>
      </c>
      <c r="U16" s="34">
        <v>43.698246002197266</v>
      </c>
      <c r="V16" s="34">
        <v>34.601627349853516</v>
      </c>
      <c r="W16" s="34">
        <v>26.4986572265625</v>
      </c>
      <c r="X16" s="34">
        <v>29.1331787109375</v>
      </c>
      <c r="Y16" s="34">
        <v>38.206707000732422</v>
      </c>
      <c r="Z16" s="34">
        <v>27.65928840637207</v>
      </c>
      <c r="AA16" s="34">
        <v>18.231060028076172</v>
      </c>
      <c r="AB16" s="34">
        <v>23.227579116821289</v>
      </c>
      <c r="AC16" s="34">
        <v>13.710922241210938</v>
      </c>
      <c r="AD16" s="34">
        <v>20.373910903930664</v>
      </c>
      <c r="AE16" s="34">
        <v>0.41533723473548889</v>
      </c>
      <c r="AF16" s="34">
        <v>11.761749267578125</v>
      </c>
      <c r="AG16" s="34">
        <v>-4.035102367401123</v>
      </c>
      <c r="AH16" s="34">
        <v>14.222444534301758</v>
      </c>
      <c r="AI16" s="34">
        <v>9.1110324859619141</v>
      </c>
      <c r="AJ16" s="34">
        <v>0.11968805640935898</v>
      </c>
      <c r="AK16" s="34">
        <v>-0.35417482256889343</v>
      </c>
      <c r="AL16" s="34">
        <v>-0.66276443004608154</v>
      </c>
      <c r="AM16" s="34">
        <v>-2.2212212085723877</v>
      </c>
      <c r="AN16" s="34">
        <v>-8.3596267700195313</v>
      </c>
      <c r="AO16" s="34">
        <v>-0.99952137470245361</v>
      </c>
      <c r="AP16" s="35" t="s">
        <v>14</v>
      </c>
      <c r="AQ16" s="34">
        <v>-16.216175079345703</v>
      </c>
      <c r="AR16" s="34">
        <v>52.691802978515625</v>
      </c>
      <c r="AS16" s="9">
        <v>12.460025787353516</v>
      </c>
      <c r="AT16" s="34">
        <v>-3.6300241947174072</v>
      </c>
      <c r="AU16" s="34">
        <v>-19.182968139648438</v>
      </c>
      <c r="AV16" s="34">
        <v>-20.344297409057617</v>
      </c>
      <c r="AW16" s="34">
        <v>-21.636594772338867</v>
      </c>
      <c r="AX16" s="34">
        <v>-37.020118713378906</v>
      </c>
      <c r="AY16" s="34">
        <v>-21.363855361938477</v>
      </c>
      <c r="AZ16" s="34">
        <v>-18.745597839355469</v>
      </c>
      <c r="BA16" s="34">
        <v>-21.547248840332031</v>
      </c>
      <c r="BB16" s="34">
        <v>-11.797452926635742</v>
      </c>
      <c r="BC16" s="34">
        <v>-12.760120391845703</v>
      </c>
      <c r="BD16" s="34">
        <v>-11.383759498596191</v>
      </c>
      <c r="BE16" s="34">
        <v>6.9998507499694824</v>
      </c>
      <c r="BF16" s="34">
        <v>-1.6804407835006714</v>
      </c>
      <c r="BG16" s="34">
        <v>35.064445495605469</v>
      </c>
      <c r="BH16" s="34">
        <v>56.81787109375</v>
      </c>
      <c r="BI16" s="34">
        <v>43.350528717041016</v>
      </c>
      <c r="BJ16" s="34">
        <v>77.621025085449219</v>
      </c>
      <c r="BK16" s="34">
        <v>63.428497314453125</v>
      </c>
      <c r="BL16" s="34">
        <v>55.445148468017578</v>
      </c>
      <c r="BM16" s="34">
        <v>73.59918212890625</v>
      </c>
      <c r="BN16" s="34">
        <v>58.49688720703125</v>
      </c>
      <c r="BO16" s="34">
        <v>70.42431640625</v>
      </c>
      <c r="BP16" s="34">
        <v>64.177291870117188</v>
      </c>
      <c r="BQ16" s="34">
        <v>49.539203643798828</v>
      </c>
      <c r="BR16" s="34">
        <v>41.216026306152344</v>
      </c>
      <c r="BS16" s="34">
        <v>29.333541870117188</v>
      </c>
      <c r="BT16" s="34">
        <v>19.652130126953125</v>
      </c>
      <c r="BU16" s="34">
        <v>29.901029586791992</v>
      </c>
      <c r="BV16" s="34">
        <v>26.636566162109375</v>
      </c>
      <c r="BW16" s="34">
        <v>32.748428344726563</v>
      </c>
      <c r="BX16" s="34">
        <v>7.4424676895141602</v>
      </c>
      <c r="BY16" s="34">
        <v>14.083573341369629</v>
      </c>
      <c r="BZ16" s="34">
        <v>9.285801887512207</v>
      </c>
      <c r="CA16" s="34">
        <v>-13.314234733581543</v>
      </c>
      <c r="CB16" s="34">
        <v>-2.1105606555938721</v>
      </c>
      <c r="CC16" s="34">
        <v>-17.733501434326172</v>
      </c>
      <c r="CD16" s="36"/>
      <c r="CF16"/>
    </row>
    <row r="17" spans="1:84" x14ac:dyDescent="0.3">
      <c r="A17" s="33" t="s">
        <v>28</v>
      </c>
      <c r="B17" s="33" t="s">
        <v>29</v>
      </c>
      <c r="C17" s="34">
        <v>3.6369550228118896</v>
      </c>
      <c r="D17" s="34">
        <v>29.600028991699219</v>
      </c>
      <c r="E17" s="9">
        <v>7.043433666229248</v>
      </c>
      <c r="F17" s="34">
        <v>-2.9393417835235596</v>
      </c>
      <c r="G17" s="34">
        <v>-40.605926513671875</v>
      </c>
      <c r="H17" s="34">
        <v>-6.8913507461547852</v>
      </c>
      <c r="I17" s="34">
        <v>3.0365793704986572</v>
      </c>
      <c r="J17" s="34">
        <v>-3.496199369430542</v>
      </c>
      <c r="K17" s="34">
        <v>0.18402944505214691</v>
      </c>
      <c r="L17" s="34">
        <v>6.7961688041687012</v>
      </c>
      <c r="M17" s="34">
        <v>9.0760593414306641</v>
      </c>
      <c r="N17" s="34">
        <v>9.3591184616088867</v>
      </c>
      <c r="O17" s="34">
        <v>10.941924095153809</v>
      </c>
      <c r="P17" s="34">
        <v>20.567010879516602</v>
      </c>
      <c r="Q17" s="34">
        <v>18.140447616577148</v>
      </c>
      <c r="R17" s="34">
        <v>24.471645355224609</v>
      </c>
      <c r="S17" s="34">
        <v>154.27978515625</v>
      </c>
      <c r="T17" s="34">
        <v>30.324045181274414</v>
      </c>
      <c r="U17" s="34">
        <v>31.885103225708008</v>
      </c>
      <c r="V17" s="34">
        <v>27.509336471557617</v>
      </c>
      <c r="W17" s="34">
        <v>31.686531066894531</v>
      </c>
      <c r="X17" s="34">
        <v>18.760871887207031</v>
      </c>
      <c r="Y17" s="34">
        <v>25.086294174194336</v>
      </c>
      <c r="Z17" s="34">
        <v>27.682514190673828</v>
      </c>
      <c r="AA17" s="34">
        <v>26.593957901000977</v>
      </c>
      <c r="AB17" s="34">
        <v>21.458429336547852</v>
      </c>
      <c r="AC17" s="34">
        <v>20.478277206420898</v>
      </c>
      <c r="AD17" s="34">
        <v>23.952661514282227</v>
      </c>
      <c r="AE17" s="34">
        <v>6.0459427833557129</v>
      </c>
      <c r="AF17" s="34">
        <v>14.320932388305664</v>
      </c>
      <c r="AG17" s="34">
        <v>3.5193145275115967</v>
      </c>
      <c r="AH17" s="34">
        <v>16.411186218261719</v>
      </c>
      <c r="AI17" s="34">
        <v>17.103572845458984</v>
      </c>
      <c r="AJ17" s="34">
        <v>18.146816253662109</v>
      </c>
      <c r="AK17" s="34">
        <v>7.4332046508789063</v>
      </c>
      <c r="AL17" s="34">
        <v>5.5694308280944824</v>
      </c>
      <c r="AM17" s="34">
        <v>-0.32762771844863892</v>
      </c>
      <c r="AN17" s="34">
        <v>-8.9664087295532227</v>
      </c>
      <c r="AO17" s="34">
        <v>-9.8871822357177734</v>
      </c>
      <c r="AP17" s="35" t="s">
        <v>14</v>
      </c>
      <c r="AQ17" s="34">
        <v>-0.32341355085372925</v>
      </c>
      <c r="AR17" s="34">
        <v>30.24852180480957</v>
      </c>
      <c r="AS17" s="9">
        <v>-8.5126757621765137E-2</v>
      </c>
      <c r="AT17" s="34">
        <v>-13.123483657836914</v>
      </c>
      <c r="AU17" s="34">
        <v>5.6420722007751465</v>
      </c>
      <c r="AV17" s="34">
        <v>-2.5218203067779541</v>
      </c>
      <c r="AW17" s="34">
        <v>-15.000382423400879</v>
      </c>
      <c r="AX17" s="34">
        <v>-15.521745681762695</v>
      </c>
      <c r="AY17" s="34">
        <v>3.4549787044525146</v>
      </c>
      <c r="AZ17" s="34">
        <v>-0.19314315915107727</v>
      </c>
      <c r="BA17" s="34">
        <v>1.3067193031311035</v>
      </c>
      <c r="BB17" s="34">
        <v>16.135776519775391</v>
      </c>
      <c r="BC17" s="34">
        <v>6.2663826942443848</v>
      </c>
      <c r="BD17" s="34">
        <v>4.8497805595397949</v>
      </c>
      <c r="BE17" s="34">
        <v>5.9820003509521484</v>
      </c>
      <c r="BF17" s="34">
        <v>28.904726028442383</v>
      </c>
      <c r="BG17" s="34">
        <v>21.237253189086914</v>
      </c>
      <c r="BH17" s="34">
        <v>38.800724029541016</v>
      </c>
      <c r="BI17" s="34">
        <v>44.480556488037109</v>
      </c>
      <c r="BJ17" s="34">
        <v>55.883872985839844</v>
      </c>
      <c r="BK17" s="34">
        <v>38.368728637695313</v>
      </c>
      <c r="BL17" s="34">
        <v>26.566440582275391</v>
      </c>
      <c r="BM17" s="34">
        <v>31.816843032836914</v>
      </c>
      <c r="BN17" s="34">
        <v>15.99341869354248</v>
      </c>
      <c r="BO17" s="34">
        <v>19.597085952758789</v>
      </c>
      <c r="BP17" s="34">
        <v>30.638883590698242</v>
      </c>
      <c r="BQ17" s="34">
        <v>20.618804931640625</v>
      </c>
      <c r="BR17" s="34">
        <v>20.077800750732422</v>
      </c>
      <c r="BS17" s="34">
        <v>11.592181205749512</v>
      </c>
      <c r="BT17" s="34">
        <v>1.6355478763580322</v>
      </c>
      <c r="BU17" s="34">
        <v>-0.37658432126045227</v>
      </c>
      <c r="BV17" s="34">
        <v>-1.7871687412261963</v>
      </c>
      <c r="BW17" s="34">
        <v>-0.41834205389022827</v>
      </c>
      <c r="BX17" s="34">
        <v>2.5890583992004395</v>
      </c>
      <c r="BY17" s="34">
        <v>-0.76050364971160889</v>
      </c>
      <c r="BZ17" s="34">
        <v>-3.3894462585449219</v>
      </c>
      <c r="CA17" s="34">
        <v>-4.6428346633911133</v>
      </c>
      <c r="CB17" s="34">
        <v>-11.923275947570801</v>
      </c>
      <c r="CC17" s="34">
        <v>-6.7021327018737793</v>
      </c>
      <c r="CD17" s="36"/>
      <c r="CF17"/>
    </row>
    <row r="18" spans="1:84" x14ac:dyDescent="0.3">
      <c r="A18" s="33" t="s">
        <v>30</v>
      </c>
      <c r="B18" s="33" t="s">
        <v>203</v>
      </c>
      <c r="C18" s="34">
        <v>-21.356122970581055</v>
      </c>
      <c r="D18" s="34">
        <v>33.276142120361328</v>
      </c>
      <c r="E18" s="9">
        <v>37.890598297119141</v>
      </c>
      <c r="F18" s="34">
        <v>11.524570465087891</v>
      </c>
      <c r="G18" s="34">
        <v>-7.5224523544311523</v>
      </c>
      <c r="H18" s="34">
        <v>-27.080856323242188</v>
      </c>
      <c r="I18" s="34">
        <v>-51.738899230957031</v>
      </c>
      <c r="J18" s="34">
        <v>-40.742546081542969</v>
      </c>
      <c r="K18" s="34">
        <v>-26.058992385864258</v>
      </c>
      <c r="L18" s="34">
        <v>-21.617897033691406</v>
      </c>
      <c r="M18" s="34">
        <v>-20.816165924072266</v>
      </c>
      <c r="N18" s="34">
        <v>-17.033437728881836</v>
      </c>
      <c r="O18" s="34">
        <v>-20.488309860229492</v>
      </c>
      <c r="P18" s="34">
        <v>-14.276716232299805</v>
      </c>
      <c r="Q18" s="34">
        <v>-9.0453271865844727</v>
      </c>
      <c r="R18" s="34">
        <v>-23.644920349121094</v>
      </c>
      <c r="S18" s="34">
        <v>-0.15735694766044617</v>
      </c>
      <c r="T18" s="34">
        <v>38.725051879882813</v>
      </c>
      <c r="U18" s="34">
        <v>59.656139373779297</v>
      </c>
      <c r="V18" s="34">
        <v>39.426979064941406</v>
      </c>
      <c r="W18" s="34">
        <v>38.992835998535156</v>
      </c>
      <c r="X18" s="34">
        <v>34.959804534912109</v>
      </c>
      <c r="Y18" s="34">
        <v>34.060169219970703</v>
      </c>
      <c r="Z18" s="34">
        <v>49.014686584472656</v>
      </c>
      <c r="AA18" s="34">
        <v>43.636184692382813</v>
      </c>
      <c r="AB18" s="34">
        <v>64.692520141601563</v>
      </c>
      <c r="AC18" s="34">
        <v>50.042770385742188</v>
      </c>
      <c r="AD18" s="34">
        <v>45.603302001953125</v>
      </c>
      <c r="AE18" s="34">
        <v>43.219005584716797</v>
      </c>
      <c r="AF18" s="34">
        <v>46.503467559814453</v>
      </c>
      <c r="AG18" s="34">
        <v>83.462654113769531</v>
      </c>
      <c r="AH18" s="34">
        <v>50.553825378417969</v>
      </c>
      <c r="AI18" s="34">
        <v>74.380683898925781</v>
      </c>
      <c r="AJ18" s="34">
        <v>71.701820373535156</v>
      </c>
      <c r="AK18" s="34">
        <v>29.765697479248047</v>
      </c>
      <c r="AL18" s="34">
        <v>26.008876800537109</v>
      </c>
      <c r="AM18" s="34">
        <v>11.249210357666016</v>
      </c>
      <c r="AN18" s="34">
        <v>8.7506275177001953</v>
      </c>
      <c r="AO18" s="34">
        <v>-1.0220811367034912</v>
      </c>
      <c r="AP18" s="35" t="s">
        <v>14</v>
      </c>
      <c r="AQ18" s="34">
        <v>-18.072917938232422</v>
      </c>
      <c r="AR18" s="34">
        <v>37.545829772949219</v>
      </c>
      <c r="AS18" s="9">
        <v>26.121646881103516</v>
      </c>
      <c r="AT18" s="34">
        <v>0.58681142330169678</v>
      </c>
      <c r="AU18" s="34">
        <v>0.23104500770568848</v>
      </c>
      <c r="AV18" s="34">
        <v>-16.907730102539063</v>
      </c>
      <c r="AW18" s="34">
        <v>-32.65924072265625</v>
      </c>
      <c r="AX18" s="34">
        <v>-40.803543090820313</v>
      </c>
      <c r="AY18" s="34">
        <v>-28.461780548095703</v>
      </c>
      <c r="AZ18" s="34">
        <v>-20.851015090942383</v>
      </c>
      <c r="BA18" s="34">
        <v>-27.444910049438477</v>
      </c>
      <c r="BB18" s="34">
        <v>-17.342342376708984</v>
      </c>
      <c r="BC18" s="34">
        <v>-15.018509864807129</v>
      </c>
      <c r="BD18" s="34">
        <v>-12.691605567932129</v>
      </c>
      <c r="BE18" s="34">
        <v>0.66436630487442017</v>
      </c>
      <c r="BF18" s="34">
        <v>-12.542842864990234</v>
      </c>
      <c r="BG18" s="34">
        <v>-3.044353723526001</v>
      </c>
      <c r="BH18" s="34">
        <v>35.753074645996094</v>
      </c>
      <c r="BI18" s="34">
        <v>51.096542358398438</v>
      </c>
      <c r="BJ18" s="34">
        <v>51.472812652587891</v>
      </c>
      <c r="BK18" s="34">
        <v>69.235008239746094</v>
      </c>
      <c r="BL18" s="34">
        <v>29.302999496459961</v>
      </c>
      <c r="BM18" s="34">
        <v>45.448657989501953</v>
      </c>
      <c r="BN18" s="34">
        <v>59.990917205810547</v>
      </c>
      <c r="BO18" s="34">
        <v>51.306873321533203</v>
      </c>
      <c r="BP18" s="34">
        <v>51.075565338134766</v>
      </c>
      <c r="BQ18" s="34">
        <v>44.520618438720703</v>
      </c>
      <c r="BR18" s="34">
        <v>52.491729736328125</v>
      </c>
      <c r="BS18" s="34">
        <v>44.948486328125</v>
      </c>
      <c r="BT18" s="34">
        <v>40.322616577148438</v>
      </c>
      <c r="BU18" s="34">
        <v>34.173763275146484</v>
      </c>
      <c r="BV18" s="34">
        <v>52.97296142578125</v>
      </c>
      <c r="BW18" s="34">
        <v>27.660175323486328</v>
      </c>
      <c r="BX18" s="34">
        <v>43.630088806152344</v>
      </c>
      <c r="BY18" s="34">
        <v>36.586944580078125</v>
      </c>
      <c r="BZ18" s="34">
        <v>16.945785522460938</v>
      </c>
      <c r="CA18" s="34">
        <v>7.0321025848388672</v>
      </c>
      <c r="CB18" s="34">
        <v>-6.0573220252990723</v>
      </c>
      <c r="CC18" s="34">
        <v>-3.8285896778106689</v>
      </c>
      <c r="CD18" s="36"/>
      <c r="CF18"/>
    </row>
    <row r="19" spans="1:84" x14ac:dyDescent="0.3">
      <c r="A19" s="33" t="s">
        <v>31</v>
      </c>
      <c r="B19" s="33" t="s">
        <v>204</v>
      </c>
      <c r="C19" s="34">
        <v>2.0923995971679688</v>
      </c>
      <c r="D19" s="34">
        <v>23.679655075073242</v>
      </c>
      <c r="E19" s="9">
        <v>6.5470013618469238</v>
      </c>
      <c r="F19" s="34">
        <v>-0.38839665055274963</v>
      </c>
      <c r="G19" s="34">
        <v>16.434038162231445</v>
      </c>
      <c r="H19" s="34">
        <v>8.8544654846191406</v>
      </c>
      <c r="I19" s="34">
        <v>-11.586901664733887</v>
      </c>
      <c r="J19" s="34">
        <v>-20.079334259033203</v>
      </c>
      <c r="K19" s="34">
        <v>-4.1455597877502441</v>
      </c>
      <c r="L19" s="34">
        <v>0.32509753108024597</v>
      </c>
      <c r="M19" s="34">
        <v>-1.1500260829925537</v>
      </c>
      <c r="N19" s="34">
        <v>5.5806937217712402</v>
      </c>
      <c r="O19" s="34">
        <v>6.9310979843139648</v>
      </c>
      <c r="P19" s="34">
        <v>11.442890167236328</v>
      </c>
      <c r="Q19" s="34">
        <v>16.163311004638672</v>
      </c>
      <c r="R19" s="34">
        <v>15.669549942016602</v>
      </c>
      <c r="S19" s="34">
        <v>6.6511988639831543</v>
      </c>
      <c r="T19" s="34">
        <v>11.129655838012695</v>
      </c>
      <c r="U19" s="34">
        <v>32.300571441650391</v>
      </c>
      <c r="V19" s="34">
        <v>51.016307830810547</v>
      </c>
      <c r="W19" s="34">
        <v>41.598361968994141</v>
      </c>
      <c r="X19" s="34">
        <v>33.354934692382813</v>
      </c>
      <c r="Y19" s="34">
        <v>24.653621673583984</v>
      </c>
      <c r="Z19" s="34">
        <v>25.326530456542969</v>
      </c>
      <c r="AA19" s="34">
        <v>24.388145446777344</v>
      </c>
      <c r="AB19" s="34">
        <v>11.935544013977051</v>
      </c>
      <c r="AC19" s="34">
        <v>15.753490447998047</v>
      </c>
      <c r="AD19" s="34">
        <v>21.215633392333984</v>
      </c>
      <c r="AE19" s="34">
        <v>8.7200870513916016</v>
      </c>
      <c r="AF19" s="34">
        <v>17.334598541259766</v>
      </c>
      <c r="AG19" s="34">
        <v>-0.20637056231498718</v>
      </c>
      <c r="AH19" s="34">
        <v>-19.532045364379883</v>
      </c>
      <c r="AI19" s="34">
        <v>-13.801507949829102</v>
      </c>
      <c r="AJ19" s="34">
        <v>8.1483879089355469</v>
      </c>
      <c r="AK19" s="34">
        <v>19.506193161010742</v>
      </c>
      <c r="AL19" s="34">
        <v>14.72887134552002</v>
      </c>
      <c r="AM19" s="34">
        <v>4.5269389152526855</v>
      </c>
      <c r="AN19" s="34">
        <v>15.592567443847656</v>
      </c>
      <c r="AO19" s="34">
        <v>8.3104562759399414</v>
      </c>
      <c r="AP19" s="35" t="s">
        <v>14</v>
      </c>
      <c r="AQ19" s="34">
        <v>-12.409171104431152</v>
      </c>
      <c r="AR19" s="34">
        <v>31.750125885009766</v>
      </c>
      <c r="AS19" s="9">
        <v>14.99102783203125</v>
      </c>
      <c r="AT19" s="34">
        <v>-6.8743047714233398</v>
      </c>
      <c r="AU19" s="34">
        <v>2.8595318794250488</v>
      </c>
      <c r="AV19" s="34">
        <v>-13.264451026916504</v>
      </c>
      <c r="AW19" s="34">
        <v>-22.529853820800781</v>
      </c>
      <c r="AX19" s="34">
        <v>-28.646205902099609</v>
      </c>
      <c r="AY19" s="34">
        <v>-5.9114899635314941</v>
      </c>
      <c r="AZ19" s="34">
        <v>-17.806489944458008</v>
      </c>
      <c r="BA19" s="34">
        <v>-12.612751960754395</v>
      </c>
      <c r="BB19" s="34">
        <v>-10.016536712646484</v>
      </c>
      <c r="BC19" s="34">
        <v>-17.899206161499023</v>
      </c>
      <c r="BD19" s="34">
        <v>-13.387248039245605</v>
      </c>
      <c r="BE19" s="34">
        <v>1.3334391117095947</v>
      </c>
      <c r="BF19" s="34">
        <v>-0.16722407937049866</v>
      </c>
      <c r="BG19" s="34">
        <v>-5.0073161125183105</v>
      </c>
      <c r="BH19" s="34">
        <v>15.912749290466309</v>
      </c>
      <c r="BI19" s="34">
        <v>39.725086212158203</v>
      </c>
      <c r="BJ19" s="34">
        <v>48.346900939941406</v>
      </c>
      <c r="BK19" s="34">
        <v>43.5142822265625</v>
      </c>
      <c r="BL19" s="34">
        <v>31.683078765869141</v>
      </c>
      <c r="BM19" s="34">
        <v>36.012351989746094</v>
      </c>
      <c r="BN19" s="34">
        <v>32.300689697265625</v>
      </c>
      <c r="BO19" s="34">
        <v>46.363636016845703</v>
      </c>
      <c r="BP19" s="34">
        <v>53.99749755859375</v>
      </c>
      <c r="BQ19" s="34">
        <v>45.155479431152344</v>
      </c>
      <c r="BR19" s="34">
        <v>38.430248260498047</v>
      </c>
      <c r="BS19" s="34">
        <v>45.558788299560547</v>
      </c>
      <c r="BT19" s="34">
        <v>40.066661834716797</v>
      </c>
      <c r="BU19" s="34">
        <v>-20.518587112426758</v>
      </c>
      <c r="BV19" s="34">
        <v>12.75572395324707</v>
      </c>
      <c r="BW19" s="34">
        <v>-10.914667129516602</v>
      </c>
      <c r="BX19" s="34">
        <v>23.785675048828125</v>
      </c>
      <c r="BY19" s="34">
        <v>31.218784332275391</v>
      </c>
      <c r="BZ19" s="34">
        <v>20.379680633544922</v>
      </c>
      <c r="CA19" s="34">
        <v>12.730070114135742</v>
      </c>
      <c r="CB19" s="34">
        <v>7.9471631050109863</v>
      </c>
      <c r="CC19" s="34">
        <v>-2.984027624130249</v>
      </c>
      <c r="CD19" s="36"/>
      <c r="CF19"/>
    </row>
    <row r="20" spans="1:84" x14ac:dyDescent="0.3">
      <c r="A20" s="33" t="s">
        <v>32</v>
      </c>
      <c r="B20" s="33" t="s">
        <v>205</v>
      </c>
      <c r="C20" s="34">
        <v>7.2088293731212616E-2</v>
      </c>
      <c r="D20" s="34">
        <v>27.246976852416992</v>
      </c>
      <c r="E20" s="9">
        <v>15.615285873413086</v>
      </c>
      <c r="F20" s="34">
        <v>1.7633023262023926</v>
      </c>
      <c r="G20" s="34">
        <v>3.5155875682830811</v>
      </c>
      <c r="H20" s="34">
        <v>-10.425520896911621</v>
      </c>
      <c r="I20" s="34">
        <v>-25.551124572753906</v>
      </c>
      <c r="J20" s="34">
        <v>-25.654958724975586</v>
      </c>
      <c r="K20" s="34">
        <v>6.3259649276733398</v>
      </c>
      <c r="L20" s="34">
        <v>-12.37506103515625</v>
      </c>
      <c r="M20" s="34">
        <v>4.7061500549316406</v>
      </c>
      <c r="N20" s="34">
        <v>13.34892749786377</v>
      </c>
      <c r="O20" s="34">
        <v>13.155850410461426</v>
      </c>
      <c r="P20" s="34">
        <v>15.266388893127441</v>
      </c>
      <c r="Q20" s="34">
        <v>23.399160385131836</v>
      </c>
      <c r="R20" s="34">
        <v>6.2706351280212402</v>
      </c>
      <c r="S20" s="34">
        <v>10.565484046936035</v>
      </c>
      <c r="T20" s="34">
        <v>44.424728393554688</v>
      </c>
      <c r="U20" s="34">
        <v>75.243797302246094</v>
      </c>
      <c r="V20" s="34">
        <v>65.783714294433594</v>
      </c>
      <c r="W20" s="34">
        <v>38.237277984619141</v>
      </c>
      <c r="X20" s="34">
        <v>16.187301635742188</v>
      </c>
      <c r="Y20" s="34">
        <v>25.023593902587891</v>
      </c>
      <c r="Z20" s="34">
        <v>15.777588844299316</v>
      </c>
      <c r="AA20" s="34">
        <v>15.317584037780762</v>
      </c>
      <c r="AB20" s="34">
        <v>24.825714111328125</v>
      </c>
      <c r="AC20" s="34">
        <v>16.734434127807617</v>
      </c>
      <c r="AD20" s="34">
        <v>23.106645584106445</v>
      </c>
      <c r="AE20" s="34">
        <v>20.564746856689453</v>
      </c>
      <c r="AF20" s="34">
        <v>12.189809799194336</v>
      </c>
      <c r="AG20" s="34">
        <v>9.3901863098144531</v>
      </c>
      <c r="AH20" s="34">
        <v>16.125043869018555</v>
      </c>
      <c r="AI20" s="34">
        <v>16.668012619018555</v>
      </c>
      <c r="AJ20" s="34">
        <v>19.181051254272461</v>
      </c>
      <c r="AK20" s="34">
        <v>26.115888595581055</v>
      </c>
      <c r="AL20" s="34">
        <v>29.255590438842773</v>
      </c>
      <c r="AM20" s="34">
        <v>5.6840076446533203</v>
      </c>
      <c r="AN20" s="34">
        <v>10.543454170227051</v>
      </c>
      <c r="AO20" s="34">
        <v>4.5141644477844238</v>
      </c>
      <c r="AP20" s="35" t="s">
        <v>14</v>
      </c>
      <c r="AQ20" s="34">
        <v>-4.723787784576416</v>
      </c>
      <c r="AR20" s="34">
        <v>28.685373306274414</v>
      </c>
      <c r="AS20" s="9">
        <v>28.323465347290039</v>
      </c>
      <c r="AT20" s="34">
        <v>1.8814196586608887</v>
      </c>
      <c r="AU20" s="34">
        <v>5.5165853500366211</v>
      </c>
      <c r="AV20" s="34">
        <v>-13.600630760192871</v>
      </c>
      <c r="AW20" s="34">
        <v>-38.111618041992188</v>
      </c>
      <c r="AX20" s="34">
        <v>-29.138715744018555</v>
      </c>
      <c r="AY20" s="34">
        <v>4.1307644844055176</v>
      </c>
      <c r="AZ20" s="34">
        <v>-10.459342002868652</v>
      </c>
      <c r="BA20" s="34">
        <v>3.7899978160858154</v>
      </c>
      <c r="BB20" s="34">
        <v>3.5114665031433105</v>
      </c>
      <c r="BC20" s="34">
        <v>2.0059897899627686</v>
      </c>
      <c r="BD20" s="34">
        <v>2.8601224422454834</v>
      </c>
      <c r="BE20" s="34">
        <v>26.663139343261719</v>
      </c>
      <c r="BF20" s="34">
        <v>-2.0045483112335205</v>
      </c>
      <c r="BG20" s="34">
        <v>8.8015832901000977</v>
      </c>
      <c r="BH20" s="34">
        <v>39.028560638427734</v>
      </c>
      <c r="BI20" s="34">
        <v>74.074928283691406</v>
      </c>
      <c r="BJ20" s="34">
        <v>50.565326690673828</v>
      </c>
      <c r="BK20" s="34">
        <v>33.289443969726563</v>
      </c>
      <c r="BL20" s="34">
        <v>21.936298370361328</v>
      </c>
      <c r="BM20" s="34">
        <v>28.120996475219727</v>
      </c>
      <c r="BN20" s="34">
        <v>31.248865127563477</v>
      </c>
      <c r="BO20" s="34">
        <v>22.634965896606445</v>
      </c>
      <c r="BP20" s="34">
        <v>34.968955993652344</v>
      </c>
      <c r="BQ20" s="34">
        <v>20.311195373535156</v>
      </c>
      <c r="BR20" s="34">
        <v>39.063198089599609</v>
      </c>
      <c r="BS20" s="34">
        <v>28.290578842163086</v>
      </c>
      <c r="BT20" s="34">
        <v>35.925922393798828</v>
      </c>
      <c r="BU20" s="34">
        <v>37.480083465576172</v>
      </c>
      <c r="BV20" s="34">
        <v>33.180389404296875</v>
      </c>
      <c r="BW20" s="34">
        <v>24.392210006713867</v>
      </c>
      <c r="BX20" s="34">
        <v>28.093719482421875</v>
      </c>
      <c r="BY20" s="34">
        <v>47.030590057373047</v>
      </c>
      <c r="BZ20" s="34">
        <v>25.173641204833984</v>
      </c>
      <c r="CA20" s="34">
        <v>19.357244491577148</v>
      </c>
      <c r="CB20" s="34">
        <v>14.920859336853027</v>
      </c>
      <c r="CC20" s="34">
        <v>14.118279457092285</v>
      </c>
      <c r="CD20" s="36"/>
      <c r="CF20"/>
    </row>
    <row r="21" spans="1:84" x14ac:dyDescent="0.3">
      <c r="A21" s="33" t="s">
        <v>33</v>
      </c>
      <c r="B21" s="33" t="s">
        <v>206</v>
      </c>
      <c r="C21" s="34">
        <v>-11.29261302947998</v>
      </c>
      <c r="D21" s="34">
        <v>26.924839019775391</v>
      </c>
      <c r="E21" s="9">
        <v>11.372393608093262</v>
      </c>
      <c r="F21" s="34">
        <v>-60.529182434082031</v>
      </c>
      <c r="G21" s="34">
        <v>12.859433174133301</v>
      </c>
      <c r="H21" s="34">
        <v>35.380477905273438</v>
      </c>
      <c r="I21" s="34">
        <v>2.5926656723022461</v>
      </c>
      <c r="J21" s="34">
        <v>-6.4672374725341797</v>
      </c>
      <c r="K21" s="34">
        <v>16.236660003662109</v>
      </c>
      <c r="L21" s="34">
        <v>-11.54731273651123</v>
      </c>
      <c r="M21" s="34">
        <v>-6.410794734954834</v>
      </c>
      <c r="N21" s="34">
        <v>-14.666213035583496</v>
      </c>
      <c r="O21" s="34">
        <v>20.707202911376953</v>
      </c>
      <c r="P21" s="34">
        <v>-33.633506774902344</v>
      </c>
      <c r="Q21" s="34">
        <v>-17.290111541748047</v>
      </c>
      <c r="R21" s="34">
        <v>-27.880603790283203</v>
      </c>
      <c r="S21" s="34">
        <v>-10.464838981628418</v>
      </c>
      <c r="T21" s="34">
        <v>-20.332075119018555</v>
      </c>
      <c r="U21" s="34">
        <v>4.2921886444091797</v>
      </c>
      <c r="V21" s="34">
        <v>-10.525972366333008</v>
      </c>
      <c r="W21" s="34">
        <v>24.600570678710938</v>
      </c>
      <c r="X21" s="34">
        <v>70.944793701171875</v>
      </c>
      <c r="Y21" s="34">
        <v>41.059921264648438</v>
      </c>
      <c r="Z21" s="34">
        <v>17.128293991088867</v>
      </c>
      <c r="AA21" s="34">
        <v>67.733718872070313</v>
      </c>
      <c r="AB21" s="34">
        <v>147.09187316894531</v>
      </c>
      <c r="AC21" s="34">
        <v>73.712486267089844</v>
      </c>
      <c r="AD21" s="34">
        <v>42.961025238037109</v>
      </c>
      <c r="AE21" s="34">
        <v>58.879837036132813</v>
      </c>
      <c r="AF21" s="34">
        <v>35.225608825683594</v>
      </c>
      <c r="AG21" s="34">
        <v>3.269479513168335</v>
      </c>
      <c r="AH21" s="34">
        <v>67.1634521484375</v>
      </c>
      <c r="AI21" s="34">
        <v>-18.065334320068359</v>
      </c>
      <c r="AJ21" s="34">
        <v>3.8624639511108398</v>
      </c>
      <c r="AK21" s="34">
        <v>-18.731746673583984</v>
      </c>
      <c r="AL21" s="34">
        <v>17.438512802124023</v>
      </c>
      <c r="AM21" s="34">
        <v>-24.029247283935547</v>
      </c>
      <c r="AN21" s="34">
        <v>-16.470605850219727</v>
      </c>
      <c r="AO21" s="34">
        <v>58.689319610595703</v>
      </c>
      <c r="AP21" s="35" t="s">
        <v>14</v>
      </c>
      <c r="AQ21" s="34">
        <v>-4.0109977722167969</v>
      </c>
      <c r="AR21" s="34">
        <v>17.677501678466797</v>
      </c>
      <c r="AS21" s="9">
        <v>15.663480758666992</v>
      </c>
      <c r="AT21" s="34">
        <v>-15.787864685058594</v>
      </c>
      <c r="AU21" s="34">
        <v>29.150840759277344</v>
      </c>
      <c r="AV21" s="34">
        <v>0.68386954069137573</v>
      </c>
      <c r="AW21" s="34">
        <v>-36.456962585449219</v>
      </c>
      <c r="AX21" s="34">
        <v>-36.319705963134766</v>
      </c>
      <c r="AY21" s="34">
        <v>-9.8758735656738281</v>
      </c>
      <c r="AZ21" s="34">
        <v>-4.1726284027099609</v>
      </c>
      <c r="BA21" s="34">
        <v>-11.723033905029297</v>
      </c>
      <c r="BB21" s="34">
        <v>-12.690925598144531</v>
      </c>
      <c r="BC21" s="34">
        <v>29.555269241333008</v>
      </c>
      <c r="BD21" s="34">
        <v>14.838644027709961</v>
      </c>
      <c r="BE21" s="34">
        <v>13.721134185791016</v>
      </c>
      <c r="BF21" s="34">
        <v>-5.9145855903625488</v>
      </c>
      <c r="BG21" s="34">
        <v>12.766628265380859</v>
      </c>
      <c r="BH21" s="34">
        <v>9.0223217010498047</v>
      </c>
      <c r="BI21" s="34">
        <v>89.746498107910156</v>
      </c>
      <c r="BJ21" s="34">
        <v>59.827529907226563</v>
      </c>
      <c r="BK21" s="34">
        <v>19.234012603759766</v>
      </c>
      <c r="BL21" s="34">
        <v>20.888343811035156</v>
      </c>
      <c r="BM21" s="34">
        <v>40.940994262695313</v>
      </c>
      <c r="BN21" s="34">
        <v>9.9549856185913086</v>
      </c>
      <c r="BO21" s="34">
        <v>-15.417482376098633</v>
      </c>
      <c r="BP21" s="34">
        <v>34.630615234375</v>
      </c>
      <c r="BQ21" s="34">
        <v>-4.8369865417480469</v>
      </c>
      <c r="BR21" s="34">
        <v>15.172336578369141</v>
      </c>
      <c r="BS21" s="34">
        <v>-5.5260601043701172</v>
      </c>
      <c r="BT21" s="34">
        <v>45.492012023925781</v>
      </c>
      <c r="BU21" s="34">
        <v>6.8505964279174805</v>
      </c>
      <c r="BV21" s="34">
        <v>51.631137847900391</v>
      </c>
      <c r="BW21" s="34">
        <v>37.796546936035156</v>
      </c>
      <c r="BX21" s="34">
        <v>15.034080505371094</v>
      </c>
      <c r="BY21" s="34">
        <v>18.510480880737305</v>
      </c>
      <c r="BZ21" s="34">
        <v>13.784331321716309</v>
      </c>
      <c r="CA21" s="34">
        <v>8.6474895477294922</v>
      </c>
      <c r="CB21" s="34">
        <v>-9.5950632095336914</v>
      </c>
      <c r="CC21" s="34">
        <v>2.7369029521942139</v>
      </c>
      <c r="CD21" s="36"/>
      <c r="CF21"/>
    </row>
    <row r="22" spans="1:84" x14ac:dyDescent="0.3">
      <c r="A22" s="33" t="s">
        <v>34</v>
      </c>
      <c r="B22" s="33" t="s">
        <v>207</v>
      </c>
      <c r="C22" s="34">
        <v>-3.6245911121368408</v>
      </c>
      <c r="D22" s="34">
        <v>18.055944442749023</v>
      </c>
      <c r="E22" s="9">
        <v>6.4714865684509277</v>
      </c>
      <c r="F22" s="34">
        <v>-1.1568515300750732</v>
      </c>
      <c r="G22" s="34">
        <v>-1.5732722282409668</v>
      </c>
      <c r="H22" s="34">
        <v>-13.94999885559082</v>
      </c>
      <c r="I22" s="34">
        <v>-38.965724945068359</v>
      </c>
      <c r="J22" s="34">
        <v>-30.732131958007813</v>
      </c>
      <c r="K22" s="34">
        <v>-1.886669397354126</v>
      </c>
      <c r="L22" s="34">
        <v>-1.9475758075714111</v>
      </c>
      <c r="M22" s="34">
        <v>-0.94084841012954712</v>
      </c>
      <c r="N22" s="34">
        <v>4.9509358406066895</v>
      </c>
      <c r="O22" s="34">
        <v>6.6379284858703613</v>
      </c>
      <c r="P22" s="34">
        <v>14.482545852661133</v>
      </c>
      <c r="Q22" s="34">
        <v>25.873739242553711</v>
      </c>
      <c r="R22" s="34">
        <v>5.2099170684814453</v>
      </c>
      <c r="S22" s="34">
        <v>14.000832557678223</v>
      </c>
      <c r="T22" s="34">
        <v>41.383869171142578</v>
      </c>
      <c r="U22" s="34">
        <v>91.197738647460938</v>
      </c>
      <c r="V22" s="34">
        <v>62.492778778076172</v>
      </c>
      <c r="W22" s="34">
        <v>27.483726501464844</v>
      </c>
      <c r="X22" s="34">
        <v>8.0172224044799805</v>
      </c>
      <c r="Y22" s="34">
        <v>10.037378311157227</v>
      </c>
      <c r="Z22" s="34">
        <v>4.0916781425476074</v>
      </c>
      <c r="AA22" s="34">
        <v>-3.5822055339813232</v>
      </c>
      <c r="AB22" s="34">
        <v>4.6580548286437988</v>
      </c>
      <c r="AC22" s="34">
        <v>2.6376833915710449</v>
      </c>
      <c r="AD22" s="34">
        <v>11.79676342010498</v>
      </c>
      <c r="AE22" s="34">
        <v>6.9774932861328125</v>
      </c>
      <c r="AF22" s="34">
        <v>2.8324289321899414</v>
      </c>
      <c r="AG22" s="34">
        <v>-5.074033260345459</v>
      </c>
      <c r="AH22" s="34">
        <v>6.6712455749511719</v>
      </c>
      <c r="AI22" s="34">
        <v>7.7907586097717285</v>
      </c>
      <c r="AJ22" s="34">
        <v>2.1222672462463379</v>
      </c>
      <c r="AK22" s="34">
        <v>16.740238189697266</v>
      </c>
      <c r="AL22" s="34">
        <v>12.108139038085938</v>
      </c>
      <c r="AM22" s="34">
        <v>6.2313714027404785</v>
      </c>
      <c r="AN22" s="34">
        <v>6.9964475631713867</v>
      </c>
      <c r="AO22" s="34">
        <v>4.6951842308044434</v>
      </c>
      <c r="AP22" s="35" t="s">
        <v>14</v>
      </c>
      <c r="AQ22" s="34">
        <v>-4.4348235130310059</v>
      </c>
      <c r="AR22" s="34">
        <v>23.887256622314453</v>
      </c>
      <c r="AS22" s="9">
        <v>11.324179649353027</v>
      </c>
      <c r="AT22" s="34">
        <v>-2.2086179256439209</v>
      </c>
      <c r="AU22" s="34">
        <v>-3.4165358543395996</v>
      </c>
      <c r="AV22" s="34">
        <v>-7.6276369094848633</v>
      </c>
      <c r="AW22" s="34">
        <v>-30.510963439941406</v>
      </c>
      <c r="AX22" s="34">
        <v>-25.120143890380859</v>
      </c>
      <c r="AY22" s="34">
        <v>-5.9911446571350098</v>
      </c>
      <c r="AZ22" s="34">
        <v>-6.0174398422241211</v>
      </c>
      <c r="BA22" s="34">
        <v>-1.0430673360824585</v>
      </c>
      <c r="BB22" s="34">
        <v>1.414404034614563</v>
      </c>
      <c r="BC22" s="34">
        <v>0.300689697265625</v>
      </c>
      <c r="BD22" s="34">
        <v>9.1714210510253906</v>
      </c>
      <c r="BE22" s="34">
        <v>19.779138565063477</v>
      </c>
      <c r="BF22" s="34">
        <v>1.5614485740661621</v>
      </c>
      <c r="BG22" s="34">
        <v>14.585408210754395</v>
      </c>
      <c r="BH22" s="34">
        <v>37.193386077880859</v>
      </c>
      <c r="BI22" s="34">
        <v>65.704643249511719</v>
      </c>
      <c r="BJ22" s="34">
        <v>58.347637176513672</v>
      </c>
      <c r="BK22" s="34">
        <v>44.290592193603516</v>
      </c>
      <c r="BL22" s="34">
        <v>18.03978157043457</v>
      </c>
      <c r="BM22" s="34">
        <v>21.884897232055664</v>
      </c>
      <c r="BN22" s="34">
        <v>19.964086532592773</v>
      </c>
      <c r="BO22" s="34">
        <v>8.1413383483886719</v>
      </c>
      <c r="BP22" s="34">
        <v>12.827754974365234</v>
      </c>
      <c r="BQ22" s="34">
        <v>11.427266120910645</v>
      </c>
      <c r="BR22" s="34">
        <v>20.420503616333008</v>
      </c>
      <c r="BS22" s="34">
        <v>17.876443862915039</v>
      </c>
      <c r="BT22" s="34">
        <v>9.5551023483276367</v>
      </c>
      <c r="BU22" s="34">
        <v>9.6291685104370117</v>
      </c>
      <c r="BV22" s="34">
        <v>15.999155044555664</v>
      </c>
      <c r="BW22" s="34">
        <v>8.3057632446289063</v>
      </c>
      <c r="BX22" s="34">
        <v>5.6218175888061523</v>
      </c>
      <c r="BY22" s="34">
        <v>16.94001579284668</v>
      </c>
      <c r="BZ22" s="34">
        <v>10.893641471862793</v>
      </c>
      <c r="CA22" s="34">
        <v>9.1839170455932617</v>
      </c>
      <c r="CB22" s="34">
        <v>12.126036643981934</v>
      </c>
      <c r="CC22" s="34">
        <v>1.7979736328125</v>
      </c>
      <c r="CD22" s="36"/>
      <c r="CF22"/>
    </row>
    <row r="23" spans="1:84" x14ac:dyDescent="0.3">
      <c r="A23" s="33" t="s">
        <v>35</v>
      </c>
      <c r="B23" s="33" t="s">
        <v>208</v>
      </c>
      <c r="C23" s="34">
        <v>-2.3613734245300293</v>
      </c>
      <c r="D23" s="34">
        <v>16.127128601074219</v>
      </c>
      <c r="E23" s="9">
        <v>4.0509929656982422</v>
      </c>
      <c r="F23" s="34">
        <v>1.9126980304718018</v>
      </c>
      <c r="G23" s="34">
        <v>2.2726008892059326</v>
      </c>
      <c r="H23" s="34">
        <v>1.1175680160522461</v>
      </c>
      <c r="I23" s="34">
        <v>-16.035356521606445</v>
      </c>
      <c r="J23" s="34">
        <v>-17.462503433227539</v>
      </c>
      <c r="K23" s="34">
        <v>-0.35977765917778015</v>
      </c>
      <c r="L23" s="34">
        <v>-3.7505874633789063</v>
      </c>
      <c r="M23" s="34">
        <v>-8.3654260635375977</v>
      </c>
      <c r="N23" s="34">
        <v>9.5362310409545898</v>
      </c>
      <c r="O23" s="34">
        <v>-4.8662161827087402</v>
      </c>
      <c r="P23" s="34">
        <v>-2.1253199577331543</v>
      </c>
      <c r="Q23" s="34">
        <v>12.472075462341309</v>
      </c>
      <c r="R23" s="34">
        <v>-1.6279652118682861</v>
      </c>
      <c r="S23" s="34">
        <v>8.5160923004150391</v>
      </c>
      <c r="T23" s="34">
        <v>24.536008834838867</v>
      </c>
      <c r="U23" s="34">
        <v>30.526647567749023</v>
      </c>
      <c r="V23" s="34">
        <v>31.042987823486328</v>
      </c>
      <c r="W23" s="34">
        <v>27.27891731262207</v>
      </c>
      <c r="X23" s="34">
        <v>11.754559516906738</v>
      </c>
      <c r="Y23" s="34">
        <v>8.4661331176757813</v>
      </c>
      <c r="Z23" s="34">
        <v>7.5658693313598633</v>
      </c>
      <c r="AA23" s="34">
        <v>13.858530044555664</v>
      </c>
      <c r="AB23" s="34">
        <v>23.409021377563477</v>
      </c>
      <c r="AC23" s="34">
        <v>13.060088157653809</v>
      </c>
      <c r="AD23" s="34">
        <v>9.0323629379272461</v>
      </c>
      <c r="AE23" s="34">
        <v>10.33753490447998</v>
      </c>
      <c r="AF23" s="34">
        <v>10.299548149108887</v>
      </c>
      <c r="AG23" s="34">
        <v>1.9499137401580811</v>
      </c>
      <c r="AH23" s="34">
        <v>3.339139461517334</v>
      </c>
      <c r="AI23" s="34">
        <v>-3.3725869655609131</v>
      </c>
      <c r="AJ23" s="34">
        <v>2.1302332878112793</v>
      </c>
      <c r="AK23" s="34">
        <v>13.070199012756348</v>
      </c>
      <c r="AL23" s="34">
        <v>3.4738340377807617</v>
      </c>
      <c r="AM23" s="34">
        <v>-1.5957714319229126</v>
      </c>
      <c r="AN23" s="34">
        <v>-1.7237415313720703</v>
      </c>
      <c r="AO23" s="34">
        <v>4.566497802734375</v>
      </c>
      <c r="AP23" s="35" t="s">
        <v>14</v>
      </c>
      <c r="AQ23" s="34">
        <v>0.11578217148780823</v>
      </c>
      <c r="AR23" s="34">
        <v>22.389244079589844</v>
      </c>
      <c r="AS23" s="9">
        <v>5.4230813980102539</v>
      </c>
      <c r="AT23" s="34">
        <v>-2.8251760005950928</v>
      </c>
      <c r="AU23" s="34">
        <v>-1.3858475685119629</v>
      </c>
      <c r="AV23" s="34">
        <v>-4.1348466873168945</v>
      </c>
      <c r="AW23" s="34">
        <v>-15.313878059387207</v>
      </c>
      <c r="AX23" s="34">
        <v>-14.576650619506836</v>
      </c>
      <c r="AY23" s="34">
        <v>0.61947131156921387</v>
      </c>
      <c r="AZ23" s="34">
        <v>-0.8609510064125061</v>
      </c>
      <c r="BA23" s="34">
        <v>0.52202725410461426</v>
      </c>
      <c r="BB23" s="34">
        <v>8.8380546569824219</v>
      </c>
      <c r="BC23" s="34">
        <v>0.17585715651512146</v>
      </c>
      <c r="BD23" s="34">
        <v>11.873982429504395</v>
      </c>
      <c r="BE23" s="34">
        <v>19.411378860473633</v>
      </c>
      <c r="BF23" s="34">
        <v>3.8113226890563965</v>
      </c>
      <c r="BG23" s="34">
        <v>20.336360931396484</v>
      </c>
      <c r="BH23" s="34">
        <v>31.224349975585938</v>
      </c>
      <c r="BI23" s="34">
        <v>44.447006225585938</v>
      </c>
      <c r="BJ23" s="34">
        <v>39.354625701904297</v>
      </c>
      <c r="BK23" s="34">
        <v>30.021013259887695</v>
      </c>
      <c r="BL23" s="34">
        <v>18.658502578735352</v>
      </c>
      <c r="BM23" s="34">
        <v>13.642352104187012</v>
      </c>
      <c r="BN23" s="34">
        <v>21.001352310180664</v>
      </c>
      <c r="BO23" s="34">
        <v>18.692825317382813</v>
      </c>
      <c r="BP23" s="34">
        <v>19.281667709350586</v>
      </c>
      <c r="BQ23" s="34">
        <v>16.380889892578125</v>
      </c>
      <c r="BR23" s="34">
        <v>18.795251846313477</v>
      </c>
      <c r="BS23" s="34">
        <v>7.7435169219970703</v>
      </c>
      <c r="BT23" s="34">
        <v>10.056318283081055</v>
      </c>
      <c r="BU23" s="34">
        <v>10.008059501647949</v>
      </c>
      <c r="BV23" s="34">
        <v>11.584136009216309</v>
      </c>
      <c r="BW23" s="34">
        <v>7.8369674682617188</v>
      </c>
      <c r="BX23" s="34">
        <v>4.4249887466430664</v>
      </c>
      <c r="BY23" s="34">
        <v>18.276323318481445</v>
      </c>
      <c r="BZ23" s="34">
        <v>-1.3364465236663818</v>
      </c>
      <c r="CA23" s="34">
        <v>-3.9919993877410889</v>
      </c>
      <c r="CB23" s="34">
        <v>-4.3594183921813965</v>
      </c>
      <c r="CC23" s="34">
        <v>-8.2987356185913086</v>
      </c>
      <c r="CD23" s="36"/>
      <c r="CF23"/>
    </row>
    <row r="24" spans="1:84" x14ac:dyDescent="0.3">
      <c r="A24" s="33" t="s">
        <v>36</v>
      </c>
      <c r="B24" s="33" t="s">
        <v>209</v>
      </c>
      <c r="C24" s="34">
        <v>-8.212254524230957</v>
      </c>
      <c r="D24" s="34">
        <v>21.022014617919922</v>
      </c>
      <c r="E24" s="9">
        <v>11.688798904418945</v>
      </c>
      <c r="F24" s="34">
        <v>1.9416319131851196</v>
      </c>
      <c r="G24" s="34">
        <v>15.700686454772949</v>
      </c>
      <c r="H24" s="34">
        <v>-11.004056930541992</v>
      </c>
      <c r="I24" s="34">
        <v>-35.279010772705078</v>
      </c>
      <c r="J24" s="34">
        <v>-32.608268737792969</v>
      </c>
      <c r="K24" s="34">
        <v>-13.445021629333496</v>
      </c>
      <c r="L24" s="34">
        <v>-9.7320880889892578</v>
      </c>
      <c r="M24" s="34">
        <v>-2.2962236404418945</v>
      </c>
      <c r="N24" s="34">
        <v>2.7857935428619385</v>
      </c>
      <c r="O24" s="34">
        <v>0.78125</v>
      </c>
      <c r="P24" s="34">
        <v>-10.249279975891113</v>
      </c>
      <c r="Q24" s="34">
        <v>-1.1791243553161621</v>
      </c>
      <c r="R24" s="34">
        <v>-7.7705073356628418</v>
      </c>
      <c r="S24" s="34">
        <v>0.13538846373558044</v>
      </c>
      <c r="T24" s="34">
        <v>31.566951751708984</v>
      </c>
      <c r="U24" s="34">
        <v>82.539680480957031</v>
      </c>
      <c r="V24" s="34">
        <v>55.089820861816406</v>
      </c>
      <c r="W24" s="34">
        <v>27.636898040771484</v>
      </c>
      <c r="X24" s="34">
        <v>18.684654235839844</v>
      </c>
      <c r="Y24" s="34">
        <v>21.018043518066406</v>
      </c>
      <c r="Z24" s="34">
        <v>15.603066444396973</v>
      </c>
      <c r="AA24" s="34">
        <v>8.7235145568847656</v>
      </c>
      <c r="AB24" s="34">
        <v>24.488214492797852</v>
      </c>
      <c r="AC24" s="34">
        <v>9.0682716369628906</v>
      </c>
      <c r="AD24" s="34">
        <v>17.483846664428711</v>
      </c>
      <c r="AE24" s="34">
        <v>15.43421745300293</v>
      </c>
      <c r="AF24" s="34">
        <v>11.892594337463379</v>
      </c>
      <c r="AG24" s="34">
        <v>20.375494003295898</v>
      </c>
      <c r="AH24" s="34">
        <v>14.521141052246094</v>
      </c>
      <c r="AI24" s="34">
        <v>19.061330795288086</v>
      </c>
      <c r="AJ24" s="34">
        <v>15.373685836791992</v>
      </c>
      <c r="AK24" s="34">
        <v>12.931430816650391</v>
      </c>
      <c r="AL24" s="34">
        <v>1.1302074193954468</v>
      </c>
      <c r="AM24" s="34">
        <v>2.3005533218383789</v>
      </c>
      <c r="AN24" s="34">
        <v>17.759988784790039</v>
      </c>
      <c r="AO24" s="34">
        <v>-6.1778249740600586</v>
      </c>
      <c r="AP24" s="35" t="s">
        <v>14</v>
      </c>
      <c r="AQ24" s="34">
        <v>-15.977424621582031</v>
      </c>
      <c r="AR24" s="34">
        <v>41.631420135498047</v>
      </c>
      <c r="AS24" s="9">
        <v>27.413703918457031</v>
      </c>
      <c r="AT24" s="34">
        <v>-3.5343928337097168</v>
      </c>
      <c r="AU24" s="34">
        <v>4.4662981033325195</v>
      </c>
      <c r="AV24" s="34">
        <v>-11.69780158996582</v>
      </c>
      <c r="AW24" s="34">
        <v>-25.017177581787109</v>
      </c>
      <c r="AX24" s="34">
        <v>-42.514251708984375</v>
      </c>
      <c r="AY24" s="34">
        <v>-24.211175918579102</v>
      </c>
      <c r="AZ24" s="34">
        <v>-29.47722053527832</v>
      </c>
      <c r="BA24" s="34">
        <v>-23.601261138916016</v>
      </c>
      <c r="BB24" s="34">
        <v>-13.747148513793945</v>
      </c>
      <c r="BC24" s="34">
        <v>-8.4686975479125977</v>
      </c>
      <c r="BD24" s="34">
        <v>-13.463403701782227</v>
      </c>
      <c r="BE24" s="34">
        <v>7.4327235221862793</v>
      </c>
      <c r="BF24" s="34">
        <v>-4.6561923027038574</v>
      </c>
      <c r="BG24" s="34">
        <v>5.1447997093200684</v>
      </c>
      <c r="BH24" s="34">
        <v>25.533903121948242</v>
      </c>
      <c r="BI24" s="34">
        <v>61.162944793701172</v>
      </c>
      <c r="BJ24" s="34">
        <v>77.749473571777344</v>
      </c>
      <c r="BK24" s="34">
        <v>70.596382141113281</v>
      </c>
      <c r="BL24" s="34">
        <v>63.841587066650391</v>
      </c>
      <c r="BM24" s="34">
        <v>42.584541320800781</v>
      </c>
      <c r="BN24" s="34">
        <v>43.234966278076172</v>
      </c>
      <c r="BO24" s="34">
        <v>47.745357513427734</v>
      </c>
      <c r="BP24" s="34">
        <v>64.559295654296875</v>
      </c>
      <c r="BQ24" s="34">
        <v>28.7401123046875</v>
      </c>
      <c r="BR24" s="34">
        <v>50.023349761962891</v>
      </c>
      <c r="BS24" s="34">
        <v>34.636905670166016</v>
      </c>
      <c r="BT24" s="34">
        <v>34.811271667480469</v>
      </c>
      <c r="BU24" s="34">
        <v>25.726247787475586</v>
      </c>
      <c r="BV24" s="34">
        <v>34.140224456787109</v>
      </c>
      <c r="BW24" s="34">
        <v>42.413677215576172</v>
      </c>
      <c r="BX24" s="34">
        <v>25.134683609008789</v>
      </c>
      <c r="BY24" s="34">
        <v>47.853046417236328</v>
      </c>
      <c r="BZ24" s="34">
        <v>30.563653945922852</v>
      </c>
      <c r="CA24" s="34">
        <v>5.6197104454040527</v>
      </c>
      <c r="CB24" s="34">
        <v>12.76514720916748</v>
      </c>
      <c r="CC24" s="34">
        <v>3.1849617958068848</v>
      </c>
      <c r="CD24" s="36">
        <v>1</v>
      </c>
      <c r="CF24"/>
    </row>
    <row r="25" spans="1:84" x14ac:dyDescent="0.3">
      <c r="A25" s="33" t="s">
        <v>37</v>
      </c>
      <c r="B25" s="33" t="s">
        <v>210</v>
      </c>
      <c r="C25" s="34">
        <v>-8.8404512405395508</v>
      </c>
      <c r="D25" s="34">
        <v>31.165445327758789</v>
      </c>
      <c r="E25" s="9">
        <v>22.319473266601563</v>
      </c>
      <c r="F25" s="34">
        <v>21.799415588378906</v>
      </c>
      <c r="G25" s="34">
        <v>9.7072973251342773</v>
      </c>
      <c r="H25" s="34">
        <v>-15.694521903991699</v>
      </c>
      <c r="I25" s="34">
        <v>-44.431461334228516</v>
      </c>
      <c r="J25" s="34">
        <v>-27.214466094970703</v>
      </c>
      <c r="K25" s="34">
        <v>-8.2721071243286133</v>
      </c>
      <c r="L25" s="34">
        <v>-19.002010345458984</v>
      </c>
      <c r="M25" s="34">
        <v>-7.4620141983032227</v>
      </c>
      <c r="N25" s="34">
        <v>-0.57470440864562988</v>
      </c>
      <c r="O25" s="34">
        <v>3.3343312740325928</v>
      </c>
      <c r="P25" s="34">
        <v>3.2519705295562744</v>
      </c>
      <c r="Q25" s="34">
        <v>-9.7855491638183594</v>
      </c>
      <c r="R25" s="34">
        <v>-6.9979043006896973</v>
      </c>
      <c r="S25" s="34">
        <v>5.0607481002807617</v>
      </c>
      <c r="T25" s="34">
        <v>27.467453002929688</v>
      </c>
      <c r="U25" s="34">
        <v>101.86048889160156</v>
      </c>
      <c r="V25" s="34">
        <v>53.361671447753906</v>
      </c>
      <c r="W25" s="34">
        <v>38.851619720458984</v>
      </c>
      <c r="X25" s="34">
        <v>41.859638214111328</v>
      </c>
      <c r="Y25" s="34">
        <v>25.600481033325195</v>
      </c>
      <c r="Z25" s="34">
        <v>30.971342086791992</v>
      </c>
      <c r="AA25" s="34">
        <v>43.204933166503906</v>
      </c>
      <c r="AB25" s="34">
        <v>34.505874633789063</v>
      </c>
      <c r="AC25" s="34">
        <v>15.365184783935547</v>
      </c>
      <c r="AD25" s="34">
        <v>35.304244995117188</v>
      </c>
      <c r="AE25" s="34">
        <v>36.494136810302734</v>
      </c>
      <c r="AF25" s="34">
        <v>41.577713012695313</v>
      </c>
      <c r="AG25" s="34">
        <v>29.606498718261719</v>
      </c>
      <c r="AH25" s="34">
        <v>28.047809600830078</v>
      </c>
      <c r="AI25" s="34">
        <v>34.085311889648438</v>
      </c>
      <c r="AJ25" s="34">
        <v>19.538896560668945</v>
      </c>
      <c r="AK25" s="34">
        <v>17.702747344970703</v>
      </c>
      <c r="AL25" s="34">
        <v>14.029726982116699</v>
      </c>
      <c r="AM25" s="34">
        <v>1.7844544649124146</v>
      </c>
      <c r="AN25" s="34">
        <v>-1.4633525609970093</v>
      </c>
      <c r="AO25" s="34">
        <v>23.966709136962891</v>
      </c>
      <c r="AP25" s="35" t="s">
        <v>14</v>
      </c>
      <c r="AQ25" s="34"/>
      <c r="AR25" s="34"/>
      <c r="AS25" s="9"/>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6">
        <v>1</v>
      </c>
      <c r="CF25"/>
    </row>
    <row r="26" spans="1:84" x14ac:dyDescent="0.3">
      <c r="A26" s="33" t="s">
        <v>38</v>
      </c>
      <c r="B26" s="33" t="s">
        <v>211</v>
      </c>
      <c r="C26" s="34">
        <v>-4.4361252784729004</v>
      </c>
      <c r="D26" s="34">
        <v>50.726295471191406</v>
      </c>
      <c r="E26" s="9">
        <v>11.778641700744629</v>
      </c>
      <c r="F26" s="34">
        <v>11.274509429931641</v>
      </c>
      <c r="G26" s="34">
        <v>5.3277115821838379</v>
      </c>
      <c r="H26" s="34">
        <v>-12.893773078918457</v>
      </c>
      <c r="I26" s="34">
        <v>-29.013254165649414</v>
      </c>
      <c r="J26" s="34">
        <v>-36.8170166015625</v>
      </c>
      <c r="K26" s="34">
        <v>-1.3055895566940308</v>
      </c>
      <c r="L26" s="34">
        <v>1.038374662399292</v>
      </c>
      <c r="M26" s="34">
        <v>2.6029341220855713</v>
      </c>
      <c r="N26" s="34">
        <v>5.6390976905822754</v>
      </c>
      <c r="O26" s="34">
        <v>0.15772870182991028</v>
      </c>
      <c r="P26" s="34">
        <v>4.0355123579502106E-2</v>
      </c>
      <c r="Q26" s="34">
        <v>7.3726058006286621</v>
      </c>
      <c r="R26" s="34">
        <v>8.8839941024780273</v>
      </c>
      <c r="S26" s="34">
        <v>6.2954874038696289</v>
      </c>
      <c r="T26" s="34">
        <v>60.008411407470703</v>
      </c>
      <c r="U26" s="34">
        <v>65.975105285644531</v>
      </c>
      <c r="V26" s="34">
        <v>96.982009887695313</v>
      </c>
      <c r="W26" s="34">
        <v>60.272838592529297</v>
      </c>
      <c r="X26" s="34">
        <v>37.131366729736328</v>
      </c>
      <c r="Y26" s="34">
        <v>66.420661926269531</v>
      </c>
      <c r="Z26" s="34">
        <v>45.67022705078125</v>
      </c>
      <c r="AA26" s="34">
        <v>63.700786590576172</v>
      </c>
      <c r="AB26" s="34">
        <v>80.597015380859375</v>
      </c>
      <c r="AC26" s="34">
        <v>45.338268280029297</v>
      </c>
      <c r="AD26" s="34">
        <v>34.457180023193359</v>
      </c>
      <c r="AE26" s="34">
        <v>41.013351440429688</v>
      </c>
      <c r="AF26" s="34">
        <v>44.099868774414063</v>
      </c>
      <c r="AG26" s="34">
        <v>54.21875</v>
      </c>
      <c r="AH26" s="34">
        <v>18.296995162963867</v>
      </c>
      <c r="AI26" s="34">
        <v>-3.3273148536682129</v>
      </c>
      <c r="AJ26" s="34">
        <v>2.1505377292633057</v>
      </c>
      <c r="AK26" s="34">
        <v>-7.6219511032104492</v>
      </c>
      <c r="AL26" s="34">
        <v>11.590662002563477</v>
      </c>
      <c r="AM26" s="34">
        <v>-9.3795089721679688</v>
      </c>
      <c r="AN26" s="34">
        <v>-15.456779479980469</v>
      </c>
      <c r="AO26" s="34">
        <v>-3.2422418594360352</v>
      </c>
      <c r="AP26" s="35" t="s">
        <v>14</v>
      </c>
      <c r="AQ26" s="34">
        <v>-10.717401504516602</v>
      </c>
      <c r="AR26" s="34">
        <v>21.542087554931641</v>
      </c>
      <c r="AS26" s="9">
        <v>-4.8684177398681641</v>
      </c>
      <c r="AT26" s="34">
        <v>0.79791313409805298</v>
      </c>
      <c r="AU26" s="34">
        <v>-7.402930736541748</v>
      </c>
      <c r="AV26" s="34">
        <v>-15.974665641784668</v>
      </c>
      <c r="AW26" s="34">
        <v>-21.777650833129883</v>
      </c>
      <c r="AX26" s="34">
        <v>-29.724147796630859</v>
      </c>
      <c r="AY26" s="34">
        <v>7.0745382308959961</v>
      </c>
      <c r="AZ26" s="34">
        <v>-12.661579132080078</v>
      </c>
      <c r="BA26" s="34">
        <v>-3.6360561847686768</v>
      </c>
      <c r="BB26" s="34">
        <v>-12.324053764343262</v>
      </c>
      <c r="BC26" s="34">
        <v>-16.344701766967773</v>
      </c>
      <c r="BD26" s="34">
        <v>-3.9797639846801758</v>
      </c>
      <c r="BE26" s="34">
        <v>-8.1434211730957031</v>
      </c>
      <c r="BF26" s="34">
        <v>7.6115086674690247E-2</v>
      </c>
      <c r="BG26" s="34">
        <v>9.9526844024658203</v>
      </c>
      <c r="BH26" s="34">
        <v>26.398660659790039</v>
      </c>
      <c r="BI26" s="34">
        <v>24.588966369628906</v>
      </c>
      <c r="BJ26" s="34">
        <v>56.339210510253906</v>
      </c>
      <c r="BK26" s="34">
        <v>16.140459060668945</v>
      </c>
      <c r="BL26" s="34">
        <v>21.665477752685547</v>
      </c>
      <c r="BM26" s="34">
        <v>36.188137054443359</v>
      </c>
      <c r="BN26" s="34">
        <v>39.653942108154297</v>
      </c>
      <c r="BO26" s="34">
        <v>28.342052459716797</v>
      </c>
      <c r="BP26" s="34">
        <v>-0.52687036991119385</v>
      </c>
      <c r="BQ26" s="34">
        <v>11.280185699462891</v>
      </c>
      <c r="BR26" s="34">
        <v>-2.1904473304748535</v>
      </c>
      <c r="BS26" s="34">
        <v>1.142602801322937</v>
      </c>
      <c r="BT26" s="34">
        <v>2.5708985328674316</v>
      </c>
      <c r="BU26" s="34">
        <v>-2.6832845211029053</v>
      </c>
      <c r="BV26" s="34">
        <v>-11.130504608154297</v>
      </c>
      <c r="BW26" s="34">
        <v>-7.7310700416564941</v>
      </c>
      <c r="BX26" s="34">
        <v>-14.802872657775879</v>
      </c>
      <c r="BY26" s="34">
        <v>-3.2216494083404541</v>
      </c>
      <c r="BZ26" s="34">
        <v>-16.400562286376953</v>
      </c>
      <c r="CA26" s="34">
        <v>3.2752318382263184</v>
      </c>
      <c r="CB26" s="34">
        <v>4.8905367851257324</v>
      </c>
      <c r="CC26" s="34">
        <v>-9.155766487121582</v>
      </c>
      <c r="CD26" s="36"/>
      <c r="CF26"/>
    </row>
    <row r="27" spans="1:84" x14ac:dyDescent="0.3">
      <c r="A27" s="33" t="s">
        <v>39</v>
      </c>
      <c r="B27" s="33" t="s">
        <v>212</v>
      </c>
      <c r="C27" s="34">
        <v>-14.845046997070313</v>
      </c>
      <c r="D27" s="34">
        <v>30.749343872070313</v>
      </c>
      <c r="E27" s="9">
        <v>8.2225532531738281</v>
      </c>
      <c r="F27" s="34">
        <v>5.3730111122131348</v>
      </c>
      <c r="G27" s="34">
        <v>7.9470200538635254</v>
      </c>
      <c r="H27" s="34">
        <v>-15.01262378692627</v>
      </c>
      <c r="I27" s="34">
        <v>-51.104911804199219</v>
      </c>
      <c r="J27" s="34">
        <v>-59.637893676757813</v>
      </c>
      <c r="K27" s="34">
        <v>-44.605808258056641</v>
      </c>
      <c r="L27" s="34">
        <v>-14.361995697021484</v>
      </c>
      <c r="M27" s="34">
        <v>-11.323469161987305</v>
      </c>
      <c r="N27" s="34">
        <v>4.932929515838623</v>
      </c>
      <c r="O27" s="34">
        <v>3.1649422645568848</v>
      </c>
      <c r="P27" s="34">
        <v>-3.8336582183837891</v>
      </c>
      <c r="Q27" s="34">
        <v>11.304347991943359</v>
      </c>
      <c r="R27" s="34">
        <v>-2.1180622577667236</v>
      </c>
      <c r="S27" s="34">
        <v>5.1256680488586426</v>
      </c>
      <c r="T27" s="34">
        <v>31.215723037719727</v>
      </c>
      <c r="U27" s="34">
        <v>138.48179626464844</v>
      </c>
      <c r="V27" s="34">
        <v>150.47575378417969</v>
      </c>
      <c r="W27" s="34">
        <v>88.968338012695313</v>
      </c>
      <c r="X27" s="34">
        <v>27.671468734741211</v>
      </c>
      <c r="Y27" s="34">
        <v>18.771726608276367</v>
      </c>
      <c r="Z27" s="34">
        <v>17.360824584960938</v>
      </c>
      <c r="AA27" s="34">
        <v>11.386430740356445</v>
      </c>
      <c r="AB27" s="34">
        <v>27.612611770629883</v>
      </c>
      <c r="AC27" s="34">
        <v>2.223557710647583</v>
      </c>
      <c r="AD27" s="34">
        <v>15.98878002166748</v>
      </c>
      <c r="AE27" s="34">
        <v>8.546687126159668</v>
      </c>
      <c r="AF27" s="34">
        <v>25.444095611572266</v>
      </c>
      <c r="AG27" s="34">
        <v>4.2870283126831055</v>
      </c>
      <c r="AH27" s="34">
        <v>15.502894401550293</v>
      </c>
      <c r="AI27" s="34">
        <v>12.774774551391602</v>
      </c>
      <c r="AJ27" s="34">
        <v>14.247220993041992</v>
      </c>
      <c r="AK27" s="34">
        <v>12.390243530273438</v>
      </c>
      <c r="AL27" s="34">
        <v>2.7055516242980957</v>
      </c>
      <c r="AM27" s="34">
        <v>-1.006355881690979</v>
      </c>
      <c r="AN27" s="34">
        <v>-6.3536887168884277</v>
      </c>
      <c r="AO27" s="34">
        <v>-6.3492064476013184</v>
      </c>
      <c r="AP27" s="35" t="s">
        <v>14</v>
      </c>
      <c r="AQ27" s="34">
        <v>-11.671924591064453</v>
      </c>
      <c r="AR27" s="34">
        <v>47.015026092529297</v>
      </c>
      <c r="AS27" s="9">
        <v>13.552943229675293</v>
      </c>
      <c r="AT27" s="34">
        <v>2.6852047443389893</v>
      </c>
      <c r="AU27" s="34">
        <v>2.1501667499542236</v>
      </c>
      <c r="AV27" s="34">
        <v>-11.851184844970703</v>
      </c>
      <c r="AW27" s="34">
        <v>-31.885738372802734</v>
      </c>
      <c r="AX27" s="34">
        <v>-44.189289093017578</v>
      </c>
      <c r="AY27" s="34">
        <v>-17.07054328918457</v>
      </c>
      <c r="AZ27" s="34">
        <v>-17.02989387512207</v>
      </c>
      <c r="BA27" s="34">
        <v>-19.747684478759766</v>
      </c>
      <c r="BB27" s="34">
        <v>-5.5934066772460938</v>
      </c>
      <c r="BC27" s="34">
        <v>-7.9421005249023438</v>
      </c>
      <c r="BD27" s="34">
        <v>-2.2115776538848877</v>
      </c>
      <c r="BE27" s="34">
        <v>20.915107727050781</v>
      </c>
      <c r="BF27" s="34">
        <v>9.1679582595825195</v>
      </c>
      <c r="BG27" s="34">
        <v>10.828455924987793</v>
      </c>
      <c r="BH27" s="34">
        <v>49.546176910400391</v>
      </c>
      <c r="BI27" s="34">
        <v>88.919837951660156</v>
      </c>
      <c r="BJ27" s="34">
        <v>95.035812377929688</v>
      </c>
      <c r="BK27" s="34">
        <v>65.64935302734375</v>
      </c>
      <c r="BL27" s="34">
        <v>56.729427337646484</v>
      </c>
      <c r="BM27" s="34">
        <v>54.792087554931641</v>
      </c>
      <c r="BN27" s="34">
        <v>45.326503753662109</v>
      </c>
      <c r="BO27" s="34">
        <v>58.466949462890625</v>
      </c>
      <c r="BP27" s="34">
        <v>47.993747711181641</v>
      </c>
      <c r="BQ27" s="34">
        <v>19.864112854003906</v>
      </c>
      <c r="BR27" s="34">
        <v>27.078205108642578</v>
      </c>
      <c r="BS27" s="34">
        <v>26.751979827880859</v>
      </c>
      <c r="BT27" s="34">
        <v>22.380699157714844</v>
      </c>
      <c r="BU27" s="34">
        <v>16.816841125488281</v>
      </c>
      <c r="BV27" s="34">
        <v>28.629997253417969</v>
      </c>
      <c r="BW27" s="34">
        <v>19.380634307861328</v>
      </c>
      <c r="BX27" s="34">
        <v>9.8702259063720703</v>
      </c>
      <c r="BY27" s="34">
        <v>20.54054069519043</v>
      </c>
      <c r="BZ27" s="34">
        <v>11.998397827148438</v>
      </c>
      <c r="CA27" s="34">
        <v>-8.2773027420043945</v>
      </c>
      <c r="CB27" s="34">
        <v>0.4154929518699646</v>
      </c>
      <c r="CC27" s="34">
        <v>-0.23618327081203461</v>
      </c>
      <c r="CD27" s="36"/>
      <c r="CF27"/>
    </row>
    <row r="28" spans="1:84" x14ac:dyDescent="0.3">
      <c r="A28" s="33" t="s">
        <v>40</v>
      </c>
      <c r="B28" s="33" t="s">
        <v>213</v>
      </c>
      <c r="C28" s="34">
        <v>1.4820021390914917</v>
      </c>
      <c r="D28" s="34">
        <v>31.701192855834961</v>
      </c>
      <c r="E28" s="9">
        <v>3.904512882232666</v>
      </c>
      <c r="F28" s="34">
        <v>-3.8008472919464111</v>
      </c>
      <c r="G28" s="34">
        <v>-10.102095603942871</v>
      </c>
      <c r="H28" s="34">
        <v>-2.5497567653656006</v>
      </c>
      <c r="I28" s="34">
        <v>-20.941600799560547</v>
      </c>
      <c r="J28" s="34">
        <v>-27.069433212280273</v>
      </c>
      <c r="K28" s="34">
        <v>-0.94602185487747192</v>
      </c>
      <c r="L28" s="34">
        <v>1.1304762363433838</v>
      </c>
      <c r="M28" s="34">
        <v>0.4454323947429657</v>
      </c>
      <c r="N28" s="34">
        <v>18.42341423034668</v>
      </c>
      <c r="O28" s="34">
        <v>17.410928726196289</v>
      </c>
      <c r="P28" s="34">
        <v>16.983600616455078</v>
      </c>
      <c r="Q28" s="34">
        <v>36.113521575927734</v>
      </c>
      <c r="R28" s="34">
        <v>13.556820869445801</v>
      </c>
      <c r="S28" s="34">
        <v>27.863826751708984</v>
      </c>
      <c r="T28" s="34">
        <v>27.681106567382813</v>
      </c>
      <c r="U28" s="34">
        <v>67.161811828613281</v>
      </c>
      <c r="V28" s="34">
        <v>64.400177001953125</v>
      </c>
      <c r="W28" s="34">
        <v>34.299354553222656</v>
      </c>
      <c r="X28" s="34">
        <v>33.418407440185547</v>
      </c>
      <c r="Y28" s="34">
        <v>44.289459228515625</v>
      </c>
      <c r="Z28" s="34">
        <v>30.085971832275391</v>
      </c>
      <c r="AA28" s="34">
        <v>16.302507400512695</v>
      </c>
      <c r="AB28" s="34">
        <v>26.159643173217773</v>
      </c>
      <c r="AC28" s="34">
        <v>15.292632102966309</v>
      </c>
      <c r="AD28" s="34">
        <v>26.823541641235352</v>
      </c>
      <c r="AE28" s="34">
        <v>11.31107234954834</v>
      </c>
      <c r="AF28" s="34">
        <v>25.246366500854492</v>
      </c>
      <c r="AG28" s="34">
        <v>-6.1691575050354004</v>
      </c>
      <c r="AH28" s="34">
        <v>14.008759498596191</v>
      </c>
      <c r="AI28" s="34">
        <v>10.025554656982422</v>
      </c>
      <c r="AJ28" s="34">
        <v>-2.8852324485778809</v>
      </c>
      <c r="AK28" s="34">
        <v>4.7163534164428711</v>
      </c>
      <c r="AL28" s="34">
        <v>-4.2296652793884277</v>
      </c>
      <c r="AM28" s="34">
        <v>-5.3813199996948242</v>
      </c>
      <c r="AN28" s="34">
        <v>-10.203269004821777</v>
      </c>
      <c r="AO28" s="34">
        <v>-6.2800192832946777</v>
      </c>
      <c r="AP28" s="35" t="s">
        <v>14</v>
      </c>
      <c r="AQ28" s="34">
        <v>-3.8952734470367432</v>
      </c>
      <c r="AR28" s="34">
        <v>36.235134124755859</v>
      </c>
      <c r="AS28" s="9">
        <v>9.3234567642211914</v>
      </c>
      <c r="AT28" s="34">
        <v>-11.476330757141113</v>
      </c>
      <c r="AU28" s="34">
        <v>-6.9026193618774414</v>
      </c>
      <c r="AV28" s="34">
        <v>-3.1472964286804199</v>
      </c>
      <c r="AW28" s="34">
        <v>-24.622802734375</v>
      </c>
      <c r="AX28" s="34">
        <v>-25.762767791748047</v>
      </c>
      <c r="AY28" s="34">
        <v>-8.6373414993286133</v>
      </c>
      <c r="AZ28" s="34">
        <v>-3.2336909770965576</v>
      </c>
      <c r="BA28" s="34">
        <v>2.1315944194793701</v>
      </c>
      <c r="BB28" s="34">
        <v>2.0580341815948486</v>
      </c>
      <c r="BC28" s="34">
        <v>1.3063873052597046</v>
      </c>
      <c r="BD28" s="34">
        <v>14.107653617858887</v>
      </c>
      <c r="BE28" s="34">
        <v>20.365602493286133</v>
      </c>
      <c r="BF28" s="34">
        <v>22.772712707519531</v>
      </c>
      <c r="BG28" s="34">
        <v>21.280633926391602</v>
      </c>
      <c r="BH28" s="34">
        <v>28.091541290283203</v>
      </c>
      <c r="BI28" s="34">
        <v>66.817634582519531</v>
      </c>
      <c r="BJ28" s="34">
        <v>68.045196533203125</v>
      </c>
      <c r="BK28" s="34">
        <v>56.672824859619141</v>
      </c>
      <c r="BL28" s="34">
        <v>32.723861694335938</v>
      </c>
      <c r="BM28" s="34">
        <v>40.398754119873047</v>
      </c>
      <c r="BN28" s="34">
        <v>36.774589538574219</v>
      </c>
      <c r="BO28" s="34">
        <v>29.761083602905273</v>
      </c>
      <c r="BP28" s="34">
        <v>30.134971618652344</v>
      </c>
      <c r="BQ28" s="34">
        <v>18.199302673339844</v>
      </c>
      <c r="BR28" s="34">
        <v>26.493389129638672</v>
      </c>
      <c r="BS28" s="34">
        <v>25.487100601196289</v>
      </c>
      <c r="BT28" s="34">
        <v>21.112224578857422</v>
      </c>
      <c r="BU28" s="34">
        <v>16.89111328125</v>
      </c>
      <c r="BV28" s="34">
        <v>17.097774505615234</v>
      </c>
      <c r="BW28" s="34">
        <v>8.2857990264892578</v>
      </c>
      <c r="BX28" s="34">
        <v>3.7825832366943359</v>
      </c>
      <c r="BY28" s="34">
        <v>9.882171630859375</v>
      </c>
      <c r="BZ28" s="34">
        <v>1.6065480187535286E-2</v>
      </c>
      <c r="CA28" s="34">
        <v>-2.3503210544586182</v>
      </c>
      <c r="CB28" s="34">
        <v>0.99778711795806885</v>
      </c>
      <c r="CC28" s="34">
        <v>-6.3351039886474609</v>
      </c>
      <c r="CD28" s="36"/>
      <c r="CF28"/>
    </row>
    <row r="29" spans="1:84" x14ac:dyDescent="0.3">
      <c r="A29" s="33" t="s">
        <v>41</v>
      </c>
      <c r="B29" s="33" t="s">
        <v>214</v>
      </c>
      <c r="C29" s="34">
        <v>-9.8665809631347656</v>
      </c>
      <c r="D29" s="34">
        <v>23.823162078857422</v>
      </c>
      <c r="E29" s="9">
        <v>4.4124150276184082</v>
      </c>
      <c r="F29" s="34">
        <v>-18.235593795776367</v>
      </c>
      <c r="G29" s="34">
        <v>-16.723428726196289</v>
      </c>
      <c r="H29" s="34">
        <v>-9.7818641662597656</v>
      </c>
      <c r="I29" s="34">
        <v>-21.813262939453125</v>
      </c>
      <c r="J29" s="34">
        <v>-32.116764068603516</v>
      </c>
      <c r="K29" s="34">
        <v>-14.708562850952148</v>
      </c>
      <c r="L29" s="34">
        <v>-10.783632278442383</v>
      </c>
      <c r="M29" s="34">
        <v>-7.9336099624633789</v>
      </c>
      <c r="N29" s="34">
        <v>-0.61492931842803955</v>
      </c>
      <c r="O29" s="34">
        <v>-4.9900403022766113</v>
      </c>
      <c r="P29" s="34">
        <v>4.0511384010314941</v>
      </c>
      <c r="Q29" s="34">
        <v>17.780387878417969</v>
      </c>
      <c r="R29" s="34">
        <v>-1.2382988929748535</v>
      </c>
      <c r="S29" s="34">
        <v>19.896560668945313</v>
      </c>
      <c r="T29" s="34">
        <v>23.346828460693359</v>
      </c>
      <c r="U29" s="34">
        <v>32.486911773681641</v>
      </c>
      <c r="V29" s="34">
        <v>45.963569641113281</v>
      </c>
      <c r="W29" s="34">
        <v>35.271961212158203</v>
      </c>
      <c r="X29" s="34">
        <v>28.915298461914063</v>
      </c>
      <c r="Y29" s="34">
        <v>16.960010528564453</v>
      </c>
      <c r="Z29" s="34">
        <v>34.231658935546875</v>
      </c>
      <c r="AA29" s="34">
        <v>17.540081024169922</v>
      </c>
      <c r="AB29" s="34">
        <v>28.343240737915039</v>
      </c>
      <c r="AC29" s="34">
        <v>13.175649642944336</v>
      </c>
      <c r="AD29" s="34">
        <v>20.285776138305664</v>
      </c>
      <c r="AE29" s="34">
        <v>10.675542831420898</v>
      </c>
      <c r="AF29" s="34">
        <v>10.592485427856445</v>
      </c>
      <c r="AG29" s="34">
        <v>11.271459579467773</v>
      </c>
      <c r="AH29" s="34">
        <v>14.789033889770508</v>
      </c>
      <c r="AI29" s="34">
        <v>10.420993804931641</v>
      </c>
      <c r="AJ29" s="34">
        <v>2.3207192420959473</v>
      </c>
      <c r="AK29" s="34">
        <v>10.878386497497559</v>
      </c>
      <c r="AL29" s="34">
        <v>-9.0354108810424805</v>
      </c>
      <c r="AM29" s="34">
        <v>-5.5815854072570801</v>
      </c>
      <c r="AN29" s="34">
        <v>7.4881010055541992</v>
      </c>
      <c r="AO29" s="34">
        <v>-18.313215255737305</v>
      </c>
      <c r="AP29" s="35" t="s">
        <v>14</v>
      </c>
      <c r="AQ29" s="34">
        <v>-7.3907861709594727</v>
      </c>
      <c r="AR29" s="34">
        <v>25.992881774902344</v>
      </c>
      <c r="AS29" s="9">
        <v>12.847071647644043</v>
      </c>
      <c r="AT29" s="34">
        <v>-4.6598515510559082</v>
      </c>
      <c r="AU29" s="34">
        <v>-4.5416259765625</v>
      </c>
      <c r="AV29" s="34">
        <v>-5.7629256248474121</v>
      </c>
      <c r="AW29" s="34">
        <v>-29.519742965698242</v>
      </c>
      <c r="AX29" s="34">
        <v>-27.041193008422852</v>
      </c>
      <c r="AY29" s="34">
        <v>-8.2245998382568359</v>
      </c>
      <c r="AZ29" s="34">
        <v>-9.9637174606323242</v>
      </c>
      <c r="BA29" s="34">
        <v>-7.2299423217773438</v>
      </c>
      <c r="BB29" s="34">
        <v>3.8526716232299805</v>
      </c>
      <c r="BC29" s="34">
        <v>-3.8992199897766113</v>
      </c>
      <c r="BD29" s="34">
        <v>6.7162103652954102</v>
      </c>
      <c r="BE29" s="34">
        <v>5.7153291702270508</v>
      </c>
      <c r="BF29" s="34">
        <v>0.30429032444953918</v>
      </c>
      <c r="BG29" s="34">
        <v>11.674758911132813</v>
      </c>
      <c r="BH29" s="34">
        <v>21.458724975585938</v>
      </c>
      <c r="BI29" s="34">
        <v>45.346084594726563</v>
      </c>
      <c r="BJ29" s="34">
        <v>41.087467193603516</v>
      </c>
      <c r="BK29" s="34">
        <v>34.097259521484375</v>
      </c>
      <c r="BL29" s="34">
        <v>25.40052604675293</v>
      </c>
      <c r="BM29" s="34">
        <v>22.744394302368164</v>
      </c>
      <c r="BN29" s="34">
        <v>21.076698303222656</v>
      </c>
      <c r="BO29" s="34">
        <v>26.306072235107422</v>
      </c>
      <c r="BP29" s="34">
        <v>29.640226364135742</v>
      </c>
      <c r="BQ29" s="34">
        <v>38.982631683349609</v>
      </c>
      <c r="BR29" s="34">
        <v>32.407783508300781</v>
      </c>
      <c r="BS29" s="34">
        <v>22.216793060302734</v>
      </c>
      <c r="BT29" s="34">
        <v>28.931690216064453</v>
      </c>
      <c r="BU29" s="34">
        <v>22.642585754394531</v>
      </c>
      <c r="BV29" s="34">
        <v>30.813541412353516</v>
      </c>
      <c r="BW29" s="34">
        <v>16.530582427978516</v>
      </c>
      <c r="BX29" s="34">
        <v>13.345479965209961</v>
      </c>
      <c r="BY29" s="34">
        <v>20.349235534667969</v>
      </c>
      <c r="BZ29" s="34">
        <v>-2.727062463760376</v>
      </c>
      <c r="CA29" s="34">
        <v>-0.81487029790878296</v>
      </c>
      <c r="CB29" s="34">
        <v>-1.9057471752166748</v>
      </c>
      <c r="CC29" s="34">
        <v>-11.949038505554199</v>
      </c>
      <c r="CD29" s="36"/>
      <c r="CF29"/>
    </row>
    <row r="30" spans="1:84" x14ac:dyDescent="0.3">
      <c r="A30" s="33" t="s">
        <v>42</v>
      </c>
      <c r="B30" s="33" t="s">
        <v>215</v>
      </c>
      <c r="C30" s="34">
        <v>-14.417447090148926</v>
      </c>
      <c r="D30" s="34">
        <v>19.72447395324707</v>
      </c>
      <c r="E30" s="9">
        <v>5.6050567626953125</v>
      </c>
      <c r="F30" s="34">
        <v>-7.469301700592041</v>
      </c>
      <c r="G30" s="34">
        <v>-5.4017801284790039</v>
      </c>
      <c r="H30" s="34">
        <v>-17.734949111938477</v>
      </c>
      <c r="I30" s="34">
        <v>-44.532077789306641</v>
      </c>
      <c r="J30" s="34">
        <v>-43.251213073730469</v>
      </c>
      <c r="K30" s="34">
        <v>-18.871189117431641</v>
      </c>
      <c r="L30" s="34">
        <v>-15.972472190856934</v>
      </c>
      <c r="M30" s="34">
        <v>-13.493976593017578</v>
      </c>
      <c r="N30" s="34">
        <v>0.70246267318725586</v>
      </c>
      <c r="O30" s="34">
        <v>-6.9377655982971191</v>
      </c>
      <c r="P30" s="34">
        <v>-9.6447475254535675E-2</v>
      </c>
      <c r="Q30" s="34">
        <v>4.243159294128418</v>
      </c>
      <c r="R30" s="34">
        <v>0.82304424047470093</v>
      </c>
      <c r="S30" s="34">
        <v>1.0724680423736572</v>
      </c>
      <c r="T30" s="34">
        <v>23.066606521606445</v>
      </c>
      <c r="U30" s="34">
        <v>83.623481750488281</v>
      </c>
      <c r="V30" s="34">
        <v>60.608570098876953</v>
      </c>
      <c r="W30" s="34">
        <v>39.288108825683594</v>
      </c>
      <c r="X30" s="34">
        <v>12.755772590637207</v>
      </c>
      <c r="Y30" s="34">
        <v>23.476402282714844</v>
      </c>
      <c r="Z30" s="34">
        <v>11.035021781921387</v>
      </c>
      <c r="AA30" s="34">
        <v>6.3232588768005371</v>
      </c>
      <c r="AB30" s="34">
        <v>10.572372436523438</v>
      </c>
      <c r="AC30" s="34">
        <v>9.3727130889892578</v>
      </c>
      <c r="AD30" s="34">
        <v>16.651372909545898</v>
      </c>
      <c r="AE30" s="34">
        <v>12.01171875</v>
      </c>
      <c r="AF30" s="34">
        <v>7.1500864028930664</v>
      </c>
      <c r="AG30" s="34">
        <v>0.805419921875</v>
      </c>
      <c r="AH30" s="34">
        <v>12.619979858398438</v>
      </c>
      <c r="AI30" s="34">
        <v>1.8235453367233276</v>
      </c>
      <c r="AJ30" s="34">
        <v>-1.0070731639862061</v>
      </c>
      <c r="AK30" s="34">
        <v>8.2163124084472656</v>
      </c>
      <c r="AL30" s="34">
        <v>4.9492974281311035</v>
      </c>
      <c r="AM30" s="34">
        <v>-0.71274322271347046</v>
      </c>
      <c r="AN30" s="34">
        <v>3.0175621509552002</v>
      </c>
      <c r="AO30" s="34">
        <v>5.1240196228027344</v>
      </c>
      <c r="AP30" s="35" t="s">
        <v>14</v>
      </c>
      <c r="AQ30" s="34">
        <v>-11.206574440002441</v>
      </c>
      <c r="AR30" s="34">
        <v>23.01441764831543</v>
      </c>
      <c r="AS30" s="9">
        <v>14.390519142150879</v>
      </c>
      <c r="AT30" s="34">
        <v>-5.6416120529174805</v>
      </c>
      <c r="AU30" s="34">
        <v>-4.9681916236877441</v>
      </c>
      <c r="AV30" s="34">
        <v>-20.726213455200195</v>
      </c>
      <c r="AW30" s="34">
        <v>-41.655464172363281</v>
      </c>
      <c r="AX30" s="34">
        <v>-32.984542846679688</v>
      </c>
      <c r="AY30" s="34">
        <v>-10.085177421569824</v>
      </c>
      <c r="AZ30" s="34">
        <v>-11.43647289276123</v>
      </c>
      <c r="BA30" s="34">
        <v>-5.1258993148803711</v>
      </c>
      <c r="BB30" s="34">
        <v>2.3776481151580811</v>
      </c>
      <c r="BC30" s="34">
        <v>-5.4613437652587891</v>
      </c>
      <c r="BD30" s="34">
        <v>-0.59609484672546387</v>
      </c>
      <c r="BE30" s="34">
        <v>6.8255863189697266</v>
      </c>
      <c r="BF30" s="34">
        <v>-0.73392778635025024</v>
      </c>
      <c r="BG30" s="34">
        <v>5.1334848403930664</v>
      </c>
      <c r="BH30" s="34">
        <v>34.912399291992188</v>
      </c>
      <c r="BI30" s="34">
        <v>81.134162902832031</v>
      </c>
      <c r="BJ30" s="34">
        <v>50.627067565917969</v>
      </c>
      <c r="BK30" s="34">
        <v>29.383613586425781</v>
      </c>
      <c r="BL30" s="34">
        <v>13.352279663085938</v>
      </c>
      <c r="BM30" s="34">
        <v>20.532859802246094</v>
      </c>
      <c r="BN30" s="34">
        <v>12.895937919616699</v>
      </c>
      <c r="BO30" s="34">
        <v>12.408637046813965</v>
      </c>
      <c r="BP30" s="34">
        <v>23.206357955932617</v>
      </c>
      <c r="BQ30" s="34">
        <v>24.531625747680664</v>
      </c>
      <c r="BR30" s="34">
        <v>22.84144401550293</v>
      </c>
      <c r="BS30" s="34">
        <v>20.903844833374023</v>
      </c>
      <c r="BT30" s="34">
        <v>18.024053573608398</v>
      </c>
      <c r="BU30" s="34">
        <v>12.571585655212402</v>
      </c>
      <c r="BV30" s="34">
        <v>22.334701538085938</v>
      </c>
      <c r="BW30" s="34">
        <v>12.76949405670166</v>
      </c>
      <c r="BX30" s="34">
        <v>10.786873817443848</v>
      </c>
      <c r="BY30" s="34">
        <v>20.703601837158203</v>
      </c>
      <c r="BZ30" s="34">
        <v>18.279748916625977</v>
      </c>
      <c r="CA30" s="34">
        <v>3.8839199542999268</v>
      </c>
      <c r="CB30" s="34">
        <v>6.6637568473815918</v>
      </c>
      <c r="CC30" s="34">
        <v>7.477229118347168</v>
      </c>
      <c r="CD30" s="36"/>
      <c r="CF30"/>
    </row>
    <row r="31" spans="1:84" x14ac:dyDescent="0.3">
      <c r="A31" s="33" t="s">
        <v>43</v>
      </c>
      <c r="B31" s="33" t="s">
        <v>216</v>
      </c>
      <c r="C31" s="34">
        <v>-7.1763782501220703</v>
      </c>
      <c r="D31" s="34">
        <v>18.386568069458008</v>
      </c>
      <c r="E31" s="9">
        <v>1.143962025642395</v>
      </c>
      <c r="F31" s="34">
        <v>-4.7264976501464844</v>
      </c>
      <c r="G31" s="34">
        <v>-3.5721516609191895</v>
      </c>
      <c r="H31" s="34">
        <v>-9.5463399887084961</v>
      </c>
      <c r="I31" s="34">
        <v>-33.452255249023438</v>
      </c>
      <c r="J31" s="34">
        <v>-31.364950180053711</v>
      </c>
      <c r="K31" s="34">
        <v>-9.8401460647583008</v>
      </c>
      <c r="L31" s="34">
        <v>-8.6428632736206055</v>
      </c>
      <c r="M31" s="34">
        <v>-4.5639963150024414</v>
      </c>
      <c r="N31" s="34">
        <v>3.1879508495330811</v>
      </c>
      <c r="O31" s="34">
        <v>-0.1209769994020462</v>
      </c>
      <c r="P31" s="34">
        <v>6.170018196105957</v>
      </c>
      <c r="Q31" s="34">
        <v>13.112384796142578</v>
      </c>
      <c r="R31" s="34">
        <v>1.7076829671859741</v>
      </c>
      <c r="S31" s="34">
        <v>9.9470863342285156</v>
      </c>
      <c r="T31" s="34">
        <v>26.409015655517578</v>
      </c>
      <c r="U31" s="34">
        <v>64.317031860351563</v>
      </c>
      <c r="V31" s="34">
        <v>52.909313201904297</v>
      </c>
      <c r="W31" s="34">
        <v>32.913993835449219</v>
      </c>
      <c r="X31" s="34">
        <v>15.91637134552002</v>
      </c>
      <c r="Y31" s="34">
        <v>13.98342227935791</v>
      </c>
      <c r="Z31" s="34">
        <v>7.5462121963500977</v>
      </c>
      <c r="AA31" s="34">
        <v>6.6917362213134766</v>
      </c>
      <c r="AB31" s="34">
        <v>8.5812368392944336</v>
      </c>
      <c r="AC31" s="34">
        <v>7.5121655464172363</v>
      </c>
      <c r="AD31" s="34">
        <v>4.6093111038208008</v>
      </c>
      <c r="AE31" s="34">
        <v>7.6063103675842285</v>
      </c>
      <c r="AF31" s="34">
        <v>0.61671268939971924</v>
      </c>
      <c r="AG31" s="34">
        <v>-0.7709205150604248</v>
      </c>
      <c r="AH31" s="34">
        <v>7.0360860824584961</v>
      </c>
      <c r="AI31" s="34">
        <v>-7.7260471880435944E-3</v>
      </c>
      <c r="AJ31" s="34">
        <v>-5.12384033203125</v>
      </c>
      <c r="AK31" s="34">
        <v>5.7929201126098633</v>
      </c>
      <c r="AL31" s="34">
        <v>0.7695615291595459</v>
      </c>
      <c r="AM31" s="34">
        <v>-5.8659844398498535</v>
      </c>
      <c r="AN31" s="34">
        <v>1.3595659732818604</v>
      </c>
      <c r="AO31" s="34">
        <v>-0.77080398797988892</v>
      </c>
      <c r="AP31" s="35" t="s">
        <v>14</v>
      </c>
      <c r="AQ31" s="34">
        <v>-5.0408535003662109</v>
      </c>
      <c r="AR31" s="34">
        <v>21.311393737792969</v>
      </c>
      <c r="AS31" s="9">
        <v>10.547211647033691</v>
      </c>
      <c r="AT31" s="34">
        <v>-3.9836833477020264</v>
      </c>
      <c r="AU31" s="34">
        <v>-6.205467700958252</v>
      </c>
      <c r="AV31" s="34">
        <v>-5.8810510635375977</v>
      </c>
      <c r="AW31" s="34">
        <v>-24.154191970825195</v>
      </c>
      <c r="AX31" s="34">
        <v>-23.569652557373047</v>
      </c>
      <c r="AY31" s="34">
        <v>-10.064783096313477</v>
      </c>
      <c r="AZ31" s="34">
        <v>-9.2289037704467773</v>
      </c>
      <c r="BA31" s="34">
        <v>-0.83422595262527466</v>
      </c>
      <c r="BB31" s="34">
        <v>3.8126199245452881</v>
      </c>
      <c r="BC31" s="34">
        <v>0.26518380641937256</v>
      </c>
      <c r="BD31" s="34">
        <v>7.8330764770507813</v>
      </c>
      <c r="BE31" s="34">
        <v>13.771543502807617</v>
      </c>
      <c r="BF31" s="34">
        <v>-0.52211451530456543</v>
      </c>
      <c r="BG31" s="34">
        <v>12.266776084899902</v>
      </c>
      <c r="BH31" s="34">
        <v>24.15644645690918</v>
      </c>
      <c r="BI31" s="34">
        <v>47.481781005859375</v>
      </c>
      <c r="BJ31" s="34">
        <v>47.748641967773438</v>
      </c>
      <c r="BK31" s="34">
        <v>36.416152954101563</v>
      </c>
      <c r="BL31" s="34">
        <v>20.751796722412109</v>
      </c>
      <c r="BM31" s="34">
        <v>17.12733268737793</v>
      </c>
      <c r="BN31" s="34">
        <v>13.347416877746582</v>
      </c>
      <c r="BO31" s="34">
        <v>15.872620582580566</v>
      </c>
      <c r="BP31" s="34">
        <v>15.881052017211914</v>
      </c>
      <c r="BQ31" s="34">
        <v>19.376596450805664</v>
      </c>
      <c r="BR31" s="34">
        <v>17.242820739746094</v>
      </c>
      <c r="BS31" s="34">
        <v>17.306013107299805</v>
      </c>
      <c r="BT31" s="34">
        <v>13.785161972045898</v>
      </c>
      <c r="BU31" s="34">
        <v>13.991739273071289</v>
      </c>
      <c r="BV31" s="34">
        <v>17.564888000488281</v>
      </c>
      <c r="BW31" s="34">
        <v>9.7824487686157227</v>
      </c>
      <c r="BX31" s="34">
        <v>9.0492982864379883</v>
      </c>
      <c r="BY31" s="34">
        <v>18.861579895019531</v>
      </c>
      <c r="BZ31" s="34">
        <v>10.795525550842285</v>
      </c>
      <c r="CA31" s="34">
        <v>1.6706918478012085</v>
      </c>
      <c r="CB31" s="34">
        <v>3.3661410808563232</v>
      </c>
      <c r="CC31" s="34">
        <v>-2.8428304195404053</v>
      </c>
      <c r="CD31" s="36"/>
      <c r="CF31"/>
    </row>
    <row r="32" spans="1:84" x14ac:dyDescent="0.3">
      <c r="A32" s="33" t="s">
        <v>44</v>
      </c>
      <c r="B32" s="33" t="s">
        <v>217</v>
      </c>
      <c r="C32" s="34">
        <v>-7.1042904853820801</v>
      </c>
      <c r="D32" s="34">
        <v>34.085453033447266</v>
      </c>
      <c r="E32" s="9">
        <v>21.545003890991211</v>
      </c>
      <c r="F32" s="34">
        <v>10.789485931396484</v>
      </c>
      <c r="G32" s="34">
        <v>-5.2012743949890137</v>
      </c>
      <c r="H32" s="34">
        <v>-13.900797843933105</v>
      </c>
      <c r="I32" s="34">
        <v>-31.202648162841797</v>
      </c>
      <c r="J32" s="34">
        <v>-32.203426361083984</v>
      </c>
      <c r="K32" s="34">
        <v>-7.9544882774353027</v>
      </c>
      <c r="L32" s="34">
        <v>-6.7635092735290527</v>
      </c>
      <c r="M32" s="34">
        <v>-7.8924951553344727</v>
      </c>
      <c r="N32" s="34">
        <v>-3.1870660781860352</v>
      </c>
      <c r="O32" s="34">
        <v>-0.48172944784164429</v>
      </c>
      <c r="P32" s="34">
        <v>3.6483092308044434</v>
      </c>
      <c r="Q32" s="34">
        <v>14.204813003540039</v>
      </c>
      <c r="R32" s="34">
        <v>-3.1598336696624756</v>
      </c>
      <c r="S32" s="34">
        <v>21.387069702148438</v>
      </c>
      <c r="T32" s="34">
        <v>46.092052459716797</v>
      </c>
      <c r="U32" s="34">
        <v>66.255302429199219</v>
      </c>
      <c r="V32" s="34">
        <v>68.919097900390625</v>
      </c>
      <c r="W32" s="34">
        <v>41.267745971679688</v>
      </c>
      <c r="X32" s="34">
        <v>25.33140754699707</v>
      </c>
      <c r="Y32" s="34">
        <v>34.957077026367188</v>
      </c>
      <c r="Z32" s="34">
        <v>44.573463439941406</v>
      </c>
      <c r="AA32" s="34">
        <v>34.401153564453125</v>
      </c>
      <c r="AB32" s="34">
        <v>43.221508026123047</v>
      </c>
      <c r="AC32" s="34">
        <v>10.160700798034668</v>
      </c>
      <c r="AD32" s="34">
        <v>26.292444229125977</v>
      </c>
      <c r="AE32" s="34">
        <v>18.497856140136719</v>
      </c>
      <c r="AF32" s="34">
        <v>25.301530838012695</v>
      </c>
      <c r="AG32" s="34">
        <v>16.775661468505859</v>
      </c>
      <c r="AH32" s="34">
        <v>29.216180801391602</v>
      </c>
      <c r="AI32" s="34">
        <v>40.347564697265625</v>
      </c>
      <c r="AJ32" s="34">
        <v>20.844671249389648</v>
      </c>
      <c r="AK32" s="34">
        <v>47.017410278320313</v>
      </c>
      <c r="AL32" s="34">
        <v>7.0361719131469727</v>
      </c>
      <c r="AM32" s="34">
        <v>9.2916316986083984</v>
      </c>
      <c r="AN32" s="34">
        <v>8.6279230117797852</v>
      </c>
      <c r="AO32" s="34">
        <v>17.920013427734375</v>
      </c>
      <c r="AP32" s="35" t="s">
        <v>14</v>
      </c>
      <c r="AQ32" s="34">
        <v>-10.31989574432373</v>
      </c>
      <c r="AR32" s="34">
        <v>37.817462921142578</v>
      </c>
      <c r="AS32" s="9">
        <v>26.704401016235352</v>
      </c>
      <c r="AT32" s="34">
        <v>-3.2625666353851557E-3</v>
      </c>
      <c r="AU32" s="34">
        <v>-1.3565611839294434</v>
      </c>
      <c r="AV32" s="34">
        <v>-15.153219223022461</v>
      </c>
      <c r="AW32" s="34">
        <v>-32.849311828613281</v>
      </c>
      <c r="AX32" s="34">
        <v>-38.251293182373047</v>
      </c>
      <c r="AY32" s="34">
        <v>-8.2624473571777344</v>
      </c>
      <c r="AZ32" s="34">
        <v>-8.2208099365234375</v>
      </c>
      <c r="BA32" s="34">
        <v>-7.389437198638916</v>
      </c>
      <c r="BB32" s="34">
        <v>-5.5773930549621582</v>
      </c>
      <c r="BC32" s="34">
        <v>-10.431088447570801</v>
      </c>
      <c r="BD32" s="34">
        <v>-0.48318701982498169</v>
      </c>
      <c r="BE32" s="34">
        <v>9.289921760559082</v>
      </c>
      <c r="BF32" s="34">
        <v>-7.7179322242736816</v>
      </c>
      <c r="BG32" s="34">
        <v>3.0356194972991943</v>
      </c>
      <c r="BH32" s="34">
        <v>42.043239593505859</v>
      </c>
      <c r="BI32" s="34">
        <v>73.378120422363281</v>
      </c>
      <c r="BJ32" s="34">
        <v>66.637374877929688</v>
      </c>
      <c r="BK32" s="34">
        <v>43.353538513183594</v>
      </c>
      <c r="BL32" s="34">
        <v>30.536664962768555</v>
      </c>
      <c r="BM32" s="34">
        <v>38.828704833984375</v>
      </c>
      <c r="BN32" s="34">
        <v>38.046627044677734</v>
      </c>
      <c r="BO32" s="34">
        <v>44.879341125488281</v>
      </c>
      <c r="BP32" s="34">
        <v>62.366825103759766</v>
      </c>
      <c r="BQ32" s="34">
        <v>40.551948547363281</v>
      </c>
      <c r="BR32" s="34">
        <v>49.798877716064453</v>
      </c>
      <c r="BS32" s="34">
        <v>61.622371673583984</v>
      </c>
      <c r="BT32" s="34">
        <v>20.064903259277344</v>
      </c>
      <c r="BU32" s="34">
        <v>24.244688034057617</v>
      </c>
      <c r="BV32" s="34">
        <v>43.429752349853516</v>
      </c>
      <c r="BW32" s="34">
        <v>38.351284027099609</v>
      </c>
      <c r="BX32" s="34">
        <v>20.152034759521484</v>
      </c>
      <c r="BY32" s="34">
        <v>32.291118621826172</v>
      </c>
      <c r="BZ32" s="34">
        <v>19.884069442749023</v>
      </c>
      <c r="CA32" s="34">
        <v>23.219821929931641</v>
      </c>
      <c r="CB32" s="34">
        <v>10.52867317199707</v>
      </c>
      <c r="CC32" s="34">
        <v>2.0214829444885254</v>
      </c>
      <c r="CD32" s="36"/>
      <c r="CF32"/>
    </row>
    <row r="33" spans="1:84" x14ac:dyDescent="0.3">
      <c r="A33" s="33" t="s">
        <v>45</v>
      </c>
      <c r="B33" s="33" t="s">
        <v>218</v>
      </c>
      <c r="C33" s="34">
        <v>-0.61237645149230957</v>
      </c>
      <c r="D33" s="34">
        <v>22.68853759765625</v>
      </c>
      <c r="E33" s="9">
        <v>13.720943450927734</v>
      </c>
      <c r="F33" s="34">
        <v>17.983173370361328</v>
      </c>
      <c r="G33" s="34">
        <v>15.386335372924805</v>
      </c>
      <c r="H33" s="34">
        <v>-5.7121381759643555</v>
      </c>
      <c r="I33" s="34">
        <v>-9.9422845840454102</v>
      </c>
      <c r="J33" s="34">
        <v>-6.9605569839477539</v>
      </c>
      <c r="K33" s="34">
        <v>-19.846687316894531</v>
      </c>
      <c r="L33" s="34">
        <v>-0.94750601053237915</v>
      </c>
      <c r="M33" s="34">
        <v>-6.2415194511413574</v>
      </c>
      <c r="N33" s="34">
        <v>1.9728589057922363</v>
      </c>
      <c r="O33" s="34">
        <v>4.2361268997192383</v>
      </c>
      <c r="P33" s="34">
        <v>-3.5449388027191162</v>
      </c>
      <c r="Q33" s="34">
        <v>9.4699649810791016</v>
      </c>
      <c r="R33" s="34">
        <v>-0.56452411413192749</v>
      </c>
      <c r="S33" s="34">
        <v>-7.7526889741420746E-2</v>
      </c>
      <c r="T33" s="34">
        <v>24.611398696899414</v>
      </c>
      <c r="U33" s="34">
        <v>26.940750122070313</v>
      </c>
      <c r="V33" s="34">
        <v>23.316707611083984</v>
      </c>
      <c r="W33" s="34">
        <v>48.840560913085938</v>
      </c>
      <c r="X33" s="34">
        <v>31.566795349121094</v>
      </c>
      <c r="Y33" s="34">
        <v>26.182788848876953</v>
      </c>
      <c r="Z33" s="34">
        <v>32.900917053222656</v>
      </c>
      <c r="AA33" s="34">
        <v>22.642129898071289</v>
      </c>
      <c r="AB33" s="34">
        <v>25.7265625</v>
      </c>
      <c r="AC33" s="34">
        <v>20.861385345458984</v>
      </c>
      <c r="AD33" s="34">
        <v>20.776891708374023</v>
      </c>
      <c r="AE33" s="34">
        <v>24.362331390380859</v>
      </c>
      <c r="AF33" s="34">
        <v>24.284343719482422</v>
      </c>
      <c r="AG33" s="34">
        <v>24.766622543334961</v>
      </c>
      <c r="AH33" s="34">
        <v>28.247081756591797</v>
      </c>
      <c r="AI33" s="34">
        <v>25.798786163330078</v>
      </c>
      <c r="AJ33" s="34">
        <v>17.650009155273438</v>
      </c>
      <c r="AK33" s="34">
        <v>13.506836891174316</v>
      </c>
      <c r="AL33" s="34">
        <v>1.4136654138565063</v>
      </c>
      <c r="AM33" s="34">
        <v>6.3951411247253418</v>
      </c>
      <c r="AN33" s="34">
        <v>-16.592689514160156</v>
      </c>
      <c r="AO33" s="34">
        <v>-1.7812855243682861</v>
      </c>
      <c r="AP33" s="35" t="s">
        <v>14</v>
      </c>
      <c r="AQ33" s="34">
        <v>-8.4248332977294922</v>
      </c>
      <c r="AR33" s="34">
        <v>46.143451690673828</v>
      </c>
      <c r="AS33" s="9">
        <v>21.509469985961914</v>
      </c>
      <c r="AT33" s="34">
        <v>3.0137636661529541</v>
      </c>
      <c r="AU33" s="34">
        <v>5.0496745109558105</v>
      </c>
      <c r="AV33" s="34">
        <v>-9.6827735900878906</v>
      </c>
      <c r="AW33" s="34">
        <v>-16</v>
      </c>
      <c r="AX33" s="34">
        <v>-27.101171493530273</v>
      </c>
      <c r="AY33" s="34">
        <v>-15.013440132141113</v>
      </c>
      <c r="AZ33" s="34">
        <v>-15.394095420837402</v>
      </c>
      <c r="BA33" s="34">
        <v>-16.889247894287109</v>
      </c>
      <c r="BB33" s="34">
        <v>-5.2958316802978516</v>
      </c>
      <c r="BC33" s="34">
        <v>-10.589683532714844</v>
      </c>
      <c r="BD33" s="34">
        <v>-4.0535917282104492</v>
      </c>
      <c r="BE33" s="34">
        <v>15.280025482177734</v>
      </c>
      <c r="BF33" s="34">
        <v>-1.9120018482208252</v>
      </c>
      <c r="BG33" s="34">
        <v>14.792591094970703</v>
      </c>
      <c r="BH33" s="34">
        <v>46.450206756591797</v>
      </c>
      <c r="BI33" s="34">
        <v>52.564384460449219</v>
      </c>
      <c r="BJ33" s="34">
        <v>66.911369323730469</v>
      </c>
      <c r="BK33" s="34">
        <v>66.226951599121094</v>
      </c>
      <c r="BL33" s="34">
        <v>58.809654235839844</v>
      </c>
      <c r="BM33" s="34">
        <v>60.506996154785156</v>
      </c>
      <c r="BN33" s="34">
        <v>52.247489929199219</v>
      </c>
      <c r="BO33" s="34">
        <v>50.1107177734375</v>
      </c>
      <c r="BP33" s="34">
        <v>57.959476470947266</v>
      </c>
      <c r="BQ33" s="34">
        <v>43.201347351074219</v>
      </c>
      <c r="BR33" s="34">
        <v>47.874588012695313</v>
      </c>
      <c r="BS33" s="34">
        <v>35.301136016845703</v>
      </c>
      <c r="BT33" s="34">
        <v>33.204742431640625</v>
      </c>
      <c r="BU33" s="34">
        <v>29.937959671020508</v>
      </c>
      <c r="BV33" s="34">
        <v>30.101852416992188</v>
      </c>
      <c r="BW33" s="34">
        <v>32.058658599853516</v>
      </c>
      <c r="BX33" s="34">
        <v>19.227745056152344</v>
      </c>
      <c r="BY33" s="34">
        <v>26.41322135925293</v>
      </c>
      <c r="BZ33" s="34">
        <v>17.66179084777832</v>
      </c>
      <c r="CA33" s="34">
        <v>4.0786223411560059</v>
      </c>
      <c r="CB33" s="34">
        <v>-1.1098140478134155</v>
      </c>
      <c r="CC33" s="34">
        <v>3.1972606182098389</v>
      </c>
      <c r="CD33" s="36">
        <v>1</v>
      </c>
      <c r="CF33"/>
    </row>
    <row r="34" spans="1:84" x14ac:dyDescent="0.3">
      <c r="A34" s="33" t="s">
        <v>46</v>
      </c>
      <c r="B34" s="33" t="s">
        <v>219</v>
      </c>
      <c r="C34" s="34">
        <v>-12.567421913146973</v>
      </c>
      <c r="D34" s="34">
        <v>32.959365844726563</v>
      </c>
      <c r="E34" s="9">
        <v>18.816911697387695</v>
      </c>
      <c r="F34" s="34">
        <v>5.3778877258300781</v>
      </c>
      <c r="G34" s="34">
        <v>-0.35669532418251038</v>
      </c>
      <c r="H34" s="34">
        <v>-9.1084575653076172</v>
      </c>
      <c r="I34" s="34">
        <v>-35.327629089355469</v>
      </c>
      <c r="J34" s="34">
        <v>-39.497905731201172</v>
      </c>
      <c r="K34" s="34">
        <v>-36.495998382568359</v>
      </c>
      <c r="L34" s="34">
        <v>-11.521211624145508</v>
      </c>
      <c r="M34" s="34">
        <v>-4.2589473724365234</v>
      </c>
      <c r="N34" s="34">
        <v>-0.31271091103553772</v>
      </c>
      <c r="O34" s="34">
        <v>-7.1238408088684082</v>
      </c>
      <c r="P34" s="34">
        <v>-5.0940952301025391</v>
      </c>
      <c r="Q34" s="34">
        <v>-1.3179452419281006</v>
      </c>
      <c r="R34" s="34">
        <v>1.602755069732666</v>
      </c>
      <c r="S34" s="34">
        <v>9.6626968383789063</v>
      </c>
      <c r="T34" s="34">
        <v>22.220325469970703</v>
      </c>
      <c r="U34" s="34">
        <v>73.238540649414063</v>
      </c>
      <c r="V34" s="34">
        <v>87.9268798828125</v>
      </c>
      <c r="W34" s="34">
        <v>81.960586547851563</v>
      </c>
      <c r="X34" s="34">
        <v>34.066421508789063</v>
      </c>
      <c r="Y34" s="34">
        <v>25.647069931030273</v>
      </c>
      <c r="Z34" s="34">
        <v>21.920558929443359</v>
      </c>
      <c r="AA34" s="34">
        <v>28.516096115112305</v>
      </c>
      <c r="AB34" s="34">
        <v>28.466236114501953</v>
      </c>
      <c r="AC34" s="34">
        <v>27.927112579345703</v>
      </c>
      <c r="AD34" s="34">
        <v>25.99626350402832</v>
      </c>
      <c r="AE34" s="34">
        <v>25.648403167724609</v>
      </c>
      <c r="AF34" s="34">
        <v>25.658824920654297</v>
      </c>
      <c r="AG34" s="34">
        <v>27.757265090942383</v>
      </c>
      <c r="AH34" s="34">
        <v>27.050064086914063</v>
      </c>
      <c r="AI34" s="34">
        <v>25.401706695556641</v>
      </c>
      <c r="AJ34" s="34">
        <v>22.314092636108398</v>
      </c>
      <c r="AK34" s="34">
        <v>19.134130477905273</v>
      </c>
      <c r="AL34" s="34">
        <v>15.244051933288574</v>
      </c>
      <c r="AM34" s="34">
        <v>3.1144824028015137</v>
      </c>
      <c r="AN34" s="34">
        <v>13.159298896789551</v>
      </c>
      <c r="AO34" s="34">
        <v>-5.0290608406066895</v>
      </c>
      <c r="AP34" s="35" t="s">
        <v>14</v>
      </c>
      <c r="AQ34" s="34">
        <v>-15.699752807617188</v>
      </c>
      <c r="AR34" s="34">
        <v>46.797756195068359</v>
      </c>
      <c r="AS34" s="9">
        <v>16.405342102050781</v>
      </c>
      <c r="AT34" s="34">
        <v>-1.5813276767730713</v>
      </c>
      <c r="AU34" s="34">
        <v>-5.410393238067627</v>
      </c>
      <c r="AV34" s="34">
        <v>-11.889123916625977</v>
      </c>
      <c r="AW34" s="34">
        <v>-30.33026123046875</v>
      </c>
      <c r="AX34" s="34">
        <v>-34.840476989746094</v>
      </c>
      <c r="AY34" s="34">
        <v>-34.745998382568359</v>
      </c>
      <c r="AZ34" s="34">
        <v>-24.592731475830078</v>
      </c>
      <c r="BA34" s="34">
        <v>-19.868724822998047</v>
      </c>
      <c r="BB34" s="34">
        <v>-14.886476516723633</v>
      </c>
      <c r="BC34" s="34">
        <v>-9.3653640747070313</v>
      </c>
      <c r="BD34" s="34">
        <v>-3.9391024112701416</v>
      </c>
      <c r="BE34" s="34">
        <v>1.8751533031463623</v>
      </c>
      <c r="BF34" s="34">
        <v>4.4904623031616211</v>
      </c>
      <c r="BG34" s="34">
        <v>14.602291107177734</v>
      </c>
      <c r="BH34" s="34">
        <v>29.97490119934082</v>
      </c>
      <c r="BI34" s="34">
        <v>79.65521240234375</v>
      </c>
      <c r="BJ34" s="34">
        <v>98.056228637695313</v>
      </c>
      <c r="BK34" s="34">
        <v>99.545135498046875</v>
      </c>
      <c r="BL34" s="34">
        <v>62.995113372802734</v>
      </c>
      <c r="BM34" s="34">
        <v>53.677219390869141</v>
      </c>
      <c r="BN34" s="34">
        <v>46.893795013427734</v>
      </c>
      <c r="BO34" s="34">
        <v>44.192558288574219</v>
      </c>
      <c r="BP34" s="34">
        <v>39.769325256347656</v>
      </c>
      <c r="BQ34" s="34">
        <v>35.510833740234375</v>
      </c>
      <c r="BR34" s="34">
        <v>30.33509635925293</v>
      </c>
      <c r="BS34" s="34">
        <v>26.77044677734375</v>
      </c>
      <c r="BT34" s="34">
        <v>23.950437545776367</v>
      </c>
      <c r="BU34" s="34">
        <v>21.556310653686523</v>
      </c>
      <c r="BV34" s="34">
        <v>20.361221313476563</v>
      </c>
      <c r="BW34" s="34">
        <v>19.842508316040039</v>
      </c>
      <c r="BX34" s="34">
        <v>24.356260299682617</v>
      </c>
      <c r="BY34" s="34">
        <v>21.769626617431641</v>
      </c>
      <c r="BZ34" s="34">
        <v>16.64512825012207</v>
      </c>
      <c r="CA34" s="34">
        <v>9.1280202865600586</v>
      </c>
      <c r="CB34" s="34">
        <v>-13.442960739135742</v>
      </c>
      <c r="CC34" s="34">
        <v>5.1629953384399414</v>
      </c>
      <c r="CD34" s="36">
        <v>1</v>
      </c>
      <c r="CF34"/>
    </row>
    <row r="35" spans="1:84" x14ac:dyDescent="0.3">
      <c r="A35" s="33" t="s">
        <v>47</v>
      </c>
      <c r="B35" s="33" t="s">
        <v>220</v>
      </c>
      <c r="C35" s="34">
        <v>-0.49951440095901489</v>
      </c>
      <c r="D35" s="34">
        <v>26.016023635864258</v>
      </c>
      <c r="E35" s="9">
        <v>-9.2802410125732422</v>
      </c>
      <c r="F35" s="34">
        <v>-22.061567306518555</v>
      </c>
      <c r="G35" s="34">
        <v>5.288444995880127</v>
      </c>
      <c r="H35" s="34">
        <v>-4.7988853454589844</v>
      </c>
      <c r="I35" s="34">
        <v>-2.5911285877227783</v>
      </c>
      <c r="J35" s="34">
        <v>-6.2747340202331543</v>
      </c>
      <c r="K35" s="34">
        <v>-0.32355096936225891</v>
      </c>
      <c r="L35" s="34">
        <v>-2.217402458190918</v>
      </c>
      <c r="M35" s="34">
        <v>-1.1805509328842163</v>
      </c>
      <c r="N35" s="34">
        <v>10.302865982055664</v>
      </c>
      <c r="O35" s="34">
        <v>6.0751974582672119E-2</v>
      </c>
      <c r="P35" s="34">
        <v>6.6759629249572754</v>
      </c>
      <c r="Q35" s="34">
        <v>12.41307258605957</v>
      </c>
      <c r="R35" s="34">
        <v>44.376804351806641</v>
      </c>
      <c r="S35" s="34">
        <v>30.782268524169922</v>
      </c>
      <c r="T35" s="34">
        <v>26.410749435424805</v>
      </c>
      <c r="U35" s="34">
        <v>24.083257675170898</v>
      </c>
      <c r="V35" s="34">
        <v>23.777214050292969</v>
      </c>
      <c r="W35" s="34">
        <v>32.848121643066406</v>
      </c>
      <c r="X35" s="34">
        <v>26.619943618774414</v>
      </c>
      <c r="Y35" s="34">
        <v>25.353221893310547</v>
      </c>
      <c r="Z35" s="34">
        <v>16.006782531738281</v>
      </c>
      <c r="AA35" s="34">
        <v>20.908477783203125</v>
      </c>
      <c r="AB35" s="34">
        <v>24.395423889160156</v>
      </c>
      <c r="AC35" s="34">
        <v>24.053285598754883</v>
      </c>
      <c r="AD35" s="34">
        <v>17.861352920532227</v>
      </c>
      <c r="AE35" s="34">
        <v>0.27415013313293457</v>
      </c>
      <c r="AF35" s="34">
        <v>-9.5600519180297852</v>
      </c>
      <c r="AG35" s="34">
        <v>0.14130280911922455</v>
      </c>
      <c r="AH35" s="34">
        <v>-2.4904365539550781</v>
      </c>
      <c r="AI35" s="34">
        <v>-7.398923397064209</v>
      </c>
      <c r="AJ35" s="34">
        <v>-9.8604145050048828</v>
      </c>
      <c r="AK35" s="34">
        <v>-14.939785003662109</v>
      </c>
      <c r="AL35" s="34">
        <v>-9.8867616653442383</v>
      </c>
      <c r="AM35" s="34">
        <v>-11.233447074890137</v>
      </c>
      <c r="AN35" s="34">
        <v>-24.507421493530273</v>
      </c>
      <c r="AO35" s="34">
        <v>-28.767166137695313</v>
      </c>
      <c r="AP35" s="35" t="s">
        <v>14</v>
      </c>
      <c r="AQ35" s="34">
        <v>-2.2975983619689941</v>
      </c>
      <c r="AR35" s="34">
        <v>24.016046524047852</v>
      </c>
      <c r="AS35" s="9">
        <v>-7.8566532135009766</v>
      </c>
      <c r="AT35" s="34">
        <v>-15.704252243041992</v>
      </c>
      <c r="AU35" s="34">
        <v>0.77655279636383057</v>
      </c>
      <c r="AV35" s="34">
        <v>-10.069365501403809</v>
      </c>
      <c r="AW35" s="34">
        <v>-5.5533008575439453</v>
      </c>
      <c r="AX35" s="34">
        <v>-11.206660270690918</v>
      </c>
      <c r="AY35" s="34">
        <v>-6.1783990859985352</v>
      </c>
      <c r="AZ35" s="34">
        <v>-2.6115455627441406</v>
      </c>
      <c r="BA35" s="34">
        <v>-4.5798888206481934</v>
      </c>
      <c r="BB35" s="34">
        <v>4.4873843193054199</v>
      </c>
      <c r="BC35" s="34">
        <v>1.7975081205368042</v>
      </c>
      <c r="BD35" s="34">
        <v>6.1607427597045898</v>
      </c>
      <c r="BE35" s="34">
        <v>14.877728462219238</v>
      </c>
      <c r="BF35" s="34">
        <v>38.094860076904297</v>
      </c>
      <c r="BG35" s="34">
        <v>17.91461181640625</v>
      </c>
      <c r="BH35" s="34">
        <v>21.666397094726563</v>
      </c>
      <c r="BI35" s="34">
        <v>24.897245407104492</v>
      </c>
      <c r="BJ35" s="34">
        <v>26.318191528320313</v>
      </c>
      <c r="BK35" s="34">
        <v>31.70112419128418</v>
      </c>
      <c r="BL35" s="34">
        <v>25.825412750244141</v>
      </c>
      <c r="BM35" s="34">
        <v>27.538116455078125</v>
      </c>
      <c r="BN35" s="34">
        <v>23.030647277832031</v>
      </c>
      <c r="BO35" s="34">
        <v>17.204530715942383</v>
      </c>
      <c r="BP35" s="34">
        <v>19.383199691772461</v>
      </c>
      <c r="BQ35" s="34">
        <v>18.538459777832031</v>
      </c>
      <c r="BR35" s="34">
        <v>9.05780029296875</v>
      </c>
      <c r="BS35" s="34">
        <v>5.541602611541748</v>
      </c>
      <c r="BT35" s="34">
        <v>-6.6684045791625977</v>
      </c>
      <c r="BU35" s="34">
        <v>1.2145804166793823</v>
      </c>
      <c r="BV35" s="34">
        <v>0.23810102045536041</v>
      </c>
      <c r="BW35" s="34">
        <v>-0.61896687746047974</v>
      </c>
      <c r="BX35" s="34">
        <v>-10.80255126953125</v>
      </c>
      <c r="BY35" s="34">
        <v>-16.93919563293457</v>
      </c>
      <c r="BZ35" s="34">
        <v>-8.5863170623779297</v>
      </c>
      <c r="CA35" s="34">
        <v>-12.643838882446289</v>
      </c>
      <c r="CB35" s="34">
        <v>-20.754093170166016</v>
      </c>
      <c r="CC35" s="34">
        <v>-23.345104217529297</v>
      </c>
      <c r="CD35" s="36"/>
      <c r="CF35"/>
    </row>
    <row r="36" spans="1:84" x14ac:dyDescent="0.3">
      <c r="A36" s="33" t="s">
        <v>48</v>
      </c>
      <c r="B36" s="33" t="s">
        <v>221</v>
      </c>
      <c r="C36" s="34">
        <v>-2.5388319492340088</v>
      </c>
      <c r="D36" s="34">
        <v>17.550334930419922</v>
      </c>
      <c r="E36" s="9">
        <v>6.6782617568969727</v>
      </c>
      <c r="F36" s="34">
        <v>-1.3877036571502686</v>
      </c>
      <c r="G36" s="34">
        <v>-1.4171075820922852</v>
      </c>
      <c r="H36" s="34">
        <v>-10.434813499450684</v>
      </c>
      <c r="I36" s="34">
        <v>-38.976085662841797</v>
      </c>
      <c r="J36" s="34">
        <v>-30.697427749633789</v>
      </c>
      <c r="K36" s="34">
        <v>-4.1254758834838867</v>
      </c>
      <c r="L36" s="34">
        <v>-3.163748025894165</v>
      </c>
      <c r="M36" s="34">
        <v>4.5728745460510254</v>
      </c>
      <c r="N36" s="34">
        <v>13.793740272521973</v>
      </c>
      <c r="O36" s="34">
        <v>6.8643665313720703</v>
      </c>
      <c r="P36" s="34">
        <v>17.230783462524414</v>
      </c>
      <c r="Q36" s="34">
        <v>22.666435241699219</v>
      </c>
      <c r="R36" s="34">
        <v>7.1305689811706543</v>
      </c>
      <c r="S36" s="34">
        <v>14.12617015838623</v>
      </c>
      <c r="T36" s="34">
        <v>30.957429885864258</v>
      </c>
      <c r="U36" s="34">
        <v>90.238914489746094</v>
      </c>
      <c r="V36" s="34">
        <v>54.009895324707031</v>
      </c>
      <c r="W36" s="34">
        <v>29.461027145385742</v>
      </c>
      <c r="X36" s="34">
        <v>13.781853675842285</v>
      </c>
      <c r="Y36" s="34">
        <v>6.0412716865539551</v>
      </c>
      <c r="Z36" s="34">
        <v>0.38093617558479309</v>
      </c>
      <c r="AA36" s="34">
        <v>-2.6730527877807617</v>
      </c>
      <c r="AB36" s="34">
        <v>4.4670400619506836</v>
      </c>
      <c r="AC36" s="34">
        <v>10.394590377807617</v>
      </c>
      <c r="AD36" s="34">
        <v>10.346510887145996</v>
      </c>
      <c r="AE36" s="34">
        <v>11.060285568237305</v>
      </c>
      <c r="AF36" s="34">
        <v>2.9854190349578857</v>
      </c>
      <c r="AG36" s="34">
        <v>2.0855984687805176</v>
      </c>
      <c r="AH36" s="34">
        <v>11.516175270080566</v>
      </c>
      <c r="AI36" s="34">
        <v>2.4312012195587158</v>
      </c>
      <c r="AJ36" s="34">
        <v>-1.8589727878570557</v>
      </c>
      <c r="AK36" s="34">
        <v>16.390293121337891</v>
      </c>
      <c r="AL36" s="34">
        <v>11.547661781311035</v>
      </c>
      <c r="AM36" s="34">
        <v>4.9521965980529785</v>
      </c>
      <c r="AN36" s="34">
        <v>6.6236276626586914</v>
      </c>
      <c r="AO36" s="34">
        <v>3.8938784599304199</v>
      </c>
      <c r="AP36" s="35" t="s">
        <v>14</v>
      </c>
      <c r="AQ36" s="34">
        <v>-3.7902731895446777</v>
      </c>
      <c r="AR36" s="34">
        <v>23.183294296264648</v>
      </c>
      <c r="AS36" s="9">
        <v>14.149440765380859</v>
      </c>
      <c r="AT36" s="34">
        <v>-6.5679140388965607E-2</v>
      </c>
      <c r="AU36" s="34">
        <v>-4.6342058181762695</v>
      </c>
      <c r="AV36" s="34">
        <v>-7.9655404090881348</v>
      </c>
      <c r="AW36" s="34">
        <v>-32.01214599609375</v>
      </c>
      <c r="AX36" s="34">
        <v>-28.295904159545898</v>
      </c>
      <c r="AY36" s="34">
        <v>-6.526099681854248</v>
      </c>
      <c r="AZ36" s="34">
        <v>-4.4661507606506348</v>
      </c>
      <c r="BA36" s="34">
        <v>0.39722597599029541</v>
      </c>
      <c r="BB36" s="34">
        <v>6.080390453338623</v>
      </c>
      <c r="BC36" s="34">
        <v>1.2087224721908569</v>
      </c>
      <c r="BD36" s="34">
        <v>14.241721153259277</v>
      </c>
      <c r="BE36" s="34">
        <v>20.093366622924805</v>
      </c>
      <c r="BF36" s="34">
        <v>-1.5699325799942017</v>
      </c>
      <c r="BG36" s="34">
        <v>20.558261871337891</v>
      </c>
      <c r="BH36" s="34">
        <v>27.809968948364258</v>
      </c>
      <c r="BI36" s="34">
        <v>71.630653381347656</v>
      </c>
      <c r="BJ36" s="34">
        <v>59.973812103271484</v>
      </c>
      <c r="BK36" s="34">
        <v>35.004974365234375</v>
      </c>
      <c r="BL36" s="34">
        <v>19.204793930053711</v>
      </c>
      <c r="BM36" s="34">
        <v>19.366556167602539</v>
      </c>
      <c r="BN36" s="34">
        <v>15.111889839172363</v>
      </c>
      <c r="BO36" s="34">
        <v>11.844736099243164</v>
      </c>
      <c r="BP36" s="34">
        <v>11.777950286865234</v>
      </c>
      <c r="BQ36" s="34">
        <v>17.825775146484375</v>
      </c>
      <c r="BR36" s="34">
        <v>27.566320419311523</v>
      </c>
      <c r="BS36" s="34">
        <v>20.659486770629883</v>
      </c>
      <c r="BT36" s="34">
        <v>16.853174209594727</v>
      </c>
      <c r="BU36" s="34">
        <v>9.8112802505493164</v>
      </c>
      <c r="BV36" s="34">
        <v>12.912042617797852</v>
      </c>
      <c r="BW36" s="34">
        <v>11.620619773864746</v>
      </c>
      <c r="BX36" s="34">
        <v>7.9114160537719727</v>
      </c>
      <c r="BY36" s="34">
        <v>23.777498245239258</v>
      </c>
      <c r="BZ36" s="34">
        <v>17.446306228637695</v>
      </c>
      <c r="CA36" s="34">
        <v>7.5873169898986816</v>
      </c>
      <c r="CB36" s="34">
        <v>18.245687484741211</v>
      </c>
      <c r="CC36" s="34">
        <v>-1.7354210615158081</v>
      </c>
      <c r="CD36" s="36"/>
      <c r="CF36"/>
    </row>
    <row r="37" spans="1:84" x14ac:dyDescent="0.3">
      <c r="A37" s="33" t="s">
        <v>49</v>
      </c>
      <c r="B37" s="33" t="s">
        <v>222</v>
      </c>
      <c r="C37" s="34">
        <v>-11.612460136413574</v>
      </c>
      <c r="D37" s="34">
        <v>29.593158721923828</v>
      </c>
      <c r="E37" s="9">
        <v>23.355329513549805</v>
      </c>
      <c r="F37" s="34">
        <v>-40.625</v>
      </c>
      <c r="G37" s="34">
        <v>-2.4932975769042969</v>
      </c>
      <c r="H37" s="34">
        <v>-4.6136364936828613</v>
      </c>
      <c r="I37" s="34">
        <v>-21.565341949462891</v>
      </c>
      <c r="J37" s="34">
        <v>-28.369480133056641</v>
      </c>
      <c r="K37" s="34">
        <v>-6.0217981338500977</v>
      </c>
      <c r="L37" s="34">
        <v>-18.399419784545898</v>
      </c>
      <c r="M37" s="34">
        <v>-8.833827018737793</v>
      </c>
      <c r="N37" s="34">
        <v>12.388503074645996</v>
      </c>
      <c r="O37" s="34">
        <v>-14.118997573852539</v>
      </c>
      <c r="P37" s="34">
        <v>-10.942681312561035</v>
      </c>
      <c r="Q37" s="34">
        <v>33.788394927978516</v>
      </c>
      <c r="R37" s="34">
        <v>1.7105263471603394</v>
      </c>
      <c r="S37" s="34">
        <v>13.692604064941406</v>
      </c>
      <c r="T37" s="34">
        <v>17.441028594970703</v>
      </c>
      <c r="U37" s="34">
        <v>49.893196105957031</v>
      </c>
      <c r="V37" s="34">
        <v>36.685588836669922</v>
      </c>
      <c r="W37" s="34">
        <v>40.185562133789063</v>
      </c>
      <c r="X37" s="34">
        <v>62.222221374511719</v>
      </c>
      <c r="Y37" s="34">
        <v>32.112258911132813</v>
      </c>
      <c r="Z37" s="34">
        <v>17.283950805664063</v>
      </c>
      <c r="AA37" s="34">
        <v>25.751838684082031</v>
      </c>
      <c r="AB37" s="34">
        <v>46.702129364013672</v>
      </c>
      <c r="AC37" s="34">
        <v>24.404762268066406</v>
      </c>
      <c r="AD37" s="34">
        <v>52.212162017822266</v>
      </c>
      <c r="AE37" s="34">
        <v>27.932285308837891</v>
      </c>
      <c r="AF37" s="34">
        <v>36.376548767089844</v>
      </c>
      <c r="AG37" s="34">
        <v>15.899837493896484</v>
      </c>
      <c r="AH37" s="34">
        <v>39.8536376953125</v>
      </c>
      <c r="AI37" s="34">
        <v>36.608066558837891</v>
      </c>
      <c r="AJ37" s="34">
        <v>1.1689497232437134</v>
      </c>
      <c r="AK37" s="34">
        <v>51.855991363525391</v>
      </c>
      <c r="AL37" s="34">
        <v>20.657894134521484</v>
      </c>
      <c r="AM37" s="34">
        <v>-3.0115146636962891</v>
      </c>
      <c r="AN37" s="34">
        <v>-1.3415518999099731</v>
      </c>
      <c r="AO37" s="34">
        <v>21.291866302490234</v>
      </c>
      <c r="AP37" s="35" t="s">
        <v>14</v>
      </c>
      <c r="AQ37" s="34">
        <v>-15.618485450744629</v>
      </c>
      <c r="AR37" s="34">
        <v>37.346847534179688</v>
      </c>
      <c r="AS37" s="9">
        <v>23.845375061035156</v>
      </c>
      <c r="AT37" s="34">
        <v>-4.3130064010620117</v>
      </c>
      <c r="AU37" s="34">
        <v>-31.33378791809082</v>
      </c>
      <c r="AV37" s="34">
        <v>-5.4341769218444824</v>
      </c>
      <c r="AW37" s="34">
        <v>-35.068214416503906</v>
      </c>
      <c r="AX37" s="34">
        <v>-30.309535980224609</v>
      </c>
      <c r="AY37" s="34">
        <v>-18.696563720703125</v>
      </c>
      <c r="AZ37" s="34">
        <v>-22.735212326049805</v>
      </c>
      <c r="BA37" s="34">
        <v>-10.284919738769531</v>
      </c>
      <c r="BB37" s="34">
        <v>-11.512110710144043</v>
      </c>
      <c r="BC37" s="34">
        <v>-9.5820703506469727</v>
      </c>
      <c r="BD37" s="34">
        <v>-4.974571704864502</v>
      </c>
      <c r="BE37" s="34">
        <v>6.5868253707885742</v>
      </c>
      <c r="BF37" s="34">
        <v>-6.2614364624023438</v>
      </c>
      <c r="BG37" s="34">
        <v>16.105220794677734</v>
      </c>
      <c r="BH37" s="34">
        <v>13.520956039428711</v>
      </c>
      <c r="BI37" s="34">
        <v>52.984535217285156</v>
      </c>
      <c r="BJ37" s="34">
        <v>56.426063537597656</v>
      </c>
      <c r="BK37" s="34">
        <v>69.268844604492188</v>
      </c>
      <c r="BL37" s="34">
        <v>40.683170318603516</v>
      </c>
      <c r="BM37" s="34">
        <v>53.846061706542969</v>
      </c>
      <c r="BN37" s="34">
        <v>27.53889274597168</v>
      </c>
      <c r="BO37" s="34">
        <v>30.053449630737305</v>
      </c>
      <c r="BP37" s="34">
        <v>58.358253479003906</v>
      </c>
      <c r="BQ37" s="34">
        <v>41.396869659423828</v>
      </c>
      <c r="BR37" s="34">
        <v>49.606098175048828</v>
      </c>
      <c r="BS37" s="34">
        <v>37.634532928466797</v>
      </c>
      <c r="BT37" s="34">
        <v>32.682472229003906</v>
      </c>
      <c r="BU37" s="34">
        <v>22.389932632446289</v>
      </c>
      <c r="BV37" s="34">
        <v>46.204315185546875</v>
      </c>
      <c r="BW37" s="34">
        <v>-8.7416553497314453</v>
      </c>
      <c r="BX37" s="34">
        <v>17.701938629150391</v>
      </c>
      <c r="BY37" s="34">
        <v>19.08465576171875</v>
      </c>
      <c r="BZ37" s="34">
        <v>40.699493408203125</v>
      </c>
      <c r="CA37" s="34">
        <v>42.1978759765625</v>
      </c>
      <c r="CB37" s="34">
        <v>5.3673858642578125</v>
      </c>
      <c r="CC37" s="34">
        <v>9.9038019180297852</v>
      </c>
      <c r="CD37" s="36"/>
      <c r="CF37"/>
    </row>
    <row r="38" spans="1:84" x14ac:dyDescent="0.3">
      <c r="A38" s="33" t="s">
        <v>50</v>
      </c>
      <c r="B38" s="33" t="s">
        <v>223</v>
      </c>
      <c r="C38" s="34">
        <v>-14.731772422790527</v>
      </c>
      <c r="D38" s="34">
        <v>43.108860015869141</v>
      </c>
      <c r="E38" s="9">
        <v>14.622318267822266</v>
      </c>
      <c r="F38" s="34">
        <v>-2.033085823059082</v>
      </c>
      <c r="G38" s="34">
        <v>3.2098979949951172</v>
      </c>
      <c r="H38" s="34">
        <v>-34.381195068359375</v>
      </c>
      <c r="I38" s="34">
        <v>-60.952892303466797</v>
      </c>
      <c r="J38" s="34">
        <v>-35.494556427001953</v>
      </c>
      <c r="K38" s="34">
        <v>-11.994328498840332</v>
      </c>
      <c r="L38" s="34">
        <v>-9.3779230117797852</v>
      </c>
      <c r="M38" s="34">
        <v>-12.123839378356934</v>
      </c>
      <c r="N38" s="34">
        <v>5.9928302764892578</v>
      </c>
      <c r="O38" s="34">
        <v>-4.9554920196533203</v>
      </c>
      <c r="P38" s="34">
        <v>-8.2984867095947266</v>
      </c>
      <c r="Q38" s="34">
        <v>0.46824198961257935</v>
      </c>
      <c r="R38" s="34">
        <v>6.5164084434509277</v>
      </c>
      <c r="S38" s="34">
        <v>-0.30911582708358765</v>
      </c>
      <c r="T38" s="34">
        <v>64.325393676757813</v>
      </c>
      <c r="U38" s="34">
        <v>202.175537109375</v>
      </c>
      <c r="V38" s="34">
        <v>67.955596923828125</v>
      </c>
      <c r="W38" s="34">
        <v>47.608524322509766</v>
      </c>
      <c r="X38" s="34">
        <v>49.313674926757813</v>
      </c>
      <c r="Y38" s="34">
        <v>46.239032745361328</v>
      </c>
      <c r="Z38" s="34">
        <v>22.698461532592773</v>
      </c>
      <c r="AA38" s="34">
        <v>43.334911346435547</v>
      </c>
      <c r="AB38" s="34">
        <v>34.765827178955078</v>
      </c>
      <c r="AC38" s="34">
        <v>44.331584930419922</v>
      </c>
      <c r="AD38" s="34">
        <v>27.870212554931641</v>
      </c>
      <c r="AE38" s="34">
        <v>34.508743286132813</v>
      </c>
      <c r="AF38" s="34">
        <v>26.482730865478516</v>
      </c>
      <c r="AG38" s="34">
        <v>29.159324645996094</v>
      </c>
      <c r="AH38" s="34">
        <v>20.732240676879883</v>
      </c>
      <c r="AI38" s="34">
        <v>30.03956413269043</v>
      </c>
      <c r="AJ38" s="34">
        <v>8.0755205154418945</v>
      </c>
      <c r="AK38" s="34">
        <v>10.96558666229248</v>
      </c>
      <c r="AL38" s="34">
        <v>4.6821455955505371</v>
      </c>
      <c r="AM38" s="34">
        <v>-11.505773544311523</v>
      </c>
      <c r="AN38" s="34">
        <v>9.7227725982666016</v>
      </c>
      <c r="AO38" s="34">
        <v>-3.1597166061401367</v>
      </c>
      <c r="AP38" s="35" t="s">
        <v>14</v>
      </c>
      <c r="AQ38" s="34">
        <v>-23.180295944213867</v>
      </c>
      <c r="AR38" s="34">
        <v>53.549350738525391</v>
      </c>
      <c r="AS38" s="9">
        <v>25.86444091796875</v>
      </c>
      <c r="AT38" s="34">
        <v>-0.73744648694992065</v>
      </c>
      <c r="AU38" s="34">
        <v>3.5892305374145508</v>
      </c>
      <c r="AV38" s="34">
        <v>-27.968406677246094</v>
      </c>
      <c r="AW38" s="34">
        <v>-59.691238403320313</v>
      </c>
      <c r="AX38" s="34">
        <v>-51.032070159912109</v>
      </c>
      <c r="AY38" s="34">
        <v>-48.032524108886719</v>
      </c>
      <c r="AZ38" s="34">
        <v>-27.985179901123047</v>
      </c>
      <c r="BA38" s="34">
        <v>-22.12700080871582</v>
      </c>
      <c r="BB38" s="34">
        <v>-19.038345336914063</v>
      </c>
      <c r="BC38" s="34">
        <v>-10.299825668334961</v>
      </c>
      <c r="BD38" s="34">
        <v>-12.228852272033691</v>
      </c>
      <c r="BE38" s="34">
        <v>8.436711311340332</v>
      </c>
      <c r="BF38" s="34">
        <v>2.1399288177490234</v>
      </c>
      <c r="BG38" s="34">
        <v>7.5035476684570313</v>
      </c>
      <c r="BH38" s="34">
        <v>55.377918243408203</v>
      </c>
      <c r="BI38" s="34">
        <v>169.48773193359375</v>
      </c>
      <c r="BJ38" s="34">
        <v>69.881278991699219</v>
      </c>
      <c r="BK38" s="34">
        <v>97.426132202148438</v>
      </c>
      <c r="BL38" s="34">
        <v>58.493183135986328</v>
      </c>
      <c r="BM38" s="34">
        <v>45.301429748535156</v>
      </c>
      <c r="BN38" s="34">
        <v>84.434677124023438</v>
      </c>
      <c r="BO38" s="34">
        <v>57.417686462402344</v>
      </c>
      <c r="BP38" s="34">
        <v>56.821884155273438</v>
      </c>
      <c r="BQ38" s="34">
        <v>40.515701293945313</v>
      </c>
      <c r="BR38" s="34">
        <v>25.069433212280273</v>
      </c>
      <c r="BS38" s="34">
        <v>37.178508758544922</v>
      </c>
      <c r="BT38" s="34">
        <v>29.022558212280273</v>
      </c>
      <c r="BU38" s="34">
        <v>26.106527328491211</v>
      </c>
      <c r="BV38" s="34">
        <v>57.414821624755859</v>
      </c>
      <c r="BW38" s="34">
        <v>53.218185424804688</v>
      </c>
      <c r="BX38" s="34">
        <v>38.652614593505859</v>
      </c>
      <c r="BY38" s="34">
        <v>37.618526458740234</v>
      </c>
      <c r="BZ38" s="34">
        <v>14.880214691162109</v>
      </c>
      <c r="CA38" s="34">
        <v>10.007411003112793</v>
      </c>
      <c r="CB38" s="34">
        <v>9.7971582412719727</v>
      </c>
      <c r="CC38" s="34">
        <v>-3.463911771774292</v>
      </c>
      <c r="CD38" s="36"/>
      <c r="CF38"/>
    </row>
    <row r="39" spans="1:84" x14ac:dyDescent="0.3">
      <c r="A39" s="33" t="s">
        <v>51</v>
      </c>
      <c r="B39" s="33" t="s">
        <v>224</v>
      </c>
      <c r="C39" s="34">
        <v>-2.6783871650695801</v>
      </c>
      <c r="D39" s="34">
        <v>41.924777984619141</v>
      </c>
      <c r="E39" s="9">
        <v>26.065196990966797</v>
      </c>
      <c r="F39" s="34">
        <v>-2.792252779006958</v>
      </c>
      <c r="G39" s="34">
        <v>9.8016986846923828</v>
      </c>
      <c r="H39" s="34">
        <v>-2.8827917575836182</v>
      </c>
      <c r="I39" s="34">
        <v>-6.9505128860473633</v>
      </c>
      <c r="J39" s="34">
        <v>-29.143562316894531</v>
      </c>
      <c r="K39" s="34">
        <v>2.0699973106384277</v>
      </c>
      <c r="L39" s="34">
        <v>-10.16182804107666</v>
      </c>
      <c r="M39" s="34">
        <v>-8.4609451293945313</v>
      </c>
      <c r="N39" s="34">
        <v>-0.87996536493301392</v>
      </c>
      <c r="O39" s="34">
        <v>-3.481503963470459</v>
      </c>
      <c r="P39" s="34">
        <v>9.4223527908325195</v>
      </c>
      <c r="Q39" s="34">
        <v>14.629075050354004</v>
      </c>
      <c r="R39" s="34">
        <v>12.201167106628418</v>
      </c>
      <c r="S39" s="34">
        <v>8.6404457092285156</v>
      </c>
      <c r="T39" s="34">
        <v>31.123987197875977</v>
      </c>
      <c r="U39" s="34">
        <v>51.927661895751953</v>
      </c>
      <c r="V39" s="34">
        <v>61.758796691894531</v>
      </c>
      <c r="W39" s="34">
        <v>54.477462768554688</v>
      </c>
      <c r="X39" s="34">
        <v>41.488250732421875</v>
      </c>
      <c r="Y39" s="34">
        <v>64.249000549316406</v>
      </c>
      <c r="Z39" s="34">
        <v>47.739356994628906</v>
      </c>
      <c r="AA39" s="34">
        <v>53.800632476806641</v>
      </c>
      <c r="AB39" s="34">
        <v>49.723430633544922</v>
      </c>
      <c r="AC39" s="34">
        <v>35.176788330078125</v>
      </c>
      <c r="AD39" s="34">
        <v>25.316661834716797</v>
      </c>
      <c r="AE39" s="34">
        <v>34.201004028320313</v>
      </c>
      <c r="AF39" s="34">
        <v>44.020675659179688</v>
      </c>
      <c r="AG39" s="34">
        <v>47.895160675048828</v>
      </c>
      <c r="AH39" s="34">
        <v>27.216701507568359</v>
      </c>
      <c r="AI39" s="34">
        <v>40.98760986328125</v>
      </c>
      <c r="AJ39" s="34">
        <v>31.975879669189453</v>
      </c>
      <c r="AK39" s="34">
        <v>29.934431076049805</v>
      </c>
      <c r="AL39" s="34">
        <v>20.168001174926758</v>
      </c>
      <c r="AM39" s="34">
        <v>11.938798904418945</v>
      </c>
      <c r="AN39" s="34">
        <v>5.4654326438903809</v>
      </c>
      <c r="AO39" s="34">
        <v>6.575810432434082</v>
      </c>
      <c r="AP39" s="35" t="s">
        <v>14</v>
      </c>
      <c r="AQ39" s="34">
        <v>-17.344646453857422</v>
      </c>
      <c r="AR39" s="34">
        <v>38.582820892333984</v>
      </c>
      <c r="AS39" s="9">
        <v>21.029268264770508</v>
      </c>
      <c r="AT39" s="34">
        <v>-4.9082984924316406</v>
      </c>
      <c r="AU39" s="34">
        <v>-7.356539249420166</v>
      </c>
      <c r="AV39" s="34">
        <v>-2.8690731525421143</v>
      </c>
      <c r="AW39" s="34">
        <v>-18.598369598388672</v>
      </c>
      <c r="AX39" s="34">
        <v>-42.227882385253906</v>
      </c>
      <c r="AY39" s="34">
        <v>-6.3947319984436035</v>
      </c>
      <c r="AZ39" s="34">
        <v>-32.568870544433594</v>
      </c>
      <c r="BA39" s="34">
        <v>-24.185922622680664</v>
      </c>
      <c r="BB39" s="34">
        <v>-18.882595062255859</v>
      </c>
      <c r="BC39" s="34">
        <v>-26.919662475585938</v>
      </c>
      <c r="BD39" s="34">
        <v>-17.444673538208008</v>
      </c>
      <c r="BE39" s="34">
        <v>-0.47150301933288574</v>
      </c>
      <c r="BF39" s="34">
        <v>-6.5794363021850586</v>
      </c>
      <c r="BG39" s="34">
        <v>14.86738109588623</v>
      </c>
      <c r="BH39" s="34">
        <v>25.728343963623047</v>
      </c>
      <c r="BI39" s="34">
        <v>29.270374298095703</v>
      </c>
      <c r="BJ39" s="34">
        <v>68.686752319335938</v>
      </c>
      <c r="BK39" s="34">
        <v>60.018772125244141</v>
      </c>
      <c r="BL39" s="34">
        <v>45.858776092529297</v>
      </c>
      <c r="BM39" s="34">
        <v>55.262325286865234</v>
      </c>
      <c r="BN39" s="34">
        <v>40.310802459716797</v>
      </c>
      <c r="BO39" s="34">
        <v>51.062488555908203</v>
      </c>
      <c r="BP39" s="34">
        <v>52.618362426757813</v>
      </c>
      <c r="BQ39" s="34">
        <v>47.8834228515625</v>
      </c>
      <c r="BR39" s="34">
        <v>36.618431091308594</v>
      </c>
      <c r="BS39" s="34">
        <v>25.431587219238281</v>
      </c>
      <c r="BT39" s="34">
        <v>30.825912475585938</v>
      </c>
      <c r="BU39" s="34">
        <v>21.927513122558594</v>
      </c>
      <c r="BV39" s="34">
        <v>30.731025695800781</v>
      </c>
      <c r="BW39" s="34">
        <v>21.984493255615234</v>
      </c>
      <c r="BX39" s="34">
        <v>39.847084045410156</v>
      </c>
      <c r="BY39" s="34">
        <v>32.806121826171875</v>
      </c>
      <c r="BZ39" s="34">
        <v>22.016618728637695</v>
      </c>
      <c r="CA39" s="34">
        <v>17.441204071044922</v>
      </c>
      <c r="CB39" s="34">
        <v>-1.8941235542297363</v>
      </c>
      <c r="CC39" s="34">
        <v>-6.9731173515319824</v>
      </c>
      <c r="CD39" s="36"/>
      <c r="CF39"/>
    </row>
    <row r="40" spans="1:84" x14ac:dyDescent="0.3">
      <c r="A40" s="33" t="s">
        <v>52</v>
      </c>
      <c r="B40" s="33" t="s">
        <v>225</v>
      </c>
      <c r="C40" s="34">
        <v>6.1774530410766602</v>
      </c>
      <c r="D40" s="34">
        <v>5.8592476844787598</v>
      </c>
      <c r="E40" s="9">
        <v>12.237266540527344</v>
      </c>
      <c r="F40" s="34">
        <v>5.8549299240112305</v>
      </c>
      <c r="G40" s="34">
        <v>-12.31948184967041</v>
      </c>
      <c r="H40" s="34">
        <v>45.6439208984375</v>
      </c>
      <c r="I40" s="34">
        <v>-16.128023147583008</v>
      </c>
      <c r="J40" s="34">
        <v>-9.9020557403564453</v>
      </c>
      <c r="K40" s="34">
        <v>10.355307579040527</v>
      </c>
      <c r="L40" s="34">
        <v>1.6146541833877563</v>
      </c>
      <c r="M40" s="34">
        <v>14.891615867614746</v>
      </c>
      <c r="N40" s="34">
        <v>17.945638656616211</v>
      </c>
      <c r="O40" s="34">
        <v>-11.237567901611328</v>
      </c>
      <c r="P40" s="34">
        <v>21.93962287902832</v>
      </c>
      <c r="Q40" s="34">
        <v>13.645614624023438</v>
      </c>
      <c r="R40" s="34">
        <v>-2.8575277328491211</v>
      </c>
      <c r="S40" s="34">
        <v>18.108505249023438</v>
      </c>
      <c r="T40" s="34">
        <v>-11.143587112426758</v>
      </c>
      <c r="U40" s="34">
        <v>18.947921752929688</v>
      </c>
      <c r="V40" s="34">
        <v>15.728647232055664</v>
      </c>
      <c r="W40" s="34">
        <v>16.549999237060547</v>
      </c>
      <c r="X40" s="34">
        <v>-6.4840450882911682E-2</v>
      </c>
      <c r="Y40" s="34">
        <v>1.4906380176544189</v>
      </c>
      <c r="Z40" s="34">
        <v>5.0761852264404297</v>
      </c>
      <c r="AA40" s="34">
        <v>22.147789001464844</v>
      </c>
      <c r="AB40" s="34">
        <v>0.97265946865081787</v>
      </c>
      <c r="AC40" s="34">
        <v>-1.6859990358352661</v>
      </c>
      <c r="AD40" s="34">
        <v>12.854977607727051</v>
      </c>
      <c r="AE40" s="34">
        <v>20.239063262939453</v>
      </c>
      <c r="AF40" s="34">
        <v>28.110157012939453</v>
      </c>
      <c r="AG40" s="34">
        <v>27.427900314331055</v>
      </c>
      <c r="AH40" s="34">
        <v>16.652442932128906</v>
      </c>
      <c r="AI40" s="34">
        <v>3.3531711101531982</v>
      </c>
      <c r="AJ40" s="34">
        <v>-2.7299447059631348</v>
      </c>
      <c r="AK40" s="34">
        <v>27.544773101806641</v>
      </c>
      <c r="AL40" s="34">
        <v>12.311601638793945</v>
      </c>
      <c r="AM40" s="34">
        <v>-0.64991092681884766</v>
      </c>
      <c r="AN40" s="34">
        <v>-0.82680851221084595</v>
      </c>
      <c r="AO40" s="34">
        <v>6.2730441093444824</v>
      </c>
      <c r="AP40" s="35" t="s">
        <v>14</v>
      </c>
      <c r="AQ40" s="34">
        <v>-1.2681131362915039</v>
      </c>
      <c r="AR40" s="34">
        <v>20.52825927734375</v>
      </c>
      <c r="AS40" s="9">
        <v>21.226722717285156</v>
      </c>
      <c r="AT40" s="34">
        <v>-8.0369462966918945</v>
      </c>
      <c r="AU40" s="34">
        <v>17.995569229125977</v>
      </c>
      <c r="AV40" s="34">
        <v>-13.779623031616211</v>
      </c>
      <c r="AW40" s="34">
        <v>-26.49876594543457</v>
      </c>
      <c r="AX40" s="34">
        <v>-19.15266227722168</v>
      </c>
      <c r="AY40" s="34">
        <v>-10.268069267272949</v>
      </c>
      <c r="AZ40" s="34">
        <v>6.2354187965393066</v>
      </c>
      <c r="BA40" s="34">
        <v>-1.4549953937530518</v>
      </c>
      <c r="BB40" s="34">
        <v>-2.9887466430664063</v>
      </c>
      <c r="BC40" s="34">
        <v>-2.9800662994384766</v>
      </c>
      <c r="BD40" s="34">
        <v>28.711702346801758</v>
      </c>
      <c r="BE40" s="34">
        <v>16.163619995117188</v>
      </c>
      <c r="BF40" s="34">
        <v>-2.5238304138183594</v>
      </c>
      <c r="BG40" s="34">
        <v>-10.937580108642578</v>
      </c>
      <c r="BH40" s="34">
        <v>45.524662017822266</v>
      </c>
      <c r="BI40" s="34">
        <v>57.255180358886719</v>
      </c>
      <c r="BJ40" s="34">
        <v>53.416336059570313</v>
      </c>
      <c r="BK40" s="34">
        <v>53.506916046142578</v>
      </c>
      <c r="BL40" s="34">
        <v>-3.7289009094238281</v>
      </c>
      <c r="BM40" s="34">
        <v>21.00206184387207</v>
      </c>
      <c r="BN40" s="34">
        <v>27.891046524047852</v>
      </c>
      <c r="BO40" s="34">
        <v>15.514413833618164</v>
      </c>
      <c r="BP40" s="34">
        <v>7.6862382888793945</v>
      </c>
      <c r="BQ40" s="34">
        <v>15.041030883789063</v>
      </c>
      <c r="BR40" s="34">
        <v>38.119422912597656</v>
      </c>
      <c r="BS40" s="34">
        <v>31.817323684692383</v>
      </c>
      <c r="BT40" s="34">
        <v>21.950464248657227</v>
      </c>
      <c r="BU40" s="34">
        <v>24.852275848388672</v>
      </c>
      <c r="BV40" s="34">
        <v>35.219215393066406</v>
      </c>
      <c r="BW40" s="34">
        <v>17.228878021240234</v>
      </c>
      <c r="BX40" s="34">
        <v>17.372505187988281</v>
      </c>
      <c r="BY40" s="34">
        <v>45.161014556884766</v>
      </c>
      <c r="BZ40" s="34">
        <v>30.997543334960938</v>
      </c>
      <c r="CA40" s="34">
        <v>16.224273681640625</v>
      </c>
      <c r="CB40" s="34">
        <v>1.095952033996582</v>
      </c>
      <c r="CC40" s="34">
        <v>-5.0079760551452637</v>
      </c>
      <c r="CD40" s="36"/>
      <c r="CF40"/>
    </row>
    <row r="41" spans="1:84" x14ac:dyDescent="0.3">
      <c r="A41" s="33" t="s">
        <v>53</v>
      </c>
      <c r="B41" s="33" t="s">
        <v>226</v>
      </c>
      <c r="C41" s="34">
        <v>-8.0559759140014648</v>
      </c>
      <c r="D41" s="34">
        <v>18.693368911743164</v>
      </c>
      <c r="E41" s="9">
        <v>17.57853889465332</v>
      </c>
      <c r="F41" s="34">
        <v>2.7043514251708984</v>
      </c>
      <c r="G41" s="34">
        <v>-5.2379140853881836</v>
      </c>
      <c r="H41" s="34">
        <v>-35.603885650634766</v>
      </c>
      <c r="I41" s="34">
        <v>-20.571016311645508</v>
      </c>
      <c r="J41" s="34">
        <v>-7.8543219566345215</v>
      </c>
      <c r="K41" s="34">
        <v>-7.2640032768249512</v>
      </c>
      <c r="L41" s="34">
        <v>-16.914382934570313</v>
      </c>
      <c r="M41" s="34">
        <v>-11.002009391784668</v>
      </c>
      <c r="N41" s="34">
        <v>-1.3740384578704834</v>
      </c>
      <c r="O41" s="34">
        <v>14.447656631469727</v>
      </c>
      <c r="P41" s="34">
        <v>-6.8284897804260254</v>
      </c>
      <c r="Q41" s="34">
        <v>11.445196151733398</v>
      </c>
      <c r="R41" s="34">
        <v>-0.83591806888580322</v>
      </c>
      <c r="S41" s="34">
        <v>-8.2722024917602539</v>
      </c>
      <c r="T41" s="34">
        <v>22.031183242797852</v>
      </c>
      <c r="U41" s="34">
        <v>48.111873626708984</v>
      </c>
      <c r="V41" s="34">
        <v>22.761905670166016</v>
      </c>
      <c r="W41" s="34">
        <v>21.439548492431641</v>
      </c>
      <c r="X41" s="34">
        <v>33.662914276123047</v>
      </c>
      <c r="Y41" s="34">
        <v>28.621009826660156</v>
      </c>
      <c r="Z41" s="34">
        <v>-5.3642382621765137</v>
      </c>
      <c r="AA41" s="34">
        <v>33.037837982177734</v>
      </c>
      <c r="AB41" s="34">
        <v>21.953033447265625</v>
      </c>
      <c r="AC41" s="34">
        <v>23.584905624389648</v>
      </c>
      <c r="AD41" s="34">
        <v>19.567869186401367</v>
      </c>
      <c r="AE41" s="34">
        <v>23.739030838012695</v>
      </c>
      <c r="AF41" s="34">
        <v>36.435634613037109</v>
      </c>
      <c r="AG41" s="34">
        <v>27.834207534790039</v>
      </c>
      <c r="AH41" s="34">
        <v>11.249030113220215</v>
      </c>
      <c r="AI41" s="34">
        <v>26.599872589111328</v>
      </c>
      <c r="AJ41" s="34">
        <v>13.071364402770996</v>
      </c>
      <c r="AK41" s="34">
        <v>24.672019958496094</v>
      </c>
      <c r="AL41" s="34">
        <v>36.51348876953125</v>
      </c>
      <c r="AM41" s="34">
        <v>-9.5093622207641602</v>
      </c>
      <c r="AN41" s="34">
        <v>11.217267990112305</v>
      </c>
      <c r="AO41" s="34">
        <v>2.4587042331695557</v>
      </c>
      <c r="AP41" s="35" t="s">
        <v>14</v>
      </c>
      <c r="AQ41" s="34">
        <v>-8.6209650039672852</v>
      </c>
      <c r="AR41" s="34">
        <v>31.322536468505859</v>
      </c>
      <c r="AS41" s="9">
        <v>16.867271423339844</v>
      </c>
      <c r="AT41" s="34">
        <v>-4.8879027366638184</v>
      </c>
      <c r="AU41" s="34">
        <v>-4.2152233123779297</v>
      </c>
      <c r="AV41" s="34">
        <v>-17.12095832824707</v>
      </c>
      <c r="AW41" s="34">
        <v>-26.451499938964844</v>
      </c>
      <c r="AX41" s="34">
        <v>-20.160812377929688</v>
      </c>
      <c r="AY41" s="34">
        <v>-9.8942337036132813</v>
      </c>
      <c r="AZ41" s="34">
        <v>-19.869842529296875</v>
      </c>
      <c r="BA41" s="34">
        <v>-6.8004655838012695</v>
      </c>
      <c r="BB41" s="34">
        <v>-1.9690146446228027</v>
      </c>
      <c r="BC41" s="34">
        <v>-5.5118365287780762</v>
      </c>
      <c r="BD41" s="34">
        <v>7.0075826644897461</v>
      </c>
      <c r="BE41" s="34">
        <v>8.4183568954467773</v>
      </c>
      <c r="BF41" s="34">
        <v>6.7175107002258301</v>
      </c>
      <c r="BG41" s="34">
        <v>13.700429916381836</v>
      </c>
      <c r="BH41" s="34">
        <v>28.193138122558594</v>
      </c>
      <c r="BI41" s="34">
        <v>54.083644866943359</v>
      </c>
      <c r="BJ41" s="34">
        <v>54.347503662109375</v>
      </c>
      <c r="BK41" s="34">
        <v>40.572654724121094</v>
      </c>
      <c r="BL41" s="34">
        <v>32.424400329589844</v>
      </c>
      <c r="BM41" s="34">
        <v>47.864791870117188</v>
      </c>
      <c r="BN41" s="34">
        <v>18.847051620483398</v>
      </c>
      <c r="BO41" s="34">
        <v>46.711822509765625</v>
      </c>
      <c r="BP41" s="34">
        <v>38.441764831542969</v>
      </c>
      <c r="BQ41" s="34">
        <v>10.982463836669922</v>
      </c>
      <c r="BR41" s="34">
        <v>31.299942016601563</v>
      </c>
      <c r="BS41" s="34">
        <v>28.811550140380859</v>
      </c>
      <c r="BT41" s="34">
        <v>29.806808471679688</v>
      </c>
      <c r="BU41" s="34">
        <v>21.653909683227539</v>
      </c>
      <c r="BV41" s="34">
        <v>42.480564117431641</v>
      </c>
      <c r="BW41" s="34">
        <v>16.920846939086914</v>
      </c>
      <c r="BX41" s="34">
        <v>17.967220306396484</v>
      </c>
      <c r="BY41" s="34">
        <v>7.6807527542114258</v>
      </c>
      <c r="BZ41" s="34">
        <v>19.728479385375977</v>
      </c>
      <c r="CA41" s="34">
        <v>-3.0845150947570801</v>
      </c>
      <c r="CB41" s="34">
        <v>-2.2556302547454834</v>
      </c>
      <c r="CC41" s="34">
        <v>3.9344108104705811</v>
      </c>
      <c r="CD41" s="36"/>
      <c r="CF41"/>
    </row>
    <row r="42" spans="1:84" x14ac:dyDescent="0.3">
      <c r="A42" s="33" t="s">
        <v>54</v>
      </c>
      <c r="B42" s="33" t="s">
        <v>227</v>
      </c>
      <c r="C42" s="34">
        <v>-7.0534911155700684</v>
      </c>
      <c r="D42" s="34">
        <v>23.177610397338867</v>
      </c>
      <c r="E42" s="9">
        <v>6.7057647705078125</v>
      </c>
      <c r="F42" s="34">
        <v>-0.94038879871368408</v>
      </c>
      <c r="G42" s="34">
        <v>0.84453672170639038</v>
      </c>
      <c r="H42" s="34">
        <v>-16.446132659912109</v>
      </c>
      <c r="I42" s="34">
        <v>-44.697032928466797</v>
      </c>
      <c r="J42" s="34">
        <v>-31.513601303100586</v>
      </c>
      <c r="K42" s="34">
        <v>-12.190421104431152</v>
      </c>
      <c r="L42" s="34">
        <v>-5.4752135276794434</v>
      </c>
      <c r="M42" s="34">
        <v>-0.23537257313728333</v>
      </c>
      <c r="N42" s="34">
        <v>9.6436824798583984</v>
      </c>
      <c r="O42" s="34">
        <v>-1.3619899749755859</v>
      </c>
      <c r="P42" s="34">
        <v>9.4739904403686523</v>
      </c>
      <c r="Q42" s="34">
        <v>13.832106590270996</v>
      </c>
      <c r="R42" s="34">
        <v>0.50999385118484497</v>
      </c>
      <c r="S42" s="34">
        <v>8.4593601226806641</v>
      </c>
      <c r="T42" s="34">
        <v>38.456260681152344</v>
      </c>
      <c r="U42" s="34">
        <v>118.58653259277344</v>
      </c>
      <c r="V42" s="34">
        <v>57.861083984375</v>
      </c>
      <c r="W42" s="34">
        <v>34.472206115722656</v>
      </c>
      <c r="X42" s="34">
        <v>19.832904815673828</v>
      </c>
      <c r="Y42" s="34">
        <v>17.042047500610352</v>
      </c>
      <c r="Z42" s="34">
        <v>10.979207038879395</v>
      </c>
      <c r="AA42" s="34">
        <v>6.5490145683288574</v>
      </c>
      <c r="AB42" s="34">
        <v>13.279332160949707</v>
      </c>
      <c r="AC42" s="34">
        <v>8.5561017990112305</v>
      </c>
      <c r="AD42" s="34">
        <v>12.901276588439941</v>
      </c>
      <c r="AE42" s="34">
        <v>14.123232841491699</v>
      </c>
      <c r="AF42" s="34">
        <v>13.671586990356445</v>
      </c>
      <c r="AG42" s="34">
        <v>3.1576247215270996</v>
      </c>
      <c r="AH42" s="34">
        <v>12.093904495239258</v>
      </c>
      <c r="AI42" s="34">
        <v>5.307612419128418</v>
      </c>
      <c r="AJ42" s="34">
        <v>0.63131576776504517</v>
      </c>
      <c r="AK42" s="34">
        <v>6.9950084686279297</v>
      </c>
      <c r="AL42" s="34">
        <v>2.6044323444366455</v>
      </c>
      <c r="AM42" s="34">
        <v>-0.30820593237876892</v>
      </c>
      <c r="AN42" s="34">
        <v>5.7517848014831543</v>
      </c>
      <c r="AO42" s="34">
        <v>6.3496289253234863</v>
      </c>
      <c r="AP42" s="35" t="s">
        <v>14</v>
      </c>
      <c r="AQ42" s="34">
        <v>-10.134870529174805</v>
      </c>
      <c r="AR42" s="34">
        <v>32.926231384277344</v>
      </c>
      <c r="AS42" s="9">
        <v>21.505067825317383</v>
      </c>
      <c r="AT42" s="34">
        <v>-1.2512558698654175</v>
      </c>
      <c r="AU42" s="34">
        <v>-4.4778003692626953</v>
      </c>
      <c r="AV42" s="34">
        <v>-20.143817901611328</v>
      </c>
      <c r="AW42" s="34">
        <v>-36.676799774169922</v>
      </c>
      <c r="AX42" s="34">
        <v>-35.735862731933594</v>
      </c>
      <c r="AY42" s="34">
        <v>-15.161487579345703</v>
      </c>
      <c r="AZ42" s="34">
        <v>-11.241026878356934</v>
      </c>
      <c r="BA42" s="34">
        <v>-5.2385163307189941</v>
      </c>
      <c r="BB42" s="34">
        <v>0.95667934417724609</v>
      </c>
      <c r="BC42" s="34">
        <v>-0.89766615629196167</v>
      </c>
      <c r="BD42" s="34">
        <v>4.7613778114318848</v>
      </c>
      <c r="BE42" s="34">
        <v>8.6959810256958008</v>
      </c>
      <c r="BF42" s="34">
        <v>-2.5884099006652832</v>
      </c>
      <c r="BG42" s="34">
        <v>10.767025947570801</v>
      </c>
      <c r="BH42" s="34">
        <v>46.925178527832031</v>
      </c>
      <c r="BI42" s="34">
        <v>80.951889038085938</v>
      </c>
      <c r="BJ42" s="34">
        <v>69.738601684570313</v>
      </c>
      <c r="BK42" s="34">
        <v>43.867355346679688</v>
      </c>
      <c r="BL42" s="34">
        <v>28.944402694702148</v>
      </c>
      <c r="BM42" s="34">
        <v>34.535858154296875</v>
      </c>
      <c r="BN42" s="34">
        <v>26.212337493896484</v>
      </c>
      <c r="BO42" s="34">
        <v>23.266986846923828</v>
      </c>
      <c r="BP42" s="34">
        <v>29.669857025146484</v>
      </c>
      <c r="BQ42" s="34">
        <v>35.623592376708984</v>
      </c>
      <c r="BR42" s="34">
        <v>36.921916961669922</v>
      </c>
      <c r="BS42" s="34">
        <v>34.085075378417969</v>
      </c>
      <c r="BT42" s="34">
        <v>28.74601936340332</v>
      </c>
      <c r="BU42" s="34">
        <v>27.183454513549805</v>
      </c>
      <c r="BV42" s="34">
        <v>27.780977249145508</v>
      </c>
      <c r="BW42" s="34">
        <v>24.414569854736328</v>
      </c>
      <c r="BX42" s="34">
        <v>21.427309036254883</v>
      </c>
      <c r="BY42" s="34">
        <v>33.216621398925781</v>
      </c>
      <c r="BZ42" s="34">
        <v>18.522432327270508</v>
      </c>
      <c r="CA42" s="34">
        <v>8.6416454315185547</v>
      </c>
      <c r="CB42" s="34">
        <v>8.0234079360961914</v>
      </c>
      <c r="CC42" s="34">
        <v>0.90319085121154785</v>
      </c>
      <c r="CD42" s="36"/>
      <c r="CF42"/>
    </row>
    <row r="43" spans="1:84" x14ac:dyDescent="0.3">
      <c r="A43" s="33" t="s">
        <v>55</v>
      </c>
      <c r="B43" s="33" t="s">
        <v>228</v>
      </c>
      <c r="C43" s="34">
        <v>-24.349567413330078</v>
      </c>
      <c r="D43" s="34">
        <v>15.18710994720459</v>
      </c>
      <c r="E43" s="9">
        <v>-26.043773651123047</v>
      </c>
      <c r="F43" s="34">
        <v>-33.890094757080078</v>
      </c>
      <c r="G43" s="34">
        <v>-9.5015993118286133</v>
      </c>
      <c r="H43" s="34">
        <v>-31.491426467895508</v>
      </c>
      <c r="I43" s="34">
        <v>-33.1746826171875</v>
      </c>
      <c r="J43" s="34">
        <v>-50.132442474365234</v>
      </c>
      <c r="K43" s="34">
        <v>-32.967845916748047</v>
      </c>
      <c r="L43" s="34">
        <v>-5.7136006355285645</v>
      </c>
      <c r="M43" s="34">
        <v>-30.294355392456055</v>
      </c>
      <c r="N43" s="34">
        <v>-29.874614715576172</v>
      </c>
      <c r="O43" s="34">
        <v>1.6505035161972046</v>
      </c>
      <c r="P43" s="34">
        <v>0.88405650854110718</v>
      </c>
      <c r="Q43" s="34">
        <v>-12.483564376831055</v>
      </c>
      <c r="R43" s="34">
        <v>14.754097938537598</v>
      </c>
      <c r="S43" s="34">
        <v>-18.009130477905273</v>
      </c>
      <c r="T43" s="34">
        <v>9.5238094329833984</v>
      </c>
      <c r="U43" s="34">
        <v>80.069976806640625</v>
      </c>
      <c r="V43" s="34">
        <v>65.313926696777344</v>
      </c>
      <c r="W43" s="34">
        <v>36.085323333740234</v>
      </c>
      <c r="X43" s="34">
        <v>14.560556411743164</v>
      </c>
      <c r="Y43" s="34">
        <v>44.839931488037109</v>
      </c>
      <c r="Z43" s="34">
        <v>5.7066383361816406</v>
      </c>
      <c r="AA43" s="34">
        <v>-9.0909090042114258</v>
      </c>
      <c r="AB43" s="34">
        <v>-11.92586612701416</v>
      </c>
      <c r="AC43" s="34">
        <v>-12.160848617553711</v>
      </c>
      <c r="AD43" s="34">
        <v>6.0810151100158691</v>
      </c>
      <c r="AE43" s="34">
        <v>-40.169624328613281</v>
      </c>
      <c r="AF43" s="34">
        <v>-54.089279174804688</v>
      </c>
      <c r="AG43" s="34">
        <v>-22.392108917236328</v>
      </c>
      <c r="AH43" s="34">
        <v>-45.655834197998047</v>
      </c>
      <c r="AI43" s="34">
        <v>-69.040283203125</v>
      </c>
      <c r="AJ43" s="34">
        <v>-23.92138671875</v>
      </c>
      <c r="AK43" s="34">
        <v>-46.689434051513672</v>
      </c>
      <c r="AL43" s="34">
        <v>4.0086126327514648</v>
      </c>
      <c r="AM43" s="34">
        <v>36.762477874755859</v>
      </c>
      <c r="AN43" s="34">
        <v>-10.031088829040527</v>
      </c>
      <c r="AO43" s="34">
        <v>-14.212889671325684</v>
      </c>
      <c r="AP43" s="35" t="s">
        <v>14</v>
      </c>
      <c r="AQ43" s="34">
        <v>-25.578521728515625</v>
      </c>
      <c r="AR43" s="34">
        <v>25.393821716308594</v>
      </c>
      <c r="AS43" s="9">
        <v>31.820158004760742</v>
      </c>
      <c r="AT43" s="34">
        <v>-10.208893775939941</v>
      </c>
      <c r="AU43" s="34">
        <v>-11.52396297454834</v>
      </c>
      <c r="AV43" s="34">
        <v>-26.723871231079102</v>
      </c>
      <c r="AW43" s="34">
        <v>-37.055690765380859</v>
      </c>
      <c r="AX43" s="34">
        <v>-48.681503295898438</v>
      </c>
      <c r="AY43" s="34">
        <v>-31.659479141235352</v>
      </c>
      <c r="AZ43" s="34">
        <v>-36.286941528320313</v>
      </c>
      <c r="BA43" s="34">
        <v>-28.611202239990234</v>
      </c>
      <c r="BB43" s="34">
        <v>-21.52720832824707</v>
      </c>
      <c r="BC43" s="34">
        <v>-20.310178756713867</v>
      </c>
      <c r="BD43" s="34">
        <v>-20.429370880126953</v>
      </c>
      <c r="BE43" s="34">
        <v>-7.8484439849853516</v>
      </c>
      <c r="BF43" s="34">
        <v>-13.890224456787109</v>
      </c>
      <c r="BG43" s="34">
        <v>-15.784914970397949</v>
      </c>
      <c r="BH43" s="34">
        <v>21.946559906005859</v>
      </c>
      <c r="BI43" s="34">
        <v>21.02745246887207</v>
      </c>
      <c r="BJ43" s="34">
        <v>71.893478393554688</v>
      </c>
      <c r="BK43" s="34">
        <v>34.322933197021484</v>
      </c>
      <c r="BL43" s="34">
        <v>58.235820770263672</v>
      </c>
      <c r="BM43" s="34">
        <v>25.228178024291992</v>
      </c>
      <c r="BN43" s="34">
        <v>30.786125183105469</v>
      </c>
      <c r="BO43" s="34">
        <v>30.182962417602539</v>
      </c>
      <c r="BP43" s="34">
        <v>28.27311897277832</v>
      </c>
      <c r="BQ43" s="34">
        <v>43.1497802734375</v>
      </c>
      <c r="BR43" s="34">
        <v>37.746776580810547</v>
      </c>
      <c r="BS43" s="34">
        <v>9.6095132827758789</v>
      </c>
      <c r="BT43" s="34">
        <v>26.190301895141602</v>
      </c>
      <c r="BU43" s="34">
        <v>15.256978988647461</v>
      </c>
      <c r="BV43" s="34">
        <v>41.065196990966797</v>
      </c>
      <c r="BW43" s="34">
        <v>48.855415344238281</v>
      </c>
      <c r="BX43" s="34">
        <v>70.500396728515625</v>
      </c>
      <c r="BY43" s="34">
        <v>17.729095458984375</v>
      </c>
      <c r="BZ43" s="34">
        <v>38.763797760009766</v>
      </c>
      <c r="CA43" s="34">
        <v>45.154323577880859</v>
      </c>
      <c r="CB43" s="34">
        <v>11.148115158081055</v>
      </c>
      <c r="CC43" s="34">
        <v>11.413105964660645</v>
      </c>
      <c r="CD43" s="36">
        <v>1</v>
      </c>
      <c r="CF43"/>
    </row>
    <row r="44" spans="1:84" x14ac:dyDescent="0.3">
      <c r="A44" s="33" t="s">
        <v>56</v>
      </c>
      <c r="B44" s="33" t="s">
        <v>57</v>
      </c>
      <c r="C44" s="34">
        <v>-9.1086130142211914</v>
      </c>
      <c r="D44" s="34">
        <v>17.889865875244141</v>
      </c>
      <c r="E44" s="9">
        <v>-1.204063892364502</v>
      </c>
      <c r="F44" s="34">
        <v>-2.824472188949585</v>
      </c>
      <c r="G44" s="34">
        <v>-0.66069388389587402</v>
      </c>
      <c r="H44" s="34">
        <v>-8.8886146545410156</v>
      </c>
      <c r="I44" s="34">
        <v>-19.071949005126953</v>
      </c>
      <c r="J44" s="34">
        <v>-26.451417922973633</v>
      </c>
      <c r="K44" s="34">
        <v>-25.857484817504883</v>
      </c>
      <c r="L44" s="34">
        <v>-17.979103088378906</v>
      </c>
      <c r="M44" s="34">
        <v>-14.608451843261719</v>
      </c>
      <c r="N44" s="34">
        <v>-3.1929624080657959</v>
      </c>
      <c r="O44" s="34">
        <v>2.606393575668335</v>
      </c>
      <c r="P44" s="34">
        <v>-8.5327140986919403E-2</v>
      </c>
      <c r="Q44" s="34">
        <v>7.1902580261230469</v>
      </c>
      <c r="R44" s="34">
        <v>12.008448600769043</v>
      </c>
      <c r="S44" s="34">
        <v>-0.23504422605037689</v>
      </c>
      <c r="T44" s="34">
        <v>14.953762054443359</v>
      </c>
      <c r="U44" s="34">
        <v>36.307182312011719</v>
      </c>
      <c r="V44" s="34">
        <v>46.9598388671875</v>
      </c>
      <c r="W44" s="34">
        <v>45.214485168457031</v>
      </c>
      <c r="X44" s="34">
        <v>32.619884490966797</v>
      </c>
      <c r="Y44" s="34">
        <v>21.803339004516602</v>
      </c>
      <c r="Z44" s="34">
        <v>8.3076066970825195</v>
      </c>
      <c r="AA44" s="34">
        <v>1.7693158388137817</v>
      </c>
      <c r="AB44" s="34">
        <v>10.403429985046387</v>
      </c>
      <c r="AC44" s="34">
        <v>7.1598825454711914</v>
      </c>
      <c r="AD44" s="34">
        <v>-0.97692376375198364</v>
      </c>
      <c r="AE44" s="34">
        <v>8.8445224761962891</v>
      </c>
      <c r="AF44" s="34">
        <v>5.1185336112976074</v>
      </c>
      <c r="AG44" s="34">
        <v>-2.9536826610565186</v>
      </c>
      <c r="AH44" s="34">
        <v>-1.9101065397262573</v>
      </c>
      <c r="AI44" s="34">
        <v>-1.9769834280014038</v>
      </c>
      <c r="AJ44" s="34">
        <v>-4.0324878692626953</v>
      </c>
      <c r="AK44" s="34">
        <v>-0.90974104404449463</v>
      </c>
      <c r="AL44" s="34">
        <v>-0.86479002237319946</v>
      </c>
      <c r="AM44" s="34">
        <v>-3.5952188968658447</v>
      </c>
      <c r="AN44" s="34">
        <v>-4.0269804000854492</v>
      </c>
      <c r="AO44" s="34">
        <v>-5.9246635437011719</v>
      </c>
      <c r="AP44" s="35" t="s">
        <v>14</v>
      </c>
      <c r="AQ44" s="34">
        <v>-11.667462348937988</v>
      </c>
      <c r="AR44" s="34">
        <v>21.132349014282227</v>
      </c>
      <c r="AS44" s="9">
        <v>16.290201187133789</v>
      </c>
      <c r="AT44" s="34">
        <v>-3.851600170135498</v>
      </c>
      <c r="AU44" s="34">
        <v>-13.653446197509766</v>
      </c>
      <c r="AV44" s="34">
        <v>-1.929766058921814</v>
      </c>
      <c r="AW44" s="34">
        <v>-3.4953997135162354</v>
      </c>
      <c r="AX44" s="34">
        <v>-23.833263397216797</v>
      </c>
      <c r="AY44" s="34">
        <v>-13.547386169433594</v>
      </c>
      <c r="AZ44" s="34">
        <v>-20.705812454223633</v>
      </c>
      <c r="BA44" s="34">
        <v>-20.130937576293945</v>
      </c>
      <c r="BB44" s="34">
        <v>-15.408559799194336</v>
      </c>
      <c r="BC44" s="34">
        <v>-10.345776557922363</v>
      </c>
      <c r="BD44" s="34">
        <v>-6.7452549934387207</v>
      </c>
      <c r="BE44" s="34">
        <v>-6.3751392364501953</v>
      </c>
      <c r="BF44" s="34">
        <v>-4.0506486892700195</v>
      </c>
      <c r="BG44" s="34">
        <v>17.689552307128906</v>
      </c>
      <c r="BH44" s="34">
        <v>5.5027642250061035</v>
      </c>
      <c r="BI44" s="34">
        <v>11.749755859375</v>
      </c>
      <c r="BJ44" s="34">
        <v>25.848699569702148</v>
      </c>
      <c r="BK44" s="34">
        <v>29.944219589233398</v>
      </c>
      <c r="BL44" s="34">
        <v>24.258785247802734</v>
      </c>
      <c r="BM44" s="34">
        <v>39.826465606689453</v>
      </c>
      <c r="BN44" s="34">
        <v>32.867034912109375</v>
      </c>
      <c r="BO44" s="34">
        <v>18.140830993652344</v>
      </c>
      <c r="BP44" s="34">
        <v>31.982261657714844</v>
      </c>
      <c r="BQ44" s="34">
        <v>28.89869499206543</v>
      </c>
      <c r="BR44" s="34">
        <v>25.355098724365234</v>
      </c>
      <c r="BS44" s="34">
        <v>22.529890060424805</v>
      </c>
      <c r="BT44" s="34">
        <v>20.303955078125</v>
      </c>
      <c r="BU44" s="34">
        <v>10.737922668457031</v>
      </c>
      <c r="BV44" s="34">
        <v>26.034461975097656</v>
      </c>
      <c r="BW44" s="34">
        <v>19.898672103881836</v>
      </c>
      <c r="BX44" s="34">
        <v>18.744270324707031</v>
      </c>
      <c r="BY44" s="34">
        <v>21.57335090637207</v>
      </c>
      <c r="BZ44" s="34">
        <v>12.179702758789063</v>
      </c>
      <c r="CA44" s="34">
        <v>18.308122634887695</v>
      </c>
      <c r="CB44" s="34">
        <v>4.4107136726379395</v>
      </c>
      <c r="CC44" s="34">
        <v>1.9403109550476074</v>
      </c>
      <c r="CD44" s="36"/>
      <c r="CF44"/>
    </row>
    <row r="45" spans="1:84" x14ac:dyDescent="0.3">
      <c r="A45" s="33" t="s">
        <v>58</v>
      </c>
      <c r="B45" s="33" t="s">
        <v>229</v>
      </c>
      <c r="C45" s="34">
        <v>-4.5201425552368164</v>
      </c>
      <c r="D45" s="34">
        <v>17.830385208129883</v>
      </c>
      <c r="E45" s="9">
        <v>31.905241012573242</v>
      </c>
      <c r="F45" s="34">
        <v>17.372531890869141</v>
      </c>
      <c r="G45" s="34">
        <v>11.663320541381836</v>
      </c>
      <c r="H45" s="34">
        <v>-15.960729598999023</v>
      </c>
      <c r="I45" s="34">
        <v>-39.055873870849609</v>
      </c>
      <c r="J45" s="34">
        <v>-20.421302795410156</v>
      </c>
      <c r="K45" s="34">
        <v>0.43230313062667847</v>
      </c>
      <c r="L45" s="34">
        <v>1.4258263111114502</v>
      </c>
      <c r="M45" s="34">
        <v>0.94191086292266846</v>
      </c>
      <c r="N45" s="34">
        <v>-8.3904142379760742</v>
      </c>
      <c r="O45" s="34">
        <v>-9.0996627807617188</v>
      </c>
      <c r="P45" s="34">
        <v>1.5362014770507813</v>
      </c>
      <c r="Q45" s="34">
        <v>2.512855052947998</v>
      </c>
      <c r="R45" s="34">
        <v>-9.3682174682617188</v>
      </c>
      <c r="S45" s="34">
        <v>-8.4099626541137695</v>
      </c>
      <c r="T45" s="34">
        <v>34.546195983886719</v>
      </c>
      <c r="U45" s="34">
        <v>49.704643249511719</v>
      </c>
      <c r="V45" s="34">
        <v>57.784576416015625</v>
      </c>
      <c r="W45" s="34">
        <v>21.53135871887207</v>
      </c>
      <c r="X45" s="34">
        <v>-10.635581970214844</v>
      </c>
      <c r="Y45" s="34">
        <v>11.719087600708008</v>
      </c>
      <c r="Z45" s="34">
        <v>13.164007186889648</v>
      </c>
      <c r="AA45" s="34">
        <v>37.708080291748047</v>
      </c>
      <c r="AB45" s="34">
        <v>41.23931884765625</v>
      </c>
      <c r="AC45" s="34">
        <v>13.505003929138184</v>
      </c>
      <c r="AD45" s="34">
        <v>27.323783874511719</v>
      </c>
      <c r="AE45" s="34">
        <v>42.731777191162109</v>
      </c>
      <c r="AF45" s="34">
        <v>47.441169738769531</v>
      </c>
      <c r="AG45" s="34">
        <v>79.351860046386719</v>
      </c>
      <c r="AH45" s="34">
        <v>17.524341583251953</v>
      </c>
      <c r="AI45" s="34">
        <v>51.764492034912109</v>
      </c>
      <c r="AJ45" s="34">
        <v>52.735008239746094</v>
      </c>
      <c r="AK45" s="34">
        <v>36.365623474121094</v>
      </c>
      <c r="AL45" s="34">
        <v>30.609560012817383</v>
      </c>
      <c r="AM45" s="34">
        <v>12.815773963928223</v>
      </c>
      <c r="AN45" s="34">
        <v>4.1746344566345215</v>
      </c>
      <c r="AO45" s="34">
        <v>5.4453310966491699</v>
      </c>
      <c r="AP45" s="35" t="s">
        <v>14</v>
      </c>
      <c r="AQ45" s="34">
        <v>-10.128147125244141</v>
      </c>
      <c r="AR45" s="34">
        <v>25.036453247070313</v>
      </c>
      <c r="AS45" s="9">
        <v>26.619462966918945</v>
      </c>
      <c r="AT45" s="34">
        <v>-4.3683395385742188</v>
      </c>
      <c r="AU45" s="34">
        <v>-1.5409082174301147</v>
      </c>
      <c r="AV45" s="34">
        <v>-19.822717666625977</v>
      </c>
      <c r="AW45" s="34">
        <v>-45.862926483154297</v>
      </c>
      <c r="AX45" s="34">
        <v>-28.080522537231445</v>
      </c>
      <c r="AY45" s="34">
        <v>5.1220564842224121</v>
      </c>
      <c r="AZ45" s="34">
        <v>-10.854363441467285</v>
      </c>
      <c r="BA45" s="34">
        <v>0.78455990552902222</v>
      </c>
      <c r="BB45" s="34">
        <v>-0.53075814247131348</v>
      </c>
      <c r="BC45" s="34">
        <v>-13.718602180480957</v>
      </c>
      <c r="BD45" s="34">
        <v>4.8628616333007813</v>
      </c>
      <c r="BE45" s="34">
        <v>0.82545864582061768</v>
      </c>
      <c r="BF45" s="34">
        <v>-7.3624782562255859</v>
      </c>
      <c r="BG45" s="34">
        <v>-6.3726444244384766</v>
      </c>
      <c r="BH45" s="34">
        <v>52.573112487792969</v>
      </c>
      <c r="BI45" s="34">
        <v>52.179092407226563</v>
      </c>
      <c r="BJ45" s="34">
        <v>42.867153167724609</v>
      </c>
      <c r="BK45" s="34">
        <v>18.072366714477539</v>
      </c>
      <c r="BL45" s="34">
        <v>2.1623148918151855</v>
      </c>
      <c r="BM45" s="34">
        <v>36.641933441162109</v>
      </c>
      <c r="BN45" s="34">
        <v>20.937219619750977</v>
      </c>
      <c r="BO45" s="34">
        <v>46.027980804443359</v>
      </c>
      <c r="BP45" s="34">
        <v>28.236316680908203</v>
      </c>
      <c r="BQ45" s="34">
        <v>37.3614501953125</v>
      </c>
      <c r="BR45" s="34">
        <v>29.745628356933594</v>
      </c>
      <c r="BS45" s="34">
        <v>44.556140899658203</v>
      </c>
      <c r="BT45" s="34">
        <v>21.347969055175781</v>
      </c>
      <c r="BU45" s="34">
        <v>47.878910064697266</v>
      </c>
      <c r="BV45" s="34">
        <v>38.369174957275391</v>
      </c>
      <c r="BW45" s="34">
        <v>50.715923309326172</v>
      </c>
      <c r="BX45" s="34">
        <v>40.867641448974609</v>
      </c>
      <c r="BY45" s="34">
        <v>31.45075798034668</v>
      </c>
      <c r="BZ45" s="34">
        <v>30.42317008972168</v>
      </c>
      <c r="CA45" s="34">
        <v>13.81678295135498</v>
      </c>
      <c r="CB45" s="34">
        <v>-0.81585144996643066</v>
      </c>
      <c r="CC45" s="34">
        <v>-7.2754998207092285</v>
      </c>
      <c r="CD45" s="36"/>
      <c r="CF45"/>
    </row>
    <row r="46" spans="1:84" x14ac:dyDescent="0.3">
      <c r="A46" s="33" t="s">
        <v>59</v>
      </c>
      <c r="B46" s="33" t="s">
        <v>230</v>
      </c>
      <c r="C46" s="34">
        <v>-18.95244026184082</v>
      </c>
      <c r="D46" s="34">
        <v>30.523494720458984</v>
      </c>
      <c r="E46" s="9">
        <v>39.651329040527344</v>
      </c>
      <c r="F46" s="34">
        <v>-18.884532928466797</v>
      </c>
      <c r="G46" s="34">
        <v>4.5679831504821777</v>
      </c>
      <c r="H46" s="34">
        <v>40.482582092285156</v>
      </c>
      <c r="I46" s="34">
        <v>-14.001946449279785</v>
      </c>
      <c r="J46" s="34">
        <v>-22.000936508178711</v>
      </c>
      <c r="K46" s="34">
        <v>-37.023296356201172</v>
      </c>
      <c r="L46" s="34">
        <v>-39.86968994140625</v>
      </c>
      <c r="M46" s="34">
        <v>-30.067464828491211</v>
      </c>
      <c r="N46" s="34">
        <v>-30.878084182739258</v>
      </c>
      <c r="O46" s="34">
        <v>-24.66961669921875</v>
      </c>
      <c r="P46" s="34">
        <v>-11.339680671691895</v>
      </c>
      <c r="Q46" s="34">
        <v>-25.767324447631836</v>
      </c>
      <c r="R46" s="34">
        <v>-25.177438735961914</v>
      </c>
      <c r="S46" s="34">
        <v>-19.753217697143555</v>
      </c>
      <c r="T46" s="34">
        <v>-6.9071693420410156</v>
      </c>
      <c r="U46" s="34">
        <v>16.341848373413086</v>
      </c>
      <c r="V46" s="34">
        <v>25.936044692993164</v>
      </c>
      <c r="W46" s="34">
        <v>76.294197082519531</v>
      </c>
      <c r="X46" s="34">
        <v>90.978782653808594</v>
      </c>
      <c r="Y46" s="34">
        <v>67.779022216796875</v>
      </c>
      <c r="Z46" s="34">
        <v>65.342193603515625</v>
      </c>
      <c r="AA46" s="34">
        <v>53.921756744384766</v>
      </c>
      <c r="AB46" s="34">
        <v>31.866939544677734</v>
      </c>
      <c r="AC46" s="34">
        <v>58.084075927734375</v>
      </c>
      <c r="AD46" s="34">
        <v>87.776802062988281</v>
      </c>
      <c r="AE46" s="34">
        <v>58.672389984130859</v>
      </c>
      <c r="AF46" s="34">
        <v>55.676723480224609</v>
      </c>
      <c r="AG46" s="34">
        <v>43.275249481201172</v>
      </c>
      <c r="AH46" s="34">
        <v>55.181110382080078</v>
      </c>
      <c r="AI46" s="34">
        <v>45.118309020996094</v>
      </c>
      <c r="AJ46" s="34">
        <v>33.489978790283203</v>
      </c>
      <c r="AK46" s="34">
        <v>36.772296905517578</v>
      </c>
      <c r="AL46" s="34">
        <v>27.008918762207031</v>
      </c>
      <c r="AM46" s="34">
        <v>22.162630081176758</v>
      </c>
      <c r="AN46" s="34">
        <v>27.011199951171875</v>
      </c>
      <c r="AO46" s="34">
        <v>16.257637023925781</v>
      </c>
      <c r="AP46" s="35" t="s">
        <v>14</v>
      </c>
      <c r="AQ46" s="34">
        <v>-1.4172489643096924</v>
      </c>
      <c r="AR46" s="34">
        <v>10.60886287689209</v>
      </c>
      <c r="AS46" s="9">
        <v>20.441312789916992</v>
      </c>
      <c r="AT46" s="34">
        <v>8.0132503509521484</v>
      </c>
      <c r="AU46" s="34">
        <v>3.6744787693023682</v>
      </c>
      <c r="AV46" s="34">
        <v>-5.2112603187561035</v>
      </c>
      <c r="AW46" s="34">
        <v>-14.777332305908203</v>
      </c>
      <c r="AX46" s="34">
        <v>-20.450933456420898</v>
      </c>
      <c r="AY46" s="34">
        <v>8.6353931427001953</v>
      </c>
      <c r="AZ46" s="34">
        <v>-6.0197615623474121</v>
      </c>
      <c r="BA46" s="34">
        <v>1.9807666540145874E-2</v>
      </c>
      <c r="BB46" s="34">
        <v>11.509849548339844</v>
      </c>
      <c r="BC46" s="34">
        <v>-5.457155704498291</v>
      </c>
      <c r="BD46" s="34">
        <v>3.6209149360656738</v>
      </c>
      <c r="BE46" s="34">
        <v>5.8151216506958008</v>
      </c>
      <c r="BF46" s="34">
        <v>-3.5868976265192032E-2</v>
      </c>
      <c r="BG46" s="34">
        <v>18.619550704956055</v>
      </c>
      <c r="BH46" s="34">
        <v>41.052562713623047</v>
      </c>
      <c r="BI46" s="34">
        <v>26.099372863769531</v>
      </c>
      <c r="BJ46" s="34">
        <v>18.193008422851563</v>
      </c>
      <c r="BK46" s="34">
        <v>1.0596898794174194</v>
      </c>
      <c r="BL46" s="34">
        <v>-6.7450094223022461</v>
      </c>
      <c r="BM46" s="34">
        <v>1.366898775100708</v>
      </c>
      <c r="BN46" s="34">
        <v>-0.76775979995727539</v>
      </c>
      <c r="BO46" s="34">
        <v>3.2186403274536133</v>
      </c>
      <c r="BP46" s="34">
        <v>22.650272369384766</v>
      </c>
      <c r="BQ46" s="34">
        <v>19.675313949584961</v>
      </c>
      <c r="BR46" s="34">
        <v>13.598968505859375</v>
      </c>
      <c r="BS46" s="34">
        <v>26.822019577026367</v>
      </c>
      <c r="BT46" s="34">
        <v>-0.84345376491546631</v>
      </c>
      <c r="BU46" s="34">
        <v>8.1182708740234375</v>
      </c>
      <c r="BV46" s="34">
        <v>17.814840316772461</v>
      </c>
      <c r="BW46" s="34">
        <v>20.376054763793945</v>
      </c>
      <c r="BX46" s="34">
        <v>15.723428726196289</v>
      </c>
      <c r="BY46" s="34">
        <v>24.176630020141602</v>
      </c>
      <c r="BZ46" s="34">
        <v>25.189708709716797</v>
      </c>
      <c r="CA46" s="34">
        <v>27.241107940673828</v>
      </c>
      <c r="CB46" s="34">
        <v>33.342414855957031</v>
      </c>
      <c r="CC46" s="34">
        <v>28.982906341552734</v>
      </c>
      <c r="CD46" s="36"/>
      <c r="CF46"/>
    </row>
    <row r="47" spans="1:84" x14ac:dyDescent="0.3">
      <c r="A47" s="33" t="s">
        <v>60</v>
      </c>
      <c r="B47" s="33" t="s">
        <v>231</v>
      </c>
      <c r="C47" s="34">
        <v>3.2651753425598145</v>
      </c>
      <c r="D47" s="34">
        <v>11.939611434936523</v>
      </c>
      <c r="E47" s="9">
        <v>12.517783164978027</v>
      </c>
      <c r="F47" s="34">
        <v>0.19626361131668091</v>
      </c>
      <c r="G47" s="34">
        <v>19.10057258605957</v>
      </c>
      <c r="H47" s="34">
        <v>17.999139785766602</v>
      </c>
      <c r="I47" s="34">
        <v>-15.929004669189453</v>
      </c>
      <c r="J47" s="34">
        <v>-3.7884576320648193</v>
      </c>
      <c r="K47" s="34">
        <v>-10.374096870422363</v>
      </c>
      <c r="L47" s="34">
        <v>-0.41327530145645142</v>
      </c>
      <c r="M47" s="34">
        <v>4.852379322052002</v>
      </c>
      <c r="N47" s="34">
        <v>15.657597541809082</v>
      </c>
      <c r="O47" s="34">
        <v>-0.88122075796127319</v>
      </c>
      <c r="P47" s="34">
        <v>-8.2018203735351563</v>
      </c>
      <c r="Q47" s="34">
        <v>23.507539749145508</v>
      </c>
      <c r="R47" s="34">
        <v>-5.9048905372619629</v>
      </c>
      <c r="S47" s="34">
        <v>1.5630795955657959</v>
      </c>
      <c r="T47" s="34">
        <v>2.6354901790618896</v>
      </c>
      <c r="U47" s="34">
        <v>34.154796600341797</v>
      </c>
      <c r="V47" s="34">
        <v>32.962448120117188</v>
      </c>
      <c r="W47" s="34">
        <v>16.588277816772461</v>
      </c>
      <c r="X47" s="34">
        <v>13.09294605255127</v>
      </c>
      <c r="Y47" s="34">
        <v>11.139204025268555</v>
      </c>
      <c r="Z47" s="34">
        <v>-5.435950756072998</v>
      </c>
      <c r="AA47" s="34">
        <v>20.757902145385742</v>
      </c>
      <c r="AB47" s="34">
        <v>23.384197235107422</v>
      </c>
      <c r="AC47" s="34">
        <v>12.386064529418945</v>
      </c>
      <c r="AD47" s="34">
        <v>7.7043256759643555</v>
      </c>
      <c r="AE47" s="34">
        <v>0.5760987401008606</v>
      </c>
      <c r="AF47" s="34">
        <v>6.2849917411804199</v>
      </c>
      <c r="AG47" s="34">
        <v>9.6841773986816406</v>
      </c>
      <c r="AH47" s="34">
        <v>13.309386253356934</v>
      </c>
      <c r="AI47" s="34">
        <v>29.372949600219727</v>
      </c>
      <c r="AJ47" s="34">
        <v>16.448522567749023</v>
      </c>
      <c r="AK47" s="34">
        <v>8.999516487121582</v>
      </c>
      <c r="AL47" s="34">
        <v>32.336025238037109</v>
      </c>
      <c r="AM47" s="34">
        <v>-5.2395386695861816</v>
      </c>
      <c r="AN47" s="34">
        <v>9.0577964782714844</v>
      </c>
      <c r="AO47" s="34">
        <v>26.982397079467773</v>
      </c>
      <c r="AP47" s="35" t="s">
        <v>14</v>
      </c>
      <c r="AQ47" s="34">
        <v>-12.709471702575684</v>
      </c>
      <c r="AR47" s="34">
        <v>26.851375579833984</v>
      </c>
      <c r="AS47" s="9">
        <v>10.110315322875977</v>
      </c>
      <c r="AT47" s="34">
        <v>0.19074259698390961</v>
      </c>
      <c r="AU47" s="34">
        <v>-6.7918143272399902</v>
      </c>
      <c r="AV47" s="34">
        <v>5.8816642761230469</v>
      </c>
      <c r="AW47" s="34">
        <v>-26.332967758178711</v>
      </c>
      <c r="AX47" s="34">
        <v>-33.577472686767578</v>
      </c>
      <c r="AY47" s="34">
        <v>-22.253049850463867</v>
      </c>
      <c r="AZ47" s="34">
        <v>-12.41736888885498</v>
      </c>
      <c r="BA47" s="34">
        <v>-9.5247631072998047</v>
      </c>
      <c r="BB47" s="34">
        <v>-8.1497163772583008</v>
      </c>
      <c r="BC47" s="34">
        <v>-13.039562225341797</v>
      </c>
      <c r="BD47" s="34">
        <v>-18.19969367980957</v>
      </c>
      <c r="BE47" s="34">
        <v>-4.4903826713562012</v>
      </c>
      <c r="BF47" s="34">
        <v>-4.8317890167236328</v>
      </c>
      <c r="BG47" s="34">
        <v>9.7992649078369141</v>
      </c>
      <c r="BH47" s="34">
        <v>29.352313995361328</v>
      </c>
      <c r="BI47" s="34">
        <v>36.875328063964844</v>
      </c>
      <c r="BJ47" s="34">
        <v>47.133693695068359</v>
      </c>
      <c r="BK47" s="34">
        <v>29.897058486938477</v>
      </c>
      <c r="BL47" s="34">
        <v>25.680597305297852</v>
      </c>
      <c r="BM47" s="34">
        <v>24.08247184753418</v>
      </c>
      <c r="BN47" s="34">
        <v>30.789651870727539</v>
      </c>
      <c r="BO47" s="34">
        <v>26.664524078369141</v>
      </c>
      <c r="BP47" s="34">
        <v>34.590808868408203</v>
      </c>
      <c r="BQ47" s="34">
        <v>42.618675231933594</v>
      </c>
      <c r="BR47" s="34">
        <v>17.056314468383789</v>
      </c>
      <c r="BS47" s="34">
        <v>11.259818077087402</v>
      </c>
      <c r="BT47" s="34">
        <v>9.4827594757080078</v>
      </c>
      <c r="BU47" s="34">
        <v>12.945152282714844</v>
      </c>
      <c r="BV47" s="34">
        <v>33.32830810546875</v>
      </c>
      <c r="BW47" s="34">
        <v>30.732118606567383</v>
      </c>
      <c r="BX47" s="34">
        <v>9.8751077651977539</v>
      </c>
      <c r="BY47" s="34">
        <v>26.717628479003906</v>
      </c>
      <c r="BZ47" s="34">
        <v>-0.2883516252040863</v>
      </c>
      <c r="CA47" s="34">
        <v>-8.0243625640869141</v>
      </c>
      <c r="CB47" s="34">
        <v>-5.7091431617736816</v>
      </c>
      <c r="CC47" s="34">
        <v>-4.6186256408691406</v>
      </c>
      <c r="CD47" s="36">
        <v>1</v>
      </c>
      <c r="CF47"/>
    </row>
    <row r="48" spans="1:84" x14ac:dyDescent="0.3">
      <c r="A48" s="33" t="s">
        <v>61</v>
      </c>
      <c r="B48" s="33" t="s">
        <v>232</v>
      </c>
      <c r="C48" s="34">
        <v>-5.4837331771850586</v>
      </c>
      <c r="D48" s="34">
        <v>25.737140655517578</v>
      </c>
      <c r="E48" s="9">
        <v>6.1061124801635742</v>
      </c>
      <c r="F48" s="34">
        <v>-6.6405482292175293</v>
      </c>
      <c r="G48" s="34">
        <v>3.6219725608825684</v>
      </c>
      <c r="H48" s="34">
        <v>-1.7786232233047485</v>
      </c>
      <c r="I48" s="34">
        <v>-25.64715576171875</v>
      </c>
      <c r="J48" s="34">
        <v>-23.738517761230469</v>
      </c>
      <c r="K48" s="34">
        <v>-10.894124984741211</v>
      </c>
      <c r="L48" s="34">
        <v>-7.1467170715332031</v>
      </c>
      <c r="M48" s="34">
        <v>-10.338102340698242</v>
      </c>
      <c r="N48" s="34">
        <v>7.1498274803161621</v>
      </c>
      <c r="O48" s="34">
        <v>-3.9234268665313721</v>
      </c>
      <c r="P48" s="34">
        <v>3.8854043483734131</v>
      </c>
      <c r="Q48" s="34">
        <v>12.402706146240234</v>
      </c>
      <c r="R48" s="34">
        <v>11.37717342376709</v>
      </c>
      <c r="S48" s="34">
        <v>9.2762680053710938</v>
      </c>
      <c r="T48" s="34">
        <v>16.296655654907227</v>
      </c>
      <c r="U48" s="34">
        <v>41.234451293945313</v>
      </c>
      <c r="V48" s="34">
        <v>45.533992767333984</v>
      </c>
      <c r="W48" s="34">
        <v>39.691978454589844</v>
      </c>
      <c r="X48" s="34">
        <v>29.627996444702148</v>
      </c>
      <c r="Y48" s="34">
        <v>34.700119018554688</v>
      </c>
      <c r="Z48" s="34">
        <v>16.925802230834961</v>
      </c>
      <c r="AA48" s="34">
        <v>24.190530776977539</v>
      </c>
      <c r="AB48" s="34">
        <v>31.864614486694336</v>
      </c>
      <c r="AC48" s="34">
        <v>18.315256118774414</v>
      </c>
      <c r="AD48" s="34">
        <v>15.518642425537109</v>
      </c>
      <c r="AE48" s="34">
        <v>21.137872695922852</v>
      </c>
      <c r="AF48" s="34">
        <v>18.803796768188477</v>
      </c>
      <c r="AG48" s="34">
        <v>12.929003715515137</v>
      </c>
      <c r="AH48" s="34">
        <v>21.421657562255859</v>
      </c>
      <c r="AI48" s="34">
        <v>5.2996492385864258</v>
      </c>
      <c r="AJ48" s="34">
        <v>8.6410903930664063</v>
      </c>
      <c r="AK48" s="34">
        <v>6.4758648872375488</v>
      </c>
      <c r="AL48" s="34">
        <v>2.2680244445800781</v>
      </c>
      <c r="AM48" s="34">
        <v>-5.7821569442749023</v>
      </c>
      <c r="AN48" s="34">
        <v>-14.128068923950195</v>
      </c>
      <c r="AO48" s="34">
        <v>-9.5533123016357422</v>
      </c>
      <c r="AP48" s="35" t="s">
        <v>14</v>
      </c>
      <c r="AQ48" s="34">
        <v>-7.0181646347045898</v>
      </c>
      <c r="AR48" s="34">
        <v>31.408849716186523</v>
      </c>
      <c r="AS48" s="9">
        <v>18.93250846862793</v>
      </c>
      <c r="AT48" s="34">
        <v>-5.7657561302185059</v>
      </c>
      <c r="AU48" s="34">
        <v>0.84046256542205811</v>
      </c>
      <c r="AV48" s="34">
        <v>1.2587303295731544E-2</v>
      </c>
      <c r="AW48" s="34">
        <v>-15.453081130981445</v>
      </c>
      <c r="AX48" s="34">
        <v>-20.548763275146484</v>
      </c>
      <c r="AY48" s="34">
        <v>-10.653373718261719</v>
      </c>
      <c r="AZ48" s="34">
        <v>-11.154184341430664</v>
      </c>
      <c r="BA48" s="34">
        <v>-15.462944984436035</v>
      </c>
      <c r="BB48" s="34">
        <v>1.6275514364242554</v>
      </c>
      <c r="BC48" s="34">
        <v>-5.5835309028625488</v>
      </c>
      <c r="BD48" s="34">
        <v>-1.6812971830368042</v>
      </c>
      <c r="BE48" s="34">
        <v>2.1892163753509521</v>
      </c>
      <c r="BF48" s="34">
        <v>4.2708792686462402</v>
      </c>
      <c r="BG48" s="34">
        <v>14.868510246276855</v>
      </c>
      <c r="BH48" s="34">
        <v>18.574234008789063</v>
      </c>
      <c r="BI48" s="34">
        <v>33.943439483642578</v>
      </c>
      <c r="BJ48" s="34">
        <v>38.287117004394531</v>
      </c>
      <c r="BK48" s="34">
        <v>40.739974975585938</v>
      </c>
      <c r="BL48" s="34">
        <v>38.046764373779297</v>
      </c>
      <c r="BM48" s="34">
        <v>43.803470611572266</v>
      </c>
      <c r="BN48" s="34">
        <v>30.550039291381836</v>
      </c>
      <c r="BO48" s="34">
        <v>37.751766204833984</v>
      </c>
      <c r="BP48" s="34">
        <v>43.349681854248047</v>
      </c>
      <c r="BQ48" s="34">
        <v>36.816646575927734</v>
      </c>
      <c r="BR48" s="34">
        <v>36.096729278564453</v>
      </c>
      <c r="BS48" s="34">
        <v>25.89683723449707</v>
      </c>
      <c r="BT48" s="34">
        <v>28.266246795654297</v>
      </c>
      <c r="BU48" s="34">
        <v>18.078210830688477</v>
      </c>
      <c r="BV48" s="34">
        <v>32.023563385009766</v>
      </c>
      <c r="BW48" s="34">
        <v>19.028532028198242</v>
      </c>
      <c r="BX48" s="34">
        <v>21.692995071411133</v>
      </c>
      <c r="BY48" s="34">
        <v>28.04142951965332</v>
      </c>
      <c r="BZ48" s="34">
        <v>18.144557952880859</v>
      </c>
      <c r="CA48" s="34">
        <v>9.8724994659423828</v>
      </c>
      <c r="CB48" s="34">
        <v>3.1402842998504639</v>
      </c>
      <c r="CC48" s="34">
        <v>-2.2289996147155762</v>
      </c>
      <c r="CD48" s="36"/>
      <c r="CF48"/>
    </row>
    <row r="49" spans="1:84" x14ac:dyDescent="0.3">
      <c r="A49" s="33" t="s">
        <v>62</v>
      </c>
      <c r="B49" s="33" t="s">
        <v>233</v>
      </c>
      <c r="C49" s="34">
        <v>4.0234074592590332</v>
      </c>
      <c r="D49" s="34">
        <v>27.522434234619141</v>
      </c>
      <c r="E49" s="9">
        <v>14.646513938903809</v>
      </c>
      <c r="F49" s="34">
        <v>2.7156519889831543</v>
      </c>
      <c r="G49" s="34">
        <v>3.0806930065155029</v>
      </c>
      <c r="H49" s="34">
        <v>-1.5873223543167114</v>
      </c>
      <c r="I49" s="34">
        <v>-16.349235534667969</v>
      </c>
      <c r="J49" s="34">
        <v>-19.464084625244141</v>
      </c>
      <c r="K49" s="34">
        <v>-1.2822226285934448</v>
      </c>
      <c r="L49" s="34">
        <v>0.87887740135192871</v>
      </c>
      <c r="M49" s="34">
        <v>1.9684048891067505</v>
      </c>
      <c r="N49" s="34">
        <v>22.395595550537109</v>
      </c>
      <c r="O49" s="34">
        <v>14.590434074401855</v>
      </c>
      <c r="P49" s="34">
        <v>15.408482551574707</v>
      </c>
      <c r="Q49" s="34">
        <v>23.948274612426758</v>
      </c>
      <c r="R49" s="34">
        <v>5.9600419998168945</v>
      </c>
      <c r="S49" s="34">
        <v>17.559520721435547</v>
      </c>
      <c r="T49" s="34">
        <v>27.942914962768555</v>
      </c>
      <c r="U49" s="34">
        <v>46.711677551269531</v>
      </c>
      <c r="V49" s="34">
        <v>54.029499053955078</v>
      </c>
      <c r="W49" s="34">
        <v>38.903144836425781</v>
      </c>
      <c r="X49" s="34">
        <v>30.807462692260742</v>
      </c>
      <c r="Y49" s="34">
        <v>33.940074920654297</v>
      </c>
      <c r="Z49" s="34">
        <v>25.300422668457031</v>
      </c>
      <c r="AA49" s="34">
        <v>16.282638549804688</v>
      </c>
      <c r="AB49" s="34">
        <v>24.756332397460938</v>
      </c>
      <c r="AC49" s="34">
        <v>21.677743911743164</v>
      </c>
      <c r="AD49" s="34">
        <v>31.370145797729492</v>
      </c>
      <c r="AE49" s="34">
        <v>23.423290252685547</v>
      </c>
      <c r="AF49" s="34">
        <v>29.823486328125</v>
      </c>
      <c r="AG49" s="34">
        <v>24.282297134399414</v>
      </c>
      <c r="AH49" s="34">
        <v>19.191452026367188</v>
      </c>
      <c r="AI49" s="34">
        <v>16.89454460144043</v>
      </c>
      <c r="AJ49" s="34">
        <v>3.2658927440643311</v>
      </c>
      <c r="AK49" s="34">
        <v>14.434309959411621</v>
      </c>
      <c r="AL49" s="34">
        <v>10.579224586486816</v>
      </c>
      <c r="AM49" s="34">
        <v>-0.81796717643737793</v>
      </c>
      <c r="AN49" s="34">
        <v>8.0966424942016602</v>
      </c>
      <c r="AO49" s="34">
        <v>6.0172429084777832</v>
      </c>
      <c r="AP49" s="35" t="s">
        <v>14</v>
      </c>
      <c r="AQ49" s="34">
        <v>-2.7292954921722412</v>
      </c>
      <c r="AR49" s="34">
        <v>32.563694000244141</v>
      </c>
      <c r="AS49" s="9">
        <v>20.532480239868164</v>
      </c>
      <c r="AT49" s="34">
        <v>0.85177302360534668</v>
      </c>
      <c r="AU49" s="34">
        <v>-0.44592195749282837</v>
      </c>
      <c r="AV49" s="34">
        <v>-8.4143495559692383</v>
      </c>
      <c r="AW49" s="34">
        <v>-28.656152725219727</v>
      </c>
      <c r="AX49" s="34">
        <v>-30.540878295898438</v>
      </c>
      <c r="AY49" s="34">
        <v>-5.2250509262084961</v>
      </c>
      <c r="AZ49" s="34">
        <v>-3.067255973815918</v>
      </c>
      <c r="BA49" s="34">
        <v>0.75539052486419678</v>
      </c>
      <c r="BB49" s="34">
        <v>12.330552101135254</v>
      </c>
      <c r="BC49" s="34">
        <v>9.9290904998779297</v>
      </c>
      <c r="BD49" s="34">
        <v>11.672303199768066</v>
      </c>
      <c r="BE49" s="34">
        <v>11.539951324462891</v>
      </c>
      <c r="BF49" s="34">
        <v>5.6037468910217285</v>
      </c>
      <c r="BG49" s="34">
        <v>13.895392417907715</v>
      </c>
      <c r="BH49" s="34">
        <v>22.643064498901367</v>
      </c>
      <c r="BI49" s="34">
        <v>65.282958984375</v>
      </c>
      <c r="BJ49" s="34">
        <v>75.838447570800781</v>
      </c>
      <c r="BK49" s="34">
        <v>53.061824798583984</v>
      </c>
      <c r="BL49" s="34">
        <v>34.103023529052734</v>
      </c>
      <c r="BM49" s="34">
        <v>57.483547210693359</v>
      </c>
      <c r="BN49" s="34">
        <v>26.079160690307617</v>
      </c>
      <c r="BO49" s="34">
        <v>28.154695510864258</v>
      </c>
      <c r="BP49" s="34">
        <v>21.890558242797852</v>
      </c>
      <c r="BQ49" s="34">
        <v>9.3346242904663086</v>
      </c>
      <c r="BR49" s="34">
        <v>29.330867767333984</v>
      </c>
      <c r="BS49" s="34">
        <v>36.224403381347656</v>
      </c>
      <c r="BT49" s="34">
        <v>37.316131591796875</v>
      </c>
      <c r="BU49" s="34">
        <v>29.267051696777344</v>
      </c>
      <c r="BV49" s="34">
        <v>25.583339691162109</v>
      </c>
      <c r="BW49" s="34">
        <v>7.5549659729003906</v>
      </c>
      <c r="BX49" s="34">
        <v>10.316332817077637</v>
      </c>
      <c r="BY49" s="34">
        <v>9.186396598815918</v>
      </c>
      <c r="BZ49" s="34">
        <v>13.822726249694824</v>
      </c>
      <c r="CA49" s="34">
        <v>8.39434814453125</v>
      </c>
      <c r="CB49" s="34">
        <v>20.240806579589844</v>
      </c>
      <c r="CC49" s="34">
        <v>32.765350341796875</v>
      </c>
      <c r="CD49" s="36"/>
      <c r="CF49"/>
    </row>
    <row r="50" spans="1:84" x14ac:dyDescent="0.3">
      <c r="A50" s="33" t="s">
        <v>63</v>
      </c>
      <c r="B50" s="33" t="s">
        <v>234</v>
      </c>
      <c r="C50" s="34">
        <v>-5.0077123641967773</v>
      </c>
      <c r="D50" s="34">
        <v>9.6496219635009766</v>
      </c>
      <c r="E50" s="9">
        <v>-10.157251358032227</v>
      </c>
      <c r="F50" s="34">
        <v>41.310535430908203</v>
      </c>
      <c r="G50" s="34">
        <v>14.376479148864746</v>
      </c>
      <c r="H50" s="34">
        <v>-25.722175598144531</v>
      </c>
      <c r="I50" s="34">
        <v>-35.778915405273438</v>
      </c>
      <c r="J50" s="34">
        <v>-21.312400817871094</v>
      </c>
      <c r="K50" s="34">
        <v>-2.671187162399292</v>
      </c>
      <c r="L50" s="34">
        <v>2.4472396373748779</v>
      </c>
      <c r="M50" s="34">
        <v>-27.050397872924805</v>
      </c>
      <c r="N50" s="34">
        <v>4.3118038177490234</v>
      </c>
      <c r="O50" s="34">
        <v>20.091701507568359</v>
      </c>
      <c r="P50" s="34">
        <v>-8.4023685455322266</v>
      </c>
      <c r="Q50" s="34">
        <v>-9.1132755279541016</v>
      </c>
      <c r="R50" s="34">
        <v>-44.793983459472656</v>
      </c>
      <c r="S50" s="34">
        <v>-41.339725494384766</v>
      </c>
      <c r="T50" s="34">
        <v>32.587173461914063</v>
      </c>
      <c r="U50" s="34">
        <v>75.311187744140625</v>
      </c>
      <c r="V50" s="34">
        <v>1.326557993888855</v>
      </c>
      <c r="W50" s="34">
        <v>19.862018585205078</v>
      </c>
      <c r="X50" s="34">
        <v>-27.209449768066406</v>
      </c>
      <c r="Y50" s="34">
        <v>4.3767380714416504</v>
      </c>
      <c r="Z50" s="34">
        <v>28.778217315673828</v>
      </c>
      <c r="AA50" s="34">
        <v>-20.874271392822266</v>
      </c>
      <c r="AB50" s="34">
        <v>38.229621887207031</v>
      </c>
      <c r="AC50" s="34">
        <v>108.92533874511719</v>
      </c>
      <c r="AD50" s="34">
        <v>38.118171691894531</v>
      </c>
      <c r="AE50" s="34">
        <v>161.99374389648438</v>
      </c>
      <c r="AF50" s="34">
        <v>7.9358220100402832</v>
      </c>
      <c r="AG50" s="34">
        <v>-14.948794364929199</v>
      </c>
      <c r="AH50" s="34">
        <v>5.1032495498657227</v>
      </c>
      <c r="AI50" s="34">
        <v>-22.193275451660156</v>
      </c>
      <c r="AJ50" s="34">
        <v>-16.227008819580078</v>
      </c>
      <c r="AK50" s="34">
        <v>-1.1453386545181274</v>
      </c>
      <c r="AL50" s="34">
        <v>-38.147686004638672</v>
      </c>
      <c r="AM50" s="34">
        <v>-9.8147163391113281</v>
      </c>
      <c r="AN50" s="34">
        <v>-29.87565803527832</v>
      </c>
      <c r="AO50" s="34">
        <v>-55.851539611816406</v>
      </c>
      <c r="AP50" s="35" t="s">
        <v>14</v>
      </c>
      <c r="AQ50" s="34">
        <v>-41.254966735839844</v>
      </c>
      <c r="AR50" s="34">
        <v>20.586843490600586</v>
      </c>
      <c r="AS50" s="9">
        <v>39.706523895263672</v>
      </c>
      <c r="AT50" s="34">
        <v>-18.000904083251953</v>
      </c>
      <c r="AU50" s="34">
        <v>-30.401487350463867</v>
      </c>
      <c r="AV50" s="34">
        <v>-62.087615966796875</v>
      </c>
      <c r="AW50" s="34">
        <v>-45.1414794921875</v>
      </c>
      <c r="AX50" s="34">
        <v>-72.58648681640625</v>
      </c>
      <c r="AY50" s="34">
        <v>-38.102958679199219</v>
      </c>
      <c r="AZ50" s="34">
        <v>-57.965911865234375</v>
      </c>
      <c r="BA50" s="34">
        <v>-46.911708831787109</v>
      </c>
      <c r="BB50" s="34">
        <v>-34.989513397216797</v>
      </c>
      <c r="BC50" s="34">
        <v>-8.7967586517333984</v>
      </c>
      <c r="BD50" s="34">
        <v>-21.455625534057617</v>
      </c>
      <c r="BE50" s="34">
        <v>-8.5091123580932617</v>
      </c>
      <c r="BF50" s="34">
        <v>-20.59124755859375</v>
      </c>
      <c r="BG50" s="34">
        <v>8.6701087951660156</v>
      </c>
      <c r="BH50" s="34">
        <v>66.493804931640625</v>
      </c>
      <c r="BI50" s="34">
        <v>52.323749542236328</v>
      </c>
      <c r="BJ50" s="34">
        <v>73.837310791015625</v>
      </c>
      <c r="BK50" s="34">
        <v>22.46906852722168</v>
      </c>
      <c r="BL50" s="34">
        <v>24.376445770263672</v>
      </c>
      <c r="BM50" s="34">
        <v>33.541465759277344</v>
      </c>
      <c r="BN50" s="34">
        <v>24.637105941772461</v>
      </c>
      <c r="BO50" s="34">
        <v>-7.3283247947692871</v>
      </c>
      <c r="BP50" s="34">
        <v>17.489650726318359</v>
      </c>
      <c r="BQ50" s="34">
        <v>3.0696454048156738</v>
      </c>
      <c r="BR50" s="34">
        <v>26.475063323974609</v>
      </c>
      <c r="BS50" s="34">
        <v>34.557327270507813</v>
      </c>
      <c r="BT50" s="34">
        <v>15.239858627319336</v>
      </c>
      <c r="BU50" s="34">
        <v>31.387895584106445</v>
      </c>
      <c r="BV50" s="34">
        <v>39.178783416748047</v>
      </c>
      <c r="BW50" s="34">
        <v>68.808586120605469</v>
      </c>
      <c r="BX50" s="34">
        <v>57.194187164306641</v>
      </c>
      <c r="BY50" s="34">
        <v>84.214248657226563</v>
      </c>
      <c r="BZ50" s="34">
        <v>46.531768798828125</v>
      </c>
      <c r="CA50" s="34">
        <v>53.922500610351563</v>
      </c>
      <c r="CB50" s="34">
        <v>33.662982940673828</v>
      </c>
      <c r="CC50" s="34">
        <v>-2.3993051052093506</v>
      </c>
      <c r="CD50" s="36"/>
      <c r="CF50"/>
    </row>
    <row r="51" spans="1:84" x14ac:dyDescent="0.3">
      <c r="A51" s="33" t="s">
        <v>64</v>
      </c>
      <c r="B51" s="33" t="s">
        <v>235</v>
      </c>
      <c r="C51" s="34">
        <v>-0.9045184850692749</v>
      </c>
      <c r="D51" s="34">
        <v>23.906301498413086</v>
      </c>
      <c r="E51" s="9">
        <v>13.840234756469727</v>
      </c>
      <c r="F51" s="34">
        <v>-4.4132952690124512</v>
      </c>
      <c r="G51" s="34">
        <v>-1.225455641746521</v>
      </c>
      <c r="H51" s="34">
        <v>-3.1772620677947998</v>
      </c>
      <c r="I51" s="34">
        <v>-23.843021392822266</v>
      </c>
      <c r="J51" s="34">
        <v>-22.720823287963867</v>
      </c>
      <c r="K51" s="34">
        <v>-6.5810651779174805</v>
      </c>
      <c r="L51" s="34">
        <v>-2.9749355316162109</v>
      </c>
      <c r="M51" s="34">
        <v>5.8177790641784668</v>
      </c>
      <c r="N51" s="34">
        <v>10.568296432495117</v>
      </c>
      <c r="O51" s="34">
        <v>5.7152528762817383</v>
      </c>
      <c r="P51" s="34">
        <v>6.4660162925720215</v>
      </c>
      <c r="Q51" s="34">
        <v>25.487564086914063</v>
      </c>
      <c r="R51" s="34">
        <v>11.78607177734375</v>
      </c>
      <c r="S51" s="34">
        <v>16.566217422485352</v>
      </c>
      <c r="T51" s="34">
        <v>17.353973388671875</v>
      </c>
      <c r="U51" s="34">
        <v>53.797630310058594</v>
      </c>
      <c r="V51" s="34">
        <v>53.883319854736328</v>
      </c>
      <c r="W51" s="34">
        <v>35.749492645263672</v>
      </c>
      <c r="X51" s="34">
        <v>19.821784973144531</v>
      </c>
      <c r="Y51" s="34">
        <v>19.323165893554688</v>
      </c>
      <c r="Z51" s="34">
        <v>17.714117050170898</v>
      </c>
      <c r="AA51" s="34">
        <v>15.22569751739502</v>
      </c>
      <c r="AB51" s="34">
        <v>28.298553466796875</v>
      </c>
      <c r="AC51" s="34">
        <v>14.393461227416992</v>
      </c>
      <c r="AD51" s="34">
        <v>28.416629791259766</v>
      </c>
      <c r="AE51" s="34">
        <v>14.263100624084473</v>
      </c>
      <c r="AF51" s="34">
        <v>25.385780334472656</v>
      </c>
      <c r="AG51" s="34">
        <v>17.031990051269531</v>
      </c>
      <c r="AH51" s="34">
        <v>10.48403263092041</v>
      </c>
      <c r="AI51" s="34">
        <v>2.2514066696166992</v>
      </c>
      <c r="AJ51" s="34">
        <v>17.677995681762695</v>
      </c>
      <c r="AK51" s="34">
        <v>22.158525466918945</v>
      </c>
      <c r="AL51" s="34">
        <v>17.305099487304688</v>
      </c>
      <c r="AM51" s="34">
        <v>10.12650203704834</v>
      </c>
      <c r="AN51" s="34">
        <v>4.7219924926757813</v>
      </c>
      <c r="AO51" s="34">
        <v>2.0882987976074219</v>
      </c>
      <c r="AP51" s="35" t="s">
        <v>14</v>
      </c>
      <c r="AQ51" s="34">
        <v>-6.7119312286376953</v>
      </c>
      <c r="AR51" s="34">
        <v>33.359764099121094</v>
      </c>
      <c r="AS51" s="9">
        <v>23.489107131958008</v>
      </c>
      <c r="AT51" s="34">
        <v>-5.3659987449645996</v>
      </c>
      <c r="AU51" s="34">
        <v>-5.5842280387878418</v>
      </c>
      <c r="AV51" s="34">
        <v>-7.5504045486450195</v>
      </c>
      <c r="AW51" s="34">
        <v>-29.098876953125</v>
      </c>
      <c r="AX51" s="34">
        <v>-34.653594970703125</v>
      </c>
      <c r="AY51" s="34">
        <v>-8.0220499038696289</v>
      </c>
      <c r="AZ51" s="34">
        <v>-8.9337081909179688</v>
      </c>
      <c r="BA51" s="34">
        <v>-3.0298769474029541</v>
      </c>
      <c r="BB51" s="34">
        <v>3.6265530586242676</v>
      </c>
      <c r="BC51" s="34">
        <v>1.7974872589111328</v>
      </c>
      <c r="BD51" s="34">
        <v>10.824360847473145</v>
      </c>
      <c r="BE51" s="34">
        <v>10.022540092468262</v>
      </c>
      <c r="BF51" s="34">
        <v>4.0563411712646484</v>
      </c>
      <c r="BG51" s="34">
        <v>12.148417472839355</v>
      </c>
      <c r="BH51" s="34">
        <v>32.365135192871094</v>
      </c>
      <c r="BI51" s="34">
        <v>66.372016906738281</v>
      </c>
      <c r="BJ51" s="34">
        <v>73.551361083984375</v>
      </c>
      <c r="BK51" s="34">
        <v>44.159732818603516</v>
      </c>
      <c r="BL51" s="34">
        <v>28.258327484130859</v>
      </c>
      <c r="BM51" s="34">
        <v>30.360605239868164</v>
      </c>
      <c r="BN51" s="34">
        <v>31.805723190307617</v>
      </c>
      <c r="BO51" s="34">
        <v>28.452648162841797</v>
      </c>
      <c r="BP51" s="34">
        <v>29.450777053833008</v>
      </c>
      <c r="BQ51" s="34">
        <v>35.347133636474609</v>
      </c>
      <c r="BR51" s="34">
        <v>43.308948516845703</v>
      </c>
      <c r="BS51" s="34">
        <v>31.722423553466797</v>
      </c>
      <c r="BT51" s="34">
        <v>31.44257926940918</v>
      </c>
      <c r="BU51" s="34">
        <v>30.94776725769043</v>
      </c>
      <c r="BV51" s="34">
        <v>12.214387893676758</v>
      </c>
      <c r="BW51" s="34">
        <v>15.88050365447998</v>
      </c>
      <c r="BX51" s="34">
        <v>19.585735321044922</v>
      </c>
      <c r="BY51" s="34">
        <v>34.300769805908203</v>
      </c>
      <c r="BZ51" s="34">
        <v>30.27277946472168</v>
      </c>
      <c r="CA51" s="34">
        <v>21.685005187988281</v>
      </c>
      <c r="CB51" s="34">
        <v>8.2439279556274414</v>
      </c>
      <c r="CC51" s="34">
        <v>13.25994873046875</v>
      </c>
      <c r="CD51" s="36"/>
      <c r="CF51"/>
    </row>
    <row r="52" spans="1:84" x14ac:dyDescent="0.3">
      <c r="A52" s="33" t="s">
        <v>65</v>
      </c>
      <c r="B52" s="33" t="s">
        <v>236</v>
      </c>
      <c r="C52" s="34">
        <v>-15.880005836486816</v>
      </c>
      <c r="D52" s="34">
        <v>21.396327972412109</v>
      </c>
      <c r="E52" s="9">
        <v>3.6895089149475098</v>
      </c>
      <c r="F52" s="34">
        <v>-37.333084106445313</v>
      </c>
      <c r="G52" s="34">
        <v>-29.471546173095703</v>
      </c>
      <c r="H52" s="34">
        <v>-29.263236999511719</v>
      </c>
      <c r="I52" s="34">
        <v>-47.378517150878906</v>
      </c>
      <c r="J52" s="34">
        <v>-22.584136962890625</v>
      </c>
      <c r="K52" s="34">
        <v>-7.7606496810913086</v>
      </c>
      <c r="L52" s="34">
        <v>-5.9534454345703125</v>
      </c>
      <c r="M52" s="34">
        <v>-4.4328451156616211</v>
      </c>
      <c r="N52" s="34">
        <v>4.296851634979248</v>
      </c>
      <c r="O52" s="34">
        <v>-1.8701132535934448</v>
      </c>
      <c r="P52" s="34">
        <v>12.268315315246582</v>
      </c>
      <c r="Q52" s="34">
        <v>16.54475212097168</v>
      </c>
      <c r="R52" s="34">
        <v>3.6618373394012451</v>
      </c>
      <c r="S52" s="34">
        <v>9.7104482650756836</v>
      </c>
      <c r="T52" s="34">
        <v>33.526653289794922</v>
      </c>
      <c r="U52" s="34">
        <v>62.962673187255859</v>
      </c>
      <c r="V52" s="34">
        <v>34.675910949707031</v>
      </c>
      <c r="W52" s="34">
        <v>32.309024810791016</v>
      </c>
      <c r="X52" s="34">
        <v>19.773256301879883</v>
      </c>
      <c r="Y52" s="34">
        <v>25.147010803222656</v>
      </c>
      <c r="Z52" s="34">
        <v>16.195245742797852</v>
      </c>
      <c r="AA52" s="34">
        <v>7.913604736328125</v>
      </c>
      <c r="AB52" s="34">
        <v>13.800487518310547</v>
      </c>
      <c r="AC52" s="34">
        <v>14.001430511474609</v>
      </c>
      <c r="AD52" s="34">
        <v>10.630796432495117</v>
      </c>
      <c r="AE52" s="34">
        <v>16.865690231323242</v>
      </c>
      <c r="AF52" s="34">
        <v>12.529585838317871</v>
      </c>
      <c r="AG52" s="34">
        <v>4.5225505828857422</v>
      </c>
      <c r="AH52" s="34">
        <v>12.43327522277832</v>
      </c>
      <c r="AI52" s="34">
        <v>5.1813974380493164</v>
      </c>
      <c r="AJ52" s="34">
        <v>-6.4311408996582031</v>
      </c>
      <c r="AK52" s="34">
        <v>3.092864990234375</v>
      </c>
      <c r="AL52" s="34">
        <v>-7.3170084953308105</v>
      </c>
      <c r="AM52" s="34">
        <v>-3.1392638683319092</v>
      </c>
      <c r="AN52" s="34">
        <v>-1.4971561431884766</v>
      </c>
      <c r="AO52" s="34">
        <v>0.39602264761924744</v>
      </c>
      <c r="AP52" s="35" t="s">
        <v>14</v>
      </c>
      <c r="AQ52" s="34">
        <v>-12.772401809692383</v>
      </c>
      <c r="AR52" s="34">
        <v>23.646787643432617</v>
      </c>
      <c r="AS52" s="9">
        <v>0.93763381242752075</v>
      </c>
      <c r="AT52" s="34">
        <v>-26.406328201293945</v>
      </c>
      <c r="AU52" s="34">
        <v>-22.833835601806641</v>
      </c>
      <c r="AV52" s="34">
        <v>-26.825183868408203</v>
      </c>
      <c r="AW52" s="34">
        <v>-43.50152587890625</v>
      </c>
      <c r="AX52" s="34">
        <v>-25.720874786376953</v>
      </c>
      <c r="AY52" s="34">
        <v>-7.2196273803710938</v>
      </c>
      <c r="AZ52" s="34">
        <v>0.39449501037597656</v>
      </c>
      <c r="BA52" s="34">
        <v>5.9095158576965332</v>
      </c>
      <c r="BB52" s="34">
        <v>2.3066492080688477</v>
      </c>
      <c r="BC52" s="34">
        <v>0.65815210342407227</v>
      </c>
      <c r="BD52" s="34">
        <v>2.7184765338897705</v>
      </c>
      <c r="BE52" s="34">
        <v>3.1549327373504639</v>
      </c>
      <c r="BF52" s="34">
        <v>3.1008563041687012</v>
      </c>
      <c r="BG52" s="34">
        <v>12.366424560546875</v>
      </c>
      <c r="BH52" s="34">
        <v>36.285514831542969</v>
      </c>
      <c r="BI52" s="34">
        <v>71.790496826171875</v>
      </c>
      <c r="BJ52" s="34">
        <v>51.833629608154297</v>
      </c>
      <c r="BK52" s="34">
        <v>32.440788269042969</v>
      </c>
      <c r="BL52" s="34">
        <v>12.484926223754883</v>
      </c>
      <c r="BM52" s="34">
        <v>4.0872616767883301</v>
      </c>
      <c r="BN52" s="34">
        <v>20.648857116699219</v>
      </c>
      <c r="BO52" s="34">
        <v>30.701757431030273</v>
      </c>
      <c r="BP52" s="34">
        <v>15.61215877532959</v>
      </c>
      <c r="BQ52" s="34">
        <v>14.353300094604492</v>
      </c>
      <c r="BR52" s="34">
        <v>20.106517791748047</v>
      </c>
      <c r="BS52" s="34">
        <v>12.549053192138672</v>
      </c>
      <c r="BT52" s="34">
        <v>13.364458084106445</v>
      </c>
      <c r="BU52" s="34">
        <v>7.6719021797180176</v>
      </c>
      <c r="BV52" s="34">
        <v>-0.54942953586578369</v>
      </c>
      <c r="BW52" s="34">
        <v>-1.2614805698394775</v>
      </c>
      <c r="BX52" s="34">
        <v>-5.2984309196472168</v>
      </c>
      <c r="BY52" s="34">
        <v>3.3062484264373779</v>
      </c>
      <c r="BZ52" s="34">
        <v>-5.0958213806152344</v>
      </c>
      <c r="CA52" s="34">
        <v>-15.935840606689453</v>
      </c>
      <c r="CB52" s="34">
        <v>-5.4783444404602051</v>
      </c>
      <c r="CC52" s="34">
        <v>-3.8516585826873779</v>
      </c>
      <c r="CD52" s="36"/>
      <c r="CF52"/>
    </row>
    <row r="53" spans="1:84" x14ac:dyDescent="0.3">
      <c r="A53" s="33" t="s">
        <v>66</v>
      </c>
      <c r="B53" s="33" t="s">
        <v>237</v>
      </c>
      <c r="C53" s="34">
        <v>-2.3030846118927002</v>
      </c>
      <c r="D53" s="34">
        <v>27.541690826416016</v>
      </c>
      <c r="E53" s="9">
        <v>17.717304229736328</v>
      </c>
      <c r="F53" s="34">
        <v>-1.4794867038726807</v>
      </c>
      <c r="G53" s="34">
        <v>7.9324064254760742</v>
      </c>
      <c r="H53" s="34">
        <v>-11.128008842468262</v>
      </c>
      <c r="I53" s="34">
        <v>-28.820156097412109</v>
      </c>
      <c r="J53" s="34">
        <v>-28.721380233764648</v>
      </c>
      <c r="K53" s="34">
        <v>5.2520942687988281</v>
      </c>
      <c r="L53" s="34">
        <v>-0.11559456586837769</v>
      </c>
      <c r="M53" s="34">
        <v>-0.87429654598236084</v>
      </c>
      <c r="N53" s="34">
        <v>14.53183650970459</v>
      </c>
      <c r="O53" s="34">
        <v>1.2619528770446777</v>
      </c>
      <c r="P53" s="34">
        <v>5.7334198951721191</v>
      </c>
      <c r="Q53" s="34">
        <v>13.399526596069336</v>
      </c>
      <c r="R53" s="34">
        <v>7.5211501121520996</v>
      </c>
      <c r="S53" s="34">
        <v>21.124416351318359</v>
      </c>
      <c r="T53" s="34">
        <v>37.125324249267578</v>
      </c>
      <c r="U53" s="34">
        <v>71.788810729980469</v>
      </c>
      <c r="V53" s="34">
        <v>54.572406768798828</v>
      </c>
      <c r="W53" s="34">
        <v>31.329362869262695</v>
      </c>
      <c r="X53" s="34">
        <v>6.2442269325256348</v>
      </c>
      <c r="Y53" s="34">
        <v>17.189128875732422</v>
      </c>
      <c r="Z53" s="34">
        <v>24.163482666015625</v>
      </c>
      <c r="AA53" s="34">
        <v>25.180694580078125</v>
      </c>
      <c r="AB53" s="34">
        <v>31.036800384521484</v>
      </c>
      <c r="AC53" s="34">
        <v>24.992744445800781</v>
      </c>
      <c r="AD53" s="34">
        <v>19.326822280883789</v>
      </c>
      <c r="AE53" s="34">
        <v>12.522859573364258</v>
      </c>
      <c r="AF53" s="34">
        <v>22.343399047851563</v>
      </c>
      <c r="AG53" s="34">
        <v>16.614265441894531</v>
      </c>
      <c r="AH53" s="34">
        <v>22.875007629394531</v>
      </c>
      <c r="AI53" s="34">
        <v>30.267433166503906</v>
      </c>
      <c r="AJ53" s="34">
        <v>30.654495239257813</v>
      </c>
      <c r="AK53" s="34">
        <v>39.913333892822266</v>
      </c>
      <c r="AL53" s="34">
        <v>19.241628646850586</v>
      </c>
      <c r="AM53" s="34">
        <v>1.8826733827590942</v>
      </c>
      <c r="AN53" s="34">
        <v>4.2083792686462402</v>
      </c>
      <c r="AO53" s="34">
        <v>1.1402729749679565</v>
      </c>
      <c r="AP53" s="35" t="s">
        <v>14</v>
      </c>
      <c r="AQ53" s="34">
        <v>-6.930412769317627</v>
      </c>
      <c r="AR53" s="34">
        <v>24.855905532836914</v>
      </c>
      <c r="AS53" s="9">
        <v>23.51872444152832</v>
      </c>
      <c r="AT53" s="34">
        <v>-1.3057408332824707</v>
      </c>
      <c r="AU53" s="34">
        <v>9.5125789642333984</v>
      </c>
      <c r="AV53" s="34">
        <v>-6.3632802963256836</v>
      </c>
      <c r="AW53" s="34">
        <v>-11.666526794433594</v>
      </c>
      <c r="AX53" s="34">
        <v>-32.302364349365234</v>
      </c>
      <c r="AY53" s="34">
        <v>-6.6091179847717285</v>
      </c>
      <c r="AZ53" s="34">
        <v>-11.631943702697754</v>
      </c>
      <c r="BA53" s="34">
        <v>-6.320857048034668</v>
      </c>
      <c r="BB53" s="34">
        <v>-2.802607536315918</v>
      </c>
      <c r="BC53" s="34">
        <v>-5.1152210235595703</v>
      </c>
      <c r="BD53" s="34">
        <v>-7.9499225616455078</v>
      </c>
      <c r="BE53" s="34">
        <v>3.9969251155853271</v>
      </c>
      <c r="BF53" s="34">
        <v>2.2158286571502686</v>
      </c>
      <c r="BG53" s="34">
        <v>15.41120719909668</v>
      </c>
      <c r="BH53" s="34">
        <v>23.007146835327148</v>
      </c>
      <c r="BI53" s="34">
        <v>29.606782913208008</v>
      </c>
      <c r="BJ53" s="34">
        <v>56.036773681640625</v>
      </c>
      <c r="BK53" s="34">
        <v>36.681545257568359</v>
      </c>
      <c r="BL53" s="34">
        <v>25.801242828369141</v>
      </c>
      <c r="BM53" s="34">
        <v>11.638766288757324</v>
      </c>
      <c r="BN53" s="34">
        <v>25.98170280456543</v>
      </c>
      <c r="BO53" s="34">
        <v>27.158937454223633</v>
      </c>
      <c r="BP53" s="34">
        <v>35.96734619140625</v>
      </c>
      <c r="BQ53" s="34">
        <v>19.220064163208008</v>
      </c>
      <c r="BR53" s="34">
        <v>21.924613952636719</v>
      </c>
      <c r="BS53" s="34">
        <v>14.289919853210449</v>
      </c>
      <c r="BT53" s="34">
        <v>26.954790115356445</v>
      </c>
      <c r="BU53" s="34">
        <v>17.878273010253906</v>
      </c>
      <c r="BV53" s="34">
        <v>29.368841171264648</v>
      </c>
      <c r="BW53" s="34">
        <v>40.100086212158203</v>
      </c>
      <c r="BX53" s="34">
        <v>34.129692077636719</v>
      </c>
      <c r="BY53" s="34">
        <v>58.116535186767578</v>
      </c>
      <c r="BZ53" s="34">
        <v>21.729312896728516</v>
      </c>
      <c r="CA53" s="34">
        <v>14.512448310852051</v>
      </c>
      <c r="CB53" s="34">
        <v>4.6545896530151367</v>
      </c>
      <c r="CC53" s="34">
        <v>6.3162679672241211</v>
      </c>
      <c r="CD53" s="36"/>
      <c r="CF53"/>
    </row>
    <row r="54" spans="1:84" x14ac:dyDescent="0.3">
      <c r="A54" s="33" t="s">
        <v>67</v>
      </c>
      <c r="B54" s="33" t="s">
        <v>238</v>
      </c>
      <c r="C54" s="34">
        <v>-10.710987091064453</v>
      </c>
      <c r="D54" s="34">
        <v>7.9816713333129883</v>
      </c>
      <c r="E54" s="9">
        <v>3.7957973480224609</v>
      </c>
      <c r="F54" s="34">
        <v>-3.6800315380096436</v>
      </c>
      <c r="G54" s="34">
        <v>19.858705520629883</v>
      </c>
      <c r="H54" s="34">
        <v>-13.795485496520996</v>
      </c>
      <c r="I54" s="34">
        <v>-29.712072372436523</v>
      </c>
      <c r="J54" s="34">
        <v>-38.440872192382813</v>
      </c>
      <c r="K54" s="34">
        <v>-35.558925628662109</v>
      </c>
      <c r="L54" s="34">
        <v>-3.8899509906768799</v>
      </c>
      <c r="M54" s="34">
        <v>-32.575759887695313</v>
      </c>
      <c r="N54" s="34">
        <v>-1.5189977884292603</v>
      </c>
      <c r="O54" s="34">
        <v>-1.7082388401031494</v>
      </c>
      <c r="P54" s="34">
        <v>34.251335144042969</v>
      </c>
      <c r="Q54" s="34">
        <v>-11.658896446228027</v>
      </c>
      <c r="R54" s="34">
        <v>17.012090682983398</v>
      </c>
      <c r="S54" s="34">
        <v>-7.4647431373596191</v>
      </c>
      <c r="T54" s="34">
        <v>5.021172046661377</v>
      </c>
      <c r="U54" s="34">
        <v>52.774150848388672</v>
      </c>
      <c r="V54" s="34">
        <v>36.484569549560547</v>
      </c>
      <c r="W54" s="34">
        <v>30.235906600952148</v>
      </c>
      <c r="X54" s="34">
        <v>8.0557575225830078</v>
      </c>
      <c r="Y54" s="34">
        <v>8.186614990234375</v>
      </c>
      <c r="Z54" s="34">
        <v>2.0270378589630127</v>
      </c>
      <c r="AA54" s="34">
        <v>3.2599961757659912</v>
      </c>
      <c r="AB54" s="34">
        <v>-26.672712326049805</v>
      </c>
      <c r="AC54" s="34">
        <v>12.73405933380127</v>
      </c>
      <c r="AD54" s="34">
        <v>-14.29197883605957</v>
      </c>
      <c r="AE54" s="34">
        <v>-1.3022432327270508</v>
      </c>
      <c r="AF54" s="34">
        <v>4.1050705909729004</v>
      </c>
      <c r="AG54" s="34">
        <v>-14.413171768188477</v>
      </c>
      <c r="AH54" s="34">
        <v>16.14280891418457</v>
      </c>
      <c r="AI54" s="34">
        <v>-14.273380279541016</v>
      </c>
      <c r="AJ54" s="34">
        <v>-16.690292358398438</v>
      </c>
      <c r="AK54" s="34">
        <v>31.884565353393555</v>
      </c>
      <c r="AL54" s="34">
        <v>24.409521102905273</v>
      </c>
      <c r="AM54" s="34">
        <v>7.6210479736328125</v>
      </c>
      <c r="AN54" s="34">
        <v>42.422962188720703</v>
      </c>
      <c r="AO54" s="34">
        <v>-10.562335968017578</v>
      </c>
      <c r="AP54" s="35" t="s">
        <v>14</v>
      </c>
      <c r="AQ54" s="34">
        <v>-22.61109733581543</v>
      </c>
      <c r="AR54" s="34">
        <v>24.748462677001953</v>
      </c>
      <c r="AS54" s="9">
        <v>16.751058578491211</v>
      </c>
      <c r="AT54" s="34">
        <v>32.238876342773438</v>
      </c>
      <c r="AU54" s="34">
        <v>-25.050155639648438</v>
      </c>
      <c r="AV54" s="34">
        <v>-59.33038330078125</v>
      </c>
      <c r="AW54" s="34">
        <v>-24.157258987426758</v>
      </c>
      <c r="AX54" s="34">
        <v>-3.7231097221374512</v>
      </c>
      <c r="AY54" s="34">
        <v>-27.75465202331543</v>
      </c>
      <c r="AZ54" s="34">
        <v>-8.9293880462646484</v>
      </c>
      <c r="BA54" s="34">
        <v>-33.053428649902344</v>
      </c>
      <c r="BB54" s="34">
        <v>-19.842693328857422</v>
      </c>
      <c r="BC54" s="34">
        <v>-36.348285675048828</v>
      </c>
      <c r="BD54" s="34">
        <v>-13.275241851806641</v>
      </c>
      <c r="BE54" s="34">
        <v>6.2493467330932617</v>
      </c>
      <c r="BF54" s="34">
        <v>-32.180992126464844</v>
      </c>
      <c r="BG54" s="34">
        <v>-16.116931915283203</v>
      </c>
      <c r="BH54" s="34">
        <v>7.8945503234863281</v>
      </c>
      <c r="BI54" s="34">
        <v>84.029617309570313</v>
      </c>
      <c r="BJ54" s="34">
        <v>41.377235412597656</v>
      </c>
      <c r="BK54" s="34">
        <v>21.629648208618164</v>
      </c>
      <c r="BL54" s="34">
        <v>47.960182189941406</v>
      </c>
      <c r="BM54" s="34">
        <v>24.190231323242188</v>
      </c>
      <c r="BN54" s="34">
        <v>26.380180358886719</v>
      </c>
      <c r="BO54" s="34">
        <v>23.309869766235352</v>
      </c>
      <c r="BP54" s="34">
        <v>60.367527008056641</v>
      </c>
      <c r="BQ54" s="34">
        <v>36.892841339111328</v>
      </c>
      <c r="BR54" s="34">
        <v>21.969066619873047</v>
      </c>
      <c r="BS54" s="34">
        <v>27.454061508178711</v>
      </c>
      <c r="BT54" s="34">
        <v>18.202716827392578</v>
      </c>
      <c r="BU54" s="34">
        <v>13.666732788085938</v>
      </c>
      <c r="BV54" s="34">
        <v>6.754730224609375</v>
      </c>
      <c r="BW54" s="34">
        <v>23.418874740600586</v>
      </c>
      <c r="BX54" s="34">
        <v>25.299980163574219</v>
      </c>
      <c r="BY54" s="34">
        <v>36.171825408935547</v>
      </c>
      <c r="BZ54" s="34">
        <v>2.2513027191162109</v>
      </c>
      <c r="CA54" s="34">
        <v>32.265956878662109</v>
      </c>
      <c r="CB54" s="34">
        <v>-3.1904089450836182</v>
      </c>
      <c r="CC54" s="34">
        <v>6.7593417167663574</v>
      </c>
      <c r="CD54" s="36"/>
      <c r="CF54"/>
    </row>
    <row r="55" spans="1:84" x14ac:dyDescent="0.3">
      <c r="A55" s="33" t="s">
        <v>68</v>
      </c>
      <c r="B55" s="33" t="s">
        <v>239</v>
      </c>
      <c r="C55" s="34">
        <v>-19.098773956298828</v>
      </c>
      <c r="D55" s="34">
        <v>9.7416095733642578</v>
      </c>
      <c r="E55" s="9">
        <v>16.925579071044922</v>
      </c>
      <c r="F55" s="34">
        <v>-5.2979631423950195</v>
      </c>
      <c r="G55" s="34">
        <v>-7.9721293449401855</v>
      </c>
      <c r="H55" s="34">
        <v>-15.830306053161621</v>
      </c>
      <c r="I55" s="34">
        <v>-45.309642791748047</v>
      </c>
      <c r="J55" s="34">
        <v>-49.626502990722656</v>
      </c>
      <c r="K55" s="34">
        <v>-46.20391845703125</v>
      </c>
      <c r="L55" s="34">
        <v>-19.739110946655273</v>
      </c>
      <c r="M55" s="34">
        <v>-11.145376205444336</v>
      </c>
      <c r="N55" s="34">
        <v>-5.5917634963989258</v>
      </c>
      <c r="O55" s="34">
        <v>-5.4494099617004395</v>
      </c>
      <c r="P55" s="34">
        <v>-4.7888665199279785</v>
      </c>
      <c r="Q55" s="34">
        <v>-5.9487919807434082</v>
      </c>
      <c r="R55" s="34">
        <v>-18.742597579956055</v>
      </c>
      <c r="S55" s="34">
        <v>-16.319026947021484</v>
      </c>
      <c r="T55" s="34">
        <v>-7.4174013137817383</v>
      </c>
      <c r="U55" s="34">
        <v>46.090843200683594</v>
      </c>
      <c r="V55" s="34">
        <v>63.157329559326172</v>
      </c>
      <c r="W55" s="34">
        <v>58.230728149414063</v>
      </c>
      <c r="X55" s="34">
        <v>12.250435829162598</v>
      </c>
      <c r="Y55" s="34">
        <v>5.3426785469055176</v>
      </c>
      <c r="Z55" s="34">
        <v>2.7107832431793213</v>
      </c>
      <c r="AA55" s="34">
        <v>8.0358848571777344</v>
      </c>
      <c r="AB55" s="34">
        <v>9.1366596221923828</v>
      </c>
      <c r="AC55" s="34">
        <v>10.518010139465332</v>
      </c>
      <c r="AD55" s="34">
        <v>11.933405876159668</v>
      </c>
      <c r="AE55" s="34">
        <v>14.411781311035156</v>
      </c>
      <c r="AF55" s="34">
        <v>17.40495491027832</v>
      </c>
      <c r="AG55" s="34">
        <v>24.137153625488281</v>
      </c>
      <c r="AH55" s="34">
        <v>24.80436897277832</v>
      </c>
      <c r="AI55" s="34">
        <v>23.29130744934082</v>
      </c>
      <c r="AJ55" s="34">
        <v>18.602983474731445</v>
      </c>
      <c r="AK55" s="34">
        <v>14.192866325378418</v>
      </c>
      <c r="AL55" s="34">
        <v>8.7734699249267578</v>
      </c>
      <c r="AM55" s="34">
        <v>26.501003265380859</v>
      </c>
      <c r="AN55" s="34">
        <v>11.801980972290039</v>
      </c>
      <c r="AO55" s="34">
        <v>8.082005500793457</v>
      </c>
      <c r="AP55" s="35" t="s">
        <v>14</v>
      </c>
      <c r="AQ55" s="34">
        <v>-24.139152526855469</v>
      </c>
      <c r="AR55" s="34">
        <v>21.770286560058594</v>
      </c>
      <c r="AS55" s="9">
        <v>28.055028915405273</v>
      </c>
      <c r="AT55" s="34">
        <v>-8.2674703598022461</v>
      </c>
      <c r="AU55" s="34">
        <v>-11.724699974060059</v>
      </c>
      <c r="AV55" s="34">
        <v>-17.87797737121582</v>
      </c>
      <c r="AW55" s="34">
        <v>-34.120613098144531</v>
      </c>
      <c r="AX55" s="34">
        <v>-38.601661682128906</v>
      </c>
      <c r="AY55" s="34">
        <v>-39.359184265136719</v>
      </c>
      <c r="AZ55" s="34">
        <v>-32.264961242675781</v>
      </c>
      <c r="BA55" s="34">
        <v>-29.159587860107422</v>
      </c>
      <c r="BB55" s="34">
        <v>-25.710012435913086</v>
      </c>
      <c r="BC55" s="34">
        <v>-21.001228332519531</v>
      </c>
      <c r="BD55" s="34">
        <v>-17.482065200805664</v>
      </c>
      <c r="BE55" s="34">
        <v>-13.935552597045898</v>
      </c>
      <c r="BF55" s="34">
        <v>-12.491790771484375</v>
      </c>
      <c r="BG55" s="34">
        <v>-6.2268338203430176</v>
      </c>
      <c r="BH55" s="34">
        <v>3.2835700511932373</v>
      </c>
      <c r="BI55" s="34">
        <v>29.611673355102539</v>
      </c>
      <c r="BJ55" s="34">
        <v>41.228729248046875</v>
      </c>
      <c r="BK55" s="34">
        <v>45.07904052734375</v>
      </c>
      <c r="BL55" s="34">
        <v>28.175741195678711</v>
      </c>
      <c r="BM55" s="34">
        <v>26.648799896240234</v>
      </c>
      <c r="BN55" s="34">
        <v>26.89605712890625</v>
      </c>
      <c r="BO55" s="34">
        <v>32.035404205322266</v>
      </c>
      <c r="BP55" s="34">
        <v>32.468738555908203</v>
      </c>
      <c r="BQ55" s="34">
        <v>31.942441940307617</v>
      </c>
      <c r="BR55" s="34">
        <v>25.396478652954102</v>
      </c>
      <c r="BS55" s="34">
        <v>26.424179077148438</v>
      </c>
      <c r="BT55" s="34">
        <v>30.211074829101563</v>
      </c>
      <c r="BU55" s="34">
        <v>44.571468353271484</v>
      </c>
      <c r="BV55" s="34">
        <v>46.836963653564453</v>
      </c>
      <c r="BW55" s="34">
        <v>45.604724884033203</v>
      </c>
      <c r="BX55" s="34">
        <v>38.99798583984375</v>
      </c>
      <c r="BY55" s="34">
        <v>33.152603149414063</v>
      </c>
      <c r="BZ55" s="34">
        <v>26.39208984375</v>
      </c>
      <c r="CA55" s="34">
        <v>11.95302677154541</v>
      </c>
      <c r="CB55" s="34">
        <v>10.15641975402832</v>
      </c>
      <c r="CC55" s="34">
        <v>12.311727523803711</v>
      </c>
      <c r="CD55" s="36">
        <v>1</v>
      </c>
      <c r="CF55"/>
    </row>
    <row r="56" spans="1:84" x14ac:dyDescent="0.3">
      <c r="A56" s="33" t="s">
        <v>69</v>
      </c>
      <c r="B56" s="33" t="s">
        <v>240</v>
      </c>
      <c r="C56" s="34">
        <v>-9.4296226501464844</v>
      </c>
      <c r="D56" s="34">
        <v>18.600065231323242</v>
      </c>
      <c r="E56" s="9">
        <v>16.862321853637695</v>
      </c>
      <c r="F56" s="34">
        <v>2.8911793231964111</v>
      </c>
      <c r="G56" s="34">
        <v>-1.1252051219344139E-2</v>
      </c>
      <c r="H56" s="34">
        <v>-1.8157913684844971</v>
      </c>
      <c r="I56" s="34">
        <v>-41.336818695068359</v>
      </c>
      <c r="J56" s="34">
        <v>-56.608383178710938</v>
      </c>
      <c r="K56" s="34">
        <v>-12.860382080078125</v>
      </c>
      <c r="L56" s="34">
        <v>-9.2451133728027344</v>
      </c>
      <c r="M56" s="34">
        <v>-7.6152715682983398</v>
      </c>
      <c r="N56" s="34">
        <v>3.6554009914398193</v>
      </c>
      <c r="O56" s="34">
        <v>2.9161891937255859</v>
      </c>
      <c r="P56" s="34">
        <v>2.2121143341064453</v>
      </c>
      <c r="Q56" s="34">
        <v>11.642141342163086</v>
      </c>
      <c r="R56" s="34">
        <v>-2.5752811431884766</v>
      </c>
      <c r="S56" s="34">
        <v>-0.60520893335342407</v>
      </c>
      <c r="T56" s="34">
        <v>12.319663047790527</v>
      </c>
      <c r="U56" s="34">
        <v>76.312400817871094</v>
      </c>
      <c r="V56" s="34">
        <v>125.46698760986328</v>
      </c>
      <c r="W56" s="34">
        <v>28.963287353515625</v>
      </c>
      <c r="X56" s="34">
        <v>15.362188339233398</v>
      </c>
      <c r="Y56" s="34">
        <v>9.3789100646972656</v>
      </c>
      <c r="Z56" s="34">
        <v>8.3420476913452148</v>
      </c>
      <c r="AA56" s="34">
        <v>-0.21811264753341675</v>
      </c>
      <c r="AB56" s="34">
        <v>19.152679443359375</v>
      </c>
      <c r="AC56" s="34">
        <v>10.546036720275879</v>
      </c>
      <c r="AD56" s="34">
        <v>3.6410319805145264</v>
      </c>
      <c r="AE56" s="34">
        <v>27.686313629150391</v>
      </c>
      <c r="AF56" s="34">
        <v>20.627700805664063</v>
      </c>
      <c r="AG56" s="34">
        <v>15.960629463195801</v>
      </c>
      <c r="AH56" s="34">
        <v>22.424692153930664</v>
      </c>
      <c r="AI56" s="34">
        <v>20.213094711303711</v>
      </c>
      <c r="AJ56" s="34">
        <v>13.555783271789551</v>
      </c>
      <c r="AK56" s="34">
        <v>25.19952392578125</v>
      </c>
      <c r="AL56" s="34">
        <v>25.346368789672852</v>
      </c>
      <c r="AM56" s="34">
        <v>17.716493606567383</v>
      </c>
      <c r="AN56" s="34">
        <v>8.01611328125</v>
      </c>
      <c r="AO56" s="34">
        <v>3.3901610374450684</v>
      </c>
      <c r="AP56" s="35" t="s">
        <v>14</v>
      </c>
      <c r="AQ56" s="34">
        <v>-15.871967315673828</v>
      </c>
      <c r="AR56" s="34">
        <v>32.042285919189453</v>
      </c>
      <c r="AS56" s="9">
        <v>19.559200286865234</v>
      </c>
      <c r="AT56" s="34">
        <v>-3.2225167751312256</v>
      </c>
      <c r="AU56" s="34">
        <v>-3.8732504844665527</v>
      </c>
      <c r="AV56" s="34">
        <v>-6.7544341087341309</v>
      </c>
      <c r="AW56" s="34">
        <v>-30.515752792358398</v>
      </c>
      <c r="AX56" s="34">
        <v>-47.102806091308594</v>
      </c>
      <c r="AY56" s="34">
        <v>-22.243921279907227</v>
      </c>
      <c r="AZ56" s="34">
        <v>-26.139240264892578</v>
      </c>
      <c r="BA56" s="34">
        <v>-22.201904296875</v>
      </c>
      <c r="BB56" s="34">
        <v>-8.5438308715820313</v>
      </c>
      <c r="BC56" s="34">
        <v>-13.883641242980957</v>
      </c>
      <c r="BD56" s="34">
        <v>-3.9244966506958008</v>
      </c>
      <c r="BE56" s="34">
        <v>3.6304473876953125</v>
      </c>
      <c r="BF56" s="34">
        <v>-5.9655594825744629</v>
      </c>
      <c r="BG56" s="34">
        <v>-0.67980802059173584</v>
      </c>
      <c r="BH56" s="34">
        <v>31.371103286743164</v>
      </c>
      <c r="BI56" s="34">
        <v>48.390033721923828</v>
      </c>
      <c r="BJ56" s="34">
        <v>87.497161865234375</v>
      </c>
      <c r="BK56" s="34">
        <v>52.330238342285156</v>
      </c>
      <c r="BL56" s="34">
        <v>50.616531372070313</v>
      </c>
      <c r="BM56" s="34">
        <v>43.344451904296875</v>
      </c>
      <c r="BN56" s="34">
        <v>29.101181030273438</v>
      </c>
      <c r="BO56" s="34">
        <v>25.110940933227539</v>
      </c>
      <c r="BP56" s="34">
        <v>29.614124298095703</v>
      </c>
      <c r="BQ56" s="34">
        <v>27.718622207641602</v>
      </c>
      <c r="BR56" s="34">
        <v>18.503599166870117</v>
      </c>
      <c r="BS56" s="34">
        <v>34.243659973144531</v>
      </c>
      <c r="BT56" s="34">
        <v>12.67485237121582</v>
      </c>
      <c r="BU56" s="34">
        <v>25.735805511474609</v>
      </c>
      <c r="BV56" s="34">
        <v>29.071126937866211</v>
      </c>
      <c r="BW56" s="34">
        <v>31.691934585571289</v>
      </c>
      <c r="BX56" s="34">
        <v>16.714794158935547</v>
      </c>
      <c r="BY56" s="34">
        <v>27.032541275024414</v>
      </c>
      <c r="BZ56" s="34">
        <v>20.769536972045898</v>
      </c>
      <c r="CA56" s="34">
        <v>14.844115257263184</v>
      </c>
      <c r="CB56" s="34">
        <v>8.1155481338500977</v>
      </c>
      <c r="CC56" s="34">
        <v>2.6251261234283447</v>
      </c>
      <c r="CD56" s="36"/>
      <c r="CF56"/>
    </row>
    <row r="57" spans="1:84" x14ac:dyDescent="0.3">
      <c r="A57" s="33" t="s">
        <v>70</v>
      </c>
      <c r="B57" s="33" t="s">
        <v>241</v>
      </c>
      <c r="C57" s="34">
        <v>-11.229850769042969</v>
      </c>
      <c r="D57" s="34">
        <v>27.453285217285156</v>
      </c>
      <c r="E57" s="9">
        <v>37.867321014404297</v>
      </c>
      <c r="F57" s="34">
        <v>-6.316688060760498</v>
      </c>
      <c r="G57" s="34">
        <v>1.6155757904052734</v>
      </c>
      <c r="H57" s="34">
        <v>-18.273717880249023</v>
      </c>
      <c r="I57" s="34">
        <v>-30.519479751586914</v>
      </c>
      <c r="J57" s="34">
        <v>-26.033254623413086</v>
      </c>
      <c r="K57" s="34">
        <v>-6.2314538955688477</v>
      </c>
      <c r="L57" s="34">
        <v>-13.215258598327637</v>
      </c>
      <c r="M57" s="34">
        <v>-20.35957145690918</v>
      </c>
      <c r="N57" s="34">
        <v>-11.097152709960938</v>
      </c>
      <c r="O57" s="34">
        <v>-7.0443534851074219</v>
      </c>
      <c r="P57" s="34">
        <v>-1.7254313230514526</v>
      </c>
      <c r="Q57" s="34">
        <v>0</v>
      </c>
      <c r="R57" s="34">
        <v>-9.6127567291259766</v>
      </c>
      <c r="S57" s="34">
        <v>-7.4602527618408203</v>
      </c>
      <c r="T57" s="34">
        <v>23.358705520629883</v>
      </c>
      <c r="U57" s="34">
        <v>45.660881042480469</v>
      </c>
      <c r="V57" s="34">
        <v>29.543994903564453</v>
      </c>
      <c r="W57" s="34">
        <v>19.62025260925293</v>
      </c>
      <c r="X57" s="34">
        <v>25.954998016357422</v>
      </c>
      <c r="Y57" s="34">
        <v>44.173274993896484</v>
      </c>
      <c r="Z57" s="34">
        <v>38.907207489013672</v>
      </c>
      <c r="AA57" s="34">
        <v>41.218925476074219</v>
      </c>
      <c r="AB57" s="34">
        <v>38.893131256103516</v>
      </c>
      <c r="AC57" s="34">
        <v>48.877689361572266</v>
      </c>
      <c r="AD57" s="34">
        <v>66.532257080078125</v>
      </c>
      <c r="AE57" s="34">
        <v>48.237884521484375</v>
      </c>
      <c r="AF57" s="34">
        <v>52.641727447509766</v>
      </c>
      <c r="AG57" s="34">
        <v>81.622367858886719</v>
      </c>
      <c r="AH57" s="34">
        <v>106.24690246582031</v>
      </c>
      <c r="AI57" s="34">
        <v>83.597885131835938</v>
      </c>
      <c r="AJ57" s="34">
        <v>40.506855010986328</v>
      </c>
      <c r="AK57" s="34">
        <v>39.399070739746094</v>
      </c>
      <c r="AL57" s="34">
        <v>8.1044425964355469</v>
      </c>
      <c r="AM57" s="34">
        <v>-5.6785918772220612E-2</v>
      </c>
      <c r="AN57" s="34">
        <v>-2.225886344909668</v>
      </c>
      <c r="AO57" s="34">
        <v>7.5384616851806641</v>
      </c>
      <c r="AP57" s="35" t="s">
        <v>14</v>
      </c>
      <c r="AQ57" s="34">
        <v>-7.301668643951416</v>
      </c>
      <c r="AR57" s="34">
        <v>32.511676788330078</v>
      </c>
      <c r="AS57" s="9">
        <v>28.457368850708008</v>
      </c>
      <c r="AT57" s="34">
        <v>1.932367205619812</v>
      </c>
      <c r="AU57" s="34">
        <v>5.5519266128540039</v>
      </c>
      <c r="AV57" s="34">
        <v>-6.2382912635803223</v>
      </c>
      <c r="AW57" s="34">
        <v>-44.608222961425781</v>
      </c>
      <c r="AX57" s="34">
        <v>-31.602989196777344</v>
      </c>
      <c r="AY57" s="34">
        <v>-7.1621012687683105</v>
      </c>
      <c r="AZ57" s="34">
        <v>-0.50090163946151733</v>
      </c>
      <c r="BA57" s="34">
        <v>-6.6121044158935547</v>
      </c>
      <c r="BB57" s="34">
        <v>1.3155272006988525</v>
      </c>
      <c r="BC57" s="34">
        <v>-6.0346469879150391</v>
      </c>
      <c r="BD57" s="34">
        <v>3.7294187545776367</v>
      </c>
      <c r="BE57" s="34">
        <v>5.1139521598815918</v>
      </c>
      <c r="BF57" s="34">
        <v>5.1606106758117676</v>
      </c>
      <c r="BG57" s="34">
        <v>7.5495047569274902</v>
      </c>
      <c r="BH57" s="34">
        <v>25.894105911254883</v>
      </c>
      <c r="BI57" s="34">
        <v>96.848739624023438</v>
      </c>
      <c r="BJ57" s="34">
        <v>71.038253784179688</v>
      </c>
      <c r="BK57" s="34">
        <v>42.587665557861328</v>
      </c>
      <c r="BL57" s="34">
        <v>13.169552803039551</v>
      </c>
      <c r="BM57" s="34">
        <v>32.587638854980469</v>
      </c>
      <c r="BN57" s="34">
        <v>32.048004150390625</v>
      </c>
      <c r="BO57" s="34">
        <v>31.037277221679688</v>
      </c>
      <c r="BP57" s="34">
        <v>34.155670166015625</v>
      </c>
      <c r="BQ57" s="34">
        <v>32.945529937744141</v>
      </c>
      <c r="BR57" s="34">
        <v>55.658489227294922</v>
      </c>
      <c r="BS57" s="34">
        <v>28.327579498291016</v>
      </c>
      <c r="BT57" s="34">
        <v>18.758926391601563</v>
      </c>
      <c r="BU57" s="34">
        <v>37.033084869384766</v>
      </c>
      <c r="BV57" s="34">
        <v>37.149448394775391</v>
      </c>
      <c r="BW57" s="34">
        <v>30.325645446777344</v>
      </c>
      <c r="BX57" s="34">
        <v>35.409252166748047</v>
      </c>
      <c r="BY57" s="34">
        <v>35.675769805908203</v>
      </c>
      <c r="BZ57" s="34">
        <v>25.759832382202148</v>
      </c>
      <c r="CA57" s="34">
        <v>16.141002655029297</v>
      </c>
      <c r="CB57" s="34">
        <v>22.352102279663086</v>
      </c>
      <c r="CC57" s="34">
        <v>15.85786247253418</v>
      </c>
      <c r="CD57" s="36"/>
      <c r="CF57"/>
    </row>
    <row r="58" spans="1:84" x14ac:dyDescent="0.3">
      <c r="A58" s="33" t="s">
        <v>71</v>
      </c>
      <c r="B58" s="33" t="s">
        <v>242</v>
      </c>
      <c r="C58" s="34">
        <v>-0.56855624914169312</v>
      </c>
      <c r="D58" s="34">
        <v>21.973905563354492</v>
      </c>
      <c r="E58" s="9">
        <v>34.222667694091797</v>
      </c>
      <c r="F58" s="34">
        <v>-24.410045623779297</v>
      </c>
      <c r="G58" s="34">
        <v>-35.914390563964844</v>
      </c>
      <c r="H58" s="34">
        <v>-60.905754089355469</v>
      </c>
      <c r="I58" s="34">
        <v>-54.373950958251953</v>
      </c>
      <c r="J58" s="34">
        <v>-15.795794486999512</v>
      </c>
      <c r="K58" s="34">
        <v>21.649557113647461</v>
      </c>
      <c r="L58" s="34">
        <v>51.857040405273438</v>
      </c>
      <c r="M58" s="34">
        <v>-15.374518394470215</v>
      </c>
      <c r="N58" s="34">
        <v>19.537801742553711</v>
      </c>
      <c r="O58" s="34">
        <v>44.022312164306641</v>
      </c>
      <c r="P58" s="34">
        <v>64.928436279296875</v>
      </c>
      <c r="Q58" s="34">
        <v>27.854156494140625</v>
      </c>
      <c r="R58" s="34">
        <v>39.389423370361328</v>
      </c>
      <c r="S58" s="34">
        <v>122.86042785644531</v>
      </c>
      <c r="T58" s="34">
        <v>151.19174194335938</v>
      </c>
      <c r="U58" s="34">
        <v>46.922134399414063</v>
      </c>
      <c r="V58" s="34">
        <v>30.603736877441406</v>
      </c>
      <c r="W58" s="34">
        <v>-7.097724437713623</v>
      </c>
      <c r="X58" s="34">
        <v>-34.812156677246094</v>
      </c>
      <c r="Y58" s="34">
        <v>27.665714263916016</v>
      </c>
      <c r="Z58" s="34">
        <v>20.586437225341797</v>
      </c>
      <c r="AA58" s="34">
        <v>33.958900451660156</v>
      </c>
      <c r="AB58" s="34">
        <v>50.314704895019531</v>
      </c>
      <c r="AC58" s="34">
        <v>-42.963569641113281</v>
      </c>
      <c r="AD58" s="34">
        <v>-15.661591529846191</v>
      </c>
      <c r="AE58" s="34">
        <v>-7.7862467765808105</v>
      </c>
      <c r="AF58" s="34">
        <v>14.418210983276367</v>
      </c>
      <c r="AG58" s="34">
        <v>77.048042297363281</v>
      </c>
      <c r="AH58" s="34">
        <v>55.435131072998047</v>
      </c>
      <c r="AI58" s="34">
        <v>60.375782012939453</v>
      </c>
      <c r="AJ58" s="34">
        <v>84.694427490234375</v>
      </c>
      <c r="AK58" s="34">
        <v>46.555809020996094</v>
      </c>
      <c r="AL58" s="34">
        <v>24.793834686279297</v>
      </c>
      <c r="AM58" s="34">
        <v>-3.1039876937866211</v>
      </c>
      <c r="AN58" s="34">
        <v>-13.038825035095215</v>
      </c>
      <c r="AO58" s="34">
        <v>239.30694580078125</v>
      </c>
      <c r="AP58" s="35" t="s">
        <v>14</v>
      </c>
      <c r="AQ58" s="34">
        <v>-13.522652626037598</v>
      </c>
      <c r="AR58" s="34">
        <v>29.185981750488281</v>
      </c>
      <c r="AS58" s="9">
        <v>27.158805847167969</v>
      </c>
      <c r="AT58" s="34">
        <v>-6.0880165100097656</v>
      </c>
      <c r="AU58" s="34">
        <v>-17.031959533691406</v>
      </c>
      <c r="AV58" s="34">
        <v>-8.1848134994506836</v>
      </c>
      <c r="AW58" s="34">
        <v>-11.59921932220459</v>
      </c>
      <c r="AX58" s="34">
        <v>-26.007110595703125</v>
      </c>
      <c r="AY58" s="34">
        <v>-19.181459426879883</v>
      </c>
      <c r="AZ58" s="34">
        <v>-21.4417724609375</v>
      </c>
      <c r="BA58" s="34">
        <v>-12.475185394287109</v>
      </c>
      <c r="BB58" s="34">
        <v>-6.4311480522155762</v>
      </c>
      <c r="BC58" s="34">
        <v>9.2604503631591797</v>
      </c>
      <c r="BD58" s="34">
        <v>-13.413683891296387</v>
      </c>
      <c r="BE58" s="34">
        <v>-24.167148590087891</v>
      </c>
      <c r="BF58" s="34">
        <v>-3.0578086376190186</v>
      </c>
      <c r="BG58" s="34">
        <v>67.475723266601563</v>
      </c>
      <c r="BH58" s="34">
        <v>46.138282775878906</v>
      </c>
      <c r="BI58" s="34">
        <v>3.0087521076202393</v>
      </c>
      <c r="BJ58" s="34">
        <v>57.691905975341797</v>
      </c>
      <c r="BK58" s="34">
        <v>41.004657745361328</v>
      </c>
      <c r="BL58" s="34">
        <v>19.745872497558594</v>
      </c>
      <c r="BM58" s="34">
        <v>24.373800277709961</v>
      </c>
      <c r="BN58" s="34">
        <v>37.422489166259766</v>
      </c>
      <c r="BO58" s="34">
        <v>1.9064023494720459</v>
      </c>
      <c r="BP58" s="34">
        <v>20.726129531860352</v>
      </c>
      <c r="BQ58" s="34">
        <v>59.471282958984375</v>
      </c>
      <c r="BR58" s="34">
        <v>21.294893264770508</v>
      </c>
      <c r="BS58" s="34">
        <v>3.8231890201568604</v>
      </c>
      <c r="BT58" s="34">
        <v>8.574213981628418</v>
      </c>
      <c r="BU58" s="34">
        <v>50.535514831542969</v>
      </c>
      <c r="BV58" s="34">
        <v>23.043840408325195</v>
      </c>
      <c r="BW58" s="34">
        <v>22.944879531860352</v>
      </c>
      <c r="BX58" s="34">
        <v>41.166057586669922</v>
      </c>
      <c r="BY58" s="34">
        <v>31.662569046020508</v>
      </c>
      <c r="BZ58" s="34">
        <v>15.945788383483887</v>
      </c>
      <c r="CA58" s="34">
        <v>52.195304870605469</v>
      </c>
      <c r="CB58" s="34">
        <v>33.706001281738281</v>
      </c>
      <c r="CC58" s="34">
        <v>26.706962585449219</v>
      </c>
      <c r="CD58" s="36"/>
      <c r="CF58"/>
    </row>
    <row r="59" spans="1:84" x14ac:dyDescent="0.3">
      <c r="A59" s="33" t="s">
        <v>72</v>
      </c>
      <c r="B59" s="33" t="s">
        <v>243</v>
      </c>
      <c r="C59" s="34">
        <v>-5.9765615463256836</v>
      </c>
      <c r="D59" s="34">
        <v>31.54841423034668</v>
      </c>
      <c r="E59" s="9">
        <v>14.63917350769043</v>
      </c>
      <c r="F59" s="34">
        <v>4.3326926231384277</v>
      </c>
      <c r="G59" s="34">
        <v>6.2338862419128418</v>
      </c>
      <c r="H59" s="34">
        <v>-37.310150146484375</v>
      </c>
      <c r="I59" s="34">
        <v>-43.265895843505859</v>
      </c>
      <c r="J59" s="34">
        <v>-26.066789627075195</v>
      </c>
      <c r="K59" s="34">
        <v>-7.6690778732299805</v>
      </c>
      <c r="L59" s="34">
        <v>-8.6080732345581055</v>
      </c>
      <c r="M59" s="34">
        <v>11.172807693481445</v>
      </c>
      <c r="N59" s="34">
        <v>15.56401538848877</v>
      </c>
      <c r="O59" s="34">
        <v>9.2182683944702148</v>
      </c>
      <c r="P59" s="34">
        <v>7.2424402236938477</v>
      </c>
      <c r="Q59" s="34">
        <v>7.9214038848876953</v>
      </c>
      <c r="R59" s="34">
        <v>6.3334164619445801</v>
      </c>
      <c r="S59" s="34">
        <v>1.6403012275695801</v>
      </c>
      <c r="T59" s="34">
        <v>71.285858154296875</v>
      </c>
      <c r="U59" s="34">
        <v>95.869613647460938</v>
      </c>
      <c r="V59" s="34">
        <v>30.114824295043945</v>
      </c>
      <c r="W59" s="34">
        <v>42.242103576660156</v>
      </c>
      <c r="X59" s="34">
        <v>32.269325256347656</v>
      </c>
      <c r="Y59" s="34">
        <v>33.252681732177734</v>
      </c>
      <c r="Z59" s="34">
        <v>15.230068206787109</v>
      </c>
      <c r="AA59" s="34">
        <v>6.9763245582580566</v>
      </c>
      <c r="AB59" s="34">
        <v>39.412559509277344</v>
      </c>
      <c r="AC59" s="34">
        <v>49.860042572021484</v>
      </c>
      <c r="AD59" s="34">
        <v>17.899787902832031</v>
      </c>
      <c r="AE59" s="34">
        <v>26.361276626586914</v>
      </c>
      <c r="AF59" s="34">
        <v>20.791982650756836</v>
      </c>
      <c r="AG59" s="34">
        <v>36.974109649658203</v>
      </c>
      <c r="AH59" s="34">
        <v>52.044124603271484</v>
      </c>
      <c r="AI59" s="34">
        <v>26.865537643432617</v>
      </c>
      <c r="AJ59" s="34">
        <v>19.711051940917969</v>
      </c>
      <c r="AK59" s="34">
        <v>-2.3059170246124268</v>
      </c>
      <c r="AL59" s="34">
        <v>16.272006988525391</v>
      </c>
      <c r="AM59" s="34">
        <v>5.9517979621887207</v>
      </c>
      <c r="AN59" s="34">
        <v>-8.8245000839233398</v>
      </c>
      <c r="AO59" s="34">
        <v>-12.877856254577637</v>
      </c>
      <c r="AP59" s="35" t="s">
        <v>14</v>
      </c>
      <c r="AQ59" s="34">
        <v>-12.310429573059082</v>
      </c>
      <c r="AR59" s="34">
        <v>31.668333053588867</v>
      </c>
      <c r="AS59" s="9">
        <v>23.55839729309082</v>
      </c>
      <c r="AT59" s="34">
        <v>3.0654845237731934</v>
      </c>
      <c r="AU59" s="34">
        <v>0.58546584844589233</v>
      </c>
      <c r="AV59" s="34">
        <v>-15.173003196716309</v>
      </c>
      <c r="AW59" s="34">
        <v>-36.932102203369141</v>
      </c>
      <c r="AX59" s="34">
        <v>-36.742771148681641</v>
      </c>
      <c r="AY59" s="34">
        <v>-17.987096786499023</v>
      </c>
      <c r="AZ59" s="34">
        <v>-21.158931732177734</v>
      </c>
      <c r="BA59" s="34">
        <v>-4.4701638221740723</v>
      </c>
      <c r="BB59" s="34">
        <v>-6.5457587242126465</v>
      </c>
      <c r="BC59" s="34">
        <v>-14.581629753112793</v>
      </c>
      <c r="BD59" s="34">
        <v>1.9115501642227173</v>
      </c>
      <c r="BE59" s="34">
        <v>6.1475110054016113</v>
      </c>
      <c r="BF59" s="34">
        <v>-5.6139211654663086</v>
      </c>
      <c r="BG59" s="34">
        <v>5.108281135559082</v>
      </c>
      <c r="BH59" s="34">
        <v>33.819866180419922</v>
      </c>
      <c r="BI59" s="34">
        <v>67.49078369140625</v>
      </c>
      <c r="BJ59" s="34">
        <v>84.220672607421875</v>
      </c>
      <c r="BK59" s="34">
        <v>39.551689147949219</v>
      </c>
      <c r="BL59" s="34">
        <v>38.095409393310547</v>
      </c>
      <c r="BM59" s="34">
        <v>41.172050476074219</v>
      </c>
      <c r="BN59" s="34">
        <v>29.43382453918457</v>
      </c>
      <c r="BO59" s="34">
        <v>20.323261260986328</v>
      </c>
      <c r="BP59" s="34">
        <v>32.316909790039063</v>
      </c>
      <c r="BQ59" s="34">
        <v>27.178140640258789</v>
      </c>
      <c r="BR59" s="34">
        <v>33.763462066650391</v>
      </c>
      <c r="BS59" s="34">
        <v>29.621162414550781</v>
      </c>
      <c r="BT59" s="34">
        <v>21.27684211730957</v>
      </c>
      <c r="BU59" s="34">
        <v>32.074115753173828</v>
      </c>
      <c r="BV59" s="34">
        <v>27.955535888671875</v>
      </c>
      <c r="BW59" s="34">
        <v>49.380741119384766</v>
      </c>
      <c r="BX59" s="34">
        <v>36.573028564453125</v>
      </c>
      <c r="BY59" s="34">
        <v>18.136682510375977</v>
      </c>
      <c r="BZ59" s="34">
        <v>13.024248123168945</v>
      </c>
      <c r="CA59" s="34">
        <v>22.855525970458984</v>
      </c>
      <c r="CB59" s="34">
        <v>6.3429579734802246</v>
      </c>
      <c r="CC59" s="34">
        <v>1.2269394397735596</v>
      </c>
      <c r="CD59" s="36"/>
      <c r="CF59"/>
    </row>
    <row r="60" spans="1:84" x14ac:dyDescent="0.3">
      <c r="A60" s="33" t="s">
        <v>73</v>
      </c>
      <c r="B60" s="33" t="s">
        <v>244</v>
      </c>
      <c r="C60" s="34">
        <v>-4.7978830337524414</v>
      </c>
      <c r="D60" s="34">
        <v>24.521932601928711</v>
      </c>
      <c r="E60" s="9">
        <v>14.93726921081543</v>
      </c>
      <c r="F60" s="34">
        <v>1.3350843191146851</v>
      </c>
      <c r="G60" s="34">
        <v>-2.8690342903137207</v>
      </c>
      <c r="H60" s="34">
        <v>-8.6402158737182617</v>
      </c>
      <c r="I60" s="34">
        <v>-22.214361190795898</v>
      </c>
      <c r="J60" s="34">
        <v>-24.03703498840332</v>
      </c>
      <c r="K60" s="34">
        <v>-6.7637143135070801</v>
      </c>
      <c r="L60" s="34">
        <v>-4.0147819519042969</v>
      </c>
      <c r="M60" s="34">
        <v>-6.3366460800170898</v>
      </c>
      <c r="N60" s="34">
        <v>1.7576884031295776</v>
      </c>
      <c r="O60" s="34">
        <v>-2.5871212482452393</v>
      </c>
      <c r="P60" s="34">
        <v>5.4804363250732422</v>
      </c>
      <c r="Q60" s="34">
        <v>11.340128898620605</v>
      </c>
      <c r="R60" s="34">
        <v>2.4434218406677246</v>
      </c>
      <c r="S60" s="34">
        <v>12.54948616027832</v>
      </c>
      <c r="T60" s="34">
        <v>28.599348068237305</v>
      </c>
      <c r="U60" s="34">
        <v>48.320823669433594</v>
      </c>
      <c r="V60" s="34">
        <v>47.090721130371094</v>
      </c>
      <c r="W60" s="34">
        <v>37.046585083007813</v>
      </c>
      <c r="X60" s="34">
        <v>24.658473968505859</v>
      </c>
      <c r="Y60" s="34">
        <v>29.197685241699219</v>
      </c>
      <c r="Z60" s="34">
        <v>23.055229187011719</v>
      </c>
      <c r="AA60" s="34">
        <v>14.947965621948242</v>
      </c>
      <c r="AB60" s="34">
        <v>21.815395355224609</v>
      </c>
      <c r="AC60" s="34">
        <v>17.978662490844727</v>
      </c>
      <c r="AD60" s="34">
        <v>20.349882125854492</v>
      </c>
      <c r="AE60" s="34">
        <v>16.42982292175293</v>
      </c>
      <c r="AF60" s="34">
        <v>14.561871528625488</v>
      </c>
      <c r="AG60" s="34">
        <v>15.646444320678711</v>
      </c>
      <c r="AH60" s="34">
        <v>22.875818252563477</v>
      </c>
      <c r="AI60" s="34">
        <v>17.357418060302734</v>
      </c>
      <c r="AJ60" s="34">
        <v>10.200278282165527</v>
      </c>
      <c r="AK60" s="34">
        <v>18.64470100402832</v>
      </c>
      <c r="AL60" s="34">
        <v>15.923208236694336</v>
      </c>
      <c r="AM60" s="34">
        <v>14.953143119812012</v>
      </c>
      <c r="AN60" s="34">
        <v>9.5362186431884766</v>
      </c>
      <c r="AO60" s="34">
        <v>5.5165739059448242</v>
      </c>
      <c r="AP60" s="35" t="s">
        <v>14</v>
      </c>
      <c r="AQ60" s="34">
        <v>-6.3805160522460938</v>
      </c>
      <c r="AR60" s="34">
        <v>27.264108657836914</v>
      </c>
      <c r="AS60" s="9">
        <v>18.636266708374023</v>
      </c>
      <c r="AT60" s="34">
        <v>-1.2811692953109741</v>
      </c>
      <c r="AU60" s="34">
        <v>-5.573369026184082</v>
      </c>
      <c r="AV60" s="34">
        <v>-9.1978654861450195</v>
      </c>
      <c r="AW60" s="34">
        <v>-23.253599166870117</v>
      </c>
      <c r="AX60" s="34">
        <v>-23.416492462158203</v>
      </c>
      <c r="AY60" s="34">
        <v>-5.411008358001709</v>
      </c>
      <c r="AZ60" s="34">
        <v>-8.4253311157226563</v>
      </c>
      <c r="BA60" s="34">
        <v>-7.270197868347168</v>
      </c>
      <c r="BB60" s="34">
        <v>1.8084646463394165</v>
      </c>
      <c r="BC60" s="34">
        <v>-6.9968109130859375</v>
      </c>
      <c r="BD60" s="34">
        <v>2.4872374534606934</v>
      </c>
      <c r="BE60" s="34">
        <v>10.546730041503906</v>
      </c>
      <c r="BF60" s="34">
        <v>-0.29029929637908936</v>
      </c>
      <c r="BG60" s="34">
        <v>13.821896553039551</v>
      </c>
      <c r="BH60" s="34">
        <v>30.90800666809082</v>
      </c>
      <c r="BI60" s="34">
        <v>46.070758819580078</v>
      </c>
      <c r="BJ60" s="34">
        <v>47.126045227050781</v>
      </c>
      <c r="BK60" s="34">
        <v>32.250778198242188</v>
      </c>
      <c r="BL60" s="34">
        <v>26.622932434082031</v>
      </c>
      <c r="BM60" s="34">
        <v>32.395473480224609</v>
      </c>
      <c r="BN60" s="34">
        <v>25.261310577392578</v>
      </c>
      <c r="BO60" s="34">
        <v>26.319171905517578</v>
      </c>
      <c r="BP60" s="34">
        <v>29.979043960571289</v>
      </c>
      <c r="BQ60" s="34">
        <v>25.488264083862305</v>
      </c>
      <c r="BR60" s="34">
        <v>30.307834625244141</v>
      </c>
      <c r="BS60" s="34">
        <v>23.820178985595703</v>
      </c>
      <c r="BT60" s="34">
        <v>21.727203369140625</v>
      </c>
      <c r="BU60" s="34">
        <v>20.927824020385742</v>
      </c>
      <c r="BV60" s="34">
        <v>30.485227584838867</v>
      </c>
      <c r="BW60" s="34">
        <v>23.94536018371582</v>
      </c>
      <c r="BX60" s="34">
        <v>15.36609935760498</v>
      </c>
      <c r="BY60" s="34">
        <v>24.596490859985352</v>
      </c>
      <c r="BZ60" s="34">
        <v>16.987356185913086</v>
      </c>
      <c r="CA60" s="34">
        <v>15.976347923278809</v>
      </c>
      <c r="CB60" s="34">
        <v>4.9907021522521973</v>
      </c>
      <c r="CC60" s="34">
        <v>2.3931095600128174</v>
      </c>
      <c r="CD60" s="36"/>
      <c r="CF60"/>
    </row>
    <row r="61" spans="1:84" x14ac:dyDescent="0.3">
      <c r="A61" s="33" t="s">
        <v>74</v>
      </c>
      <c r="B61" s="33" t="s">
        <v>245</v>
      </c>
      <c r="C61" s="34">
        <v>-2.4648244380950928</v>
      </c>
      <c r="D61" s="34">
        <v>16.506668090820313</v>
      </c>
      <c r="E61" s="9">
        <v>1.8283449411392212</v>
      </c>
      <c r="F61" s="34">
        <v>4.8200950622558594</v>
      </c>
      <c r="G61" s="34">
        <v>-2.8917911052703857</v>
      </c>
      <c r="H61" s="34">
        <v>-11.209824562072754</v>
      </c>
      <c r="I61" s="34">
        <v>-12.961956977844238</v>
      </c>
      <c r="J61" s="34">
        <v>-13.849827766418457</v>
      </c>
      <c r="K61" s="34">
        <v>-1.0985658168792725</v>
      </c>
      <c r="L61" s="34">
        <v>-0.57803469896316528</v>
      </c>
      <c r="M61" s="34">
        <v>10.409490585327148</v>
      </c>
      <c r="N61" s="34">
        <v>-5.969609260559082</v>
      </c>
      <c r="O61" s="34">
        <v>0.50441360473632813</v>
      </c>
      <c r="P61" s="34">
        <v>1.0488462448120117</v>
      </c>
      <c r="Q61" s="34">
        <v>8.3241453170776367</v>
      </c>
      <c r="R61" s="34">
        <v>-4.0155439376831055</v>
      </c>
      <c r="S61" s="34">
        <v>10.086455345153809</v>
      </c>
      <c r="T61" s="34">
        <v>14.920541763305664</v>
      </c>
      <c r="U61" s="34">
        <v>23.353105545043945</v>
      </c>
      <c r="V61" s="34">
        <v>28.949800491333008</v>
      </c>
      <c r="W61" s="34">
        <v>34.958347320556641</v>
      </c>
      <c r="X61" s="34">
        <v>23.439413070678711</v>
      </c>
      <c r="Y61" s="34">
        <v>5.5805892944335938</v>
      </c>
      <c r="Z61" s="34">
        <v>19.276645660400391</v>
      </c>
      <c r="AA61" s="34">
        <v>19.196989059448242</v>
      </c>
      <c r="AB61" s="34">
        <v>18.060497283935547</v>
      </c>
      <c r="AC61" s="34">
        <v>4.9363865852355957</v>
      </c>
      <c r="AD61" s="34">
        <v>9.2442646026611328</v>
      </c>
      <c r="AE61" s="34">
        <v>0.81442701816558838</v>
      </c>
      <c r="AF61" s="34">
        <v>13.75160026550293</v>
      </c>
      <c r="AG61" s="34">
        <v>5.3404202461242676</v>
      </c>
      <c r="AH61" s="34">
        <v>3.9168856143951416</v>
      </c>
      <c r="AI61" s="34">
        <v>-9.5793323516845703</v>
      </c>
      <c r="AJ61" s="34">
        <v>-2.652454137802124</v>
      </c>
      <c r="AK61" s="34">
        <v>8.6671047210693359</v>
      </c>
      <c r="AL61" s="34">
        <v>12.838709831237793</v>
      </c>
      <c r="AM61" s="34">
        <v>-10.684210777282715</v>
      </c>
      <c r="AN61" s="34">
        <v>-3.5669429302215576</v>
      </c>
      <c r="AO61" s="34">
        <v>0.46071773767471313</v>
      </c>
      <c r="AP61" s="35" t="s">
        <v>14</v>
      </c>
      <c r="AQ61" s="34">
        <v>-12.303935050964355</v>
      </c>
      <c r="AR61" s="34">
        <v>34.218616485595703</v>
      </c>
      <c r="AS61" s="9">
        <v>9.7520942687988281</v>
      </c>
      <c r="AT61" s="34">
        <v>-6.3197875022888184</v>
      </c>
      <c r="AU61" s="34">
        <v>-15.508663177490234</v>
      </c>
      <c r="AV61" s="34">
        <v>-5.6525321006774902</v>
      </c>
      <c r="AW61" s="34">
        <v>-30.842111587524414</v>
      </c>
      <c r="AX61" s="34">
        <v>-31.559486389160156</v>
      </c>
      <c r="AY61" s="34">
        <v>-3.1468956470489502</v>
      </c>
      <c r="AZ61" s="34">
        <v>-20.380498886108398</v>
      </c>
      <c r="BA61" s="34">
        <v>-15.532157897949219</v>
      </c>
      <c r="BB61" s="34">
        <v>-6.5042338371276855</v>
      </c>
      <c r="BC61" s="34">
        <v>-8.4980878829956055</v>
      </c>
      <c r="BD61" s="34">
        <v>-12.278594017028809</v>
      </c>
      <c r="BE61" s="34">
        <v>11.460989952087402</v>
      </c>
      <c r="BF61" s="34">
        <v>3.9806764125823975</v>
      </c>
      <c r="BG61" s="34">
        <v>12.277982711791992</v>
      </c>
      <c r="BH61" s="34">
        <v>31.011354446411133</v>
      </c>
      <c r="BI61" s="34">
        <v>49.241165161132813</v>
      </c>
      <c r="BJ61" s="34">
        <v>55.881633758544922</v>
      </c>
      <c r="BK61" s="34">
        <v>37.455635070800781</v>
      </c>
      <c r="BL61" s="34">
        <v>43.166801452636719</v>
      </c>
      <c r="BM61" s="34">
        <v>46.330490112304688</v>
      </c>
      <c r="BN61" s="34">
        <v>38.023765563964844</v>
      </c>
      <c r="BO61" s="34">
        <v>34.042278289794922</v>
      </c>
      <c r="BP61" s="34">
        <v>40.655879974365234</v>
      </c>
      <c r="BQ61" s="34">
        <v>27.400728225708008</v>
      </c>
      <c r="BR61" s="34">
        <v>14.262270927429199</v>
      </c>
      <c r="BS61" s="34">
        <v>26.543304443359375</v>
      </c>
      <c r="BT61" s="34">
        <v>20.068399429321289</v>
      </c>
      <c r="BU61" s="34">
        <v>8.4487733840942383</v>
      </c>
      <c r="BV61" s="34">
        <v>9.4835529327392578</v>
      </c>
      <c r="BW61" s="34">
        <v>14.636716842651367</v>
      </c>
      <c r="BX61" s="34">
        <v>11.552092552185059</v>
      </c>
      <c r="BY61" s="34">
        <v>9.3823137283325195</v>
      </c>
      <c r="BZ61" s="34">
        <v>7.7481098175048828</v>
      </c>
      <c r="CA61" s="34">
        <v>0.23293837904930115</v>
      </c>
      <c r="CB61" s="34">
        <v>8.8283605575561523</v>
      </c>
      <c r="CC61" s="34">
        <v>-5.1719861030578613</v>
      </c>
      <c r="CD61" s="36"/>
      <c r="CF61"/>
    </row>
    <row r="62" spans="1:84" x14ac:dyDescent="0.3">
      <c r="A62" s="33" t="s">
        <v>75</v>
      </c>
      <c r="B62" s="33" t="s">
        <v>246</v>
      </c>
      <c r="C62" s="34">
        <v>-19.891651153564453</v>
      </c>
      <c r="D62" s="34">
        <v>93.055152893066406</v>
      </c>
      <c r="E62" s="9">
        <v>68.160591125488281</v>
      </c>
      <c r="F62" s="34">
        <v>-13.770685195922852</v>
      </c>
      <c r="G62" s="34">
        <v>-10.702678680419922</v>
      </c>
      <c r="H62" s="34">
        <v>-34.338325500488281</v>
      </c>
      <c r="I62" s="34">
        <v>-44.508098602294922</v>
      </c>
      <c r="J62" s="34">
        <v>-41.838371276855469</v>
      </c>
      <c r="K62" s="34">
        <v>-22.029251098632813</v>
      </c>
      <c r="L62" s="34">
        <v>-18.290489196777344</v>
      </c>
      <c r="M62" s="34">
        <v>-10.713798522949219</v>
      </c>
      <c r="N62" s="34">
        <v>-8.2018499374389648</v>
      </c>
      <c r="O62" s="34">
        <v>-7.8314685821533203</v>
      </c>
      <c r="P62" s="34">
        <v>-18.117097854614258</v>
      </c>
      <c r="Q62" s="34">
        <v>-4.3159351348876953</v>
      </c>
      <c r="R62" s="34">
        <v>8.1562709808349609</v>
      </c>
      <c r="S62" s="34">
        <v>16.101907730102539</v>
      </c>
      <c r="T62" s="34">
        <v>71.155624389648438</v>
      </c>
      <c r="U62" s="34">
        <v>102.02501678466797</v>
      </c>
      <c r="V62" s="34">
        <v>115.19386291503906</v>
      </c>
      <c r="W62" s="34">
        <v>97.420867919921875</v>
      </c>
      <c r="X62" s="34">
        <v>92.606575012207031</v>
      </c>
      <c r="Y62" s="34">
        <v>104.15775299072266</v>
      </c>
      <c r="Z62" s="34">
        <v>123.92947387695313</v>
      </c>
      <c r="AA62" s="34">
        <v>140.12138366699219</v>
      </c>
      <c r="AB62" s="34">
        <v>135.25823974609375</v>
      </c>
      <c r="AC62" s="34">
        <v>131.59649658203125</v>
      </c>
      <c r="AD62" s="34">
        <v>109.92817687988281</v>
      </c>
      <c r="AE62" s="34">
        <v>108.9395751953125</v>
      </c>
      <c r="AF62" s="34">
        <v>154.18617248535156</v>
      </c>
      <c r="AG62" s="34">
        <v>105.30660247802734</v>
      </c>
      <c r="AH62" s="34">
        <v>86.171577453613281</v>
      </c>
      <c r="AI62" s="34">
        <v>70.911094665527344</v>
      </c>
      <c r="AJ62" s="34">
        <v>107.5792236328125</v>
      </c>
      <c r="AK62" s="34">
        <v>148.19557189941406</v>
      </c>
      <c r="AL62" s="34">
        <v>54.271156311035156</v>
      </c>
      <c r="AM62" s="34">
        <v>-11.497714042663574</v>
      </c>
      <c r="AN62" s="34">
        <v>6.5364885330200195</v>
      </c>
      <c r="AO62" s="34">
        <v>16.406024932861328</v>
      </c>
      <c r="AP62" s="35" t="s">
        <v>14</v>
      </c>
      <c r="AQ62" s="34">
        <v>-4.8716192245483398</v>
      </c>
      <c r="AR62" s="34">
        <v>20.965724945068359</v>
      </c>
      <c r="AS62" s="9">
        <v>7.6668944358825684</v>
      </c>
      <c r="AT62" s="34">
        <v>-1.4792056083679199</v>
      </c>
      <c r="AU62" s="34">
        <v>-10.971741676330566</v>
      </c>
      <c r="AV62" s="34">
        <v>-13.609055519104004</v>
      </c>
      <c r="AW62" s="34">
        <v>-26.919189453125</v>
      </c>
      <c r="AX62" s="34">
        <v>-25.739185333251953</v>
      </c>
      <c r="AY62" s="34">
        <v>-0.14649116992950439</v>
      </c>
      <c r="AZ62" s="34">
        <v>-4.9606623649597168</v>
      </c>
      <c r="BA62" s="34">
        <v>6.2550187110900879</v>
      </c>
      <c r="BB62" s="34">
        <v>0.80842000246047974</v>
      </c>
      <c r="BC62" s="34">
        <v>2.6734935119748116E-2</v>
      </c>
      <c r="BD62" s="34">
        <v>13.808919906616211</v>
      </c>
      <c r="BE62" s="34">
        <v>9.1130561828613281</v>
      </c>
      <c r="BF62" s="34">
        <v>-6.4007964134216309</v>
      </c>
      <c r="BG62" s="34">
        <v>8.8803243637084961</v>
      </c>
      <c r="BH62" s="34">
        <v>28.605459213256836</v>
      </c>
      <c r="BI62" s="34">
        <v>49.428047180175781</v>
      </c>
      <c r="BJ62" s="34">
        <v>53.330879211425781</v>
      </c>
      <c r="BK62" s="34">
        <v>27.402132034301758</v>
      </c>
      <c r="BL62" s="34">
        <v>11.494425773620605</v>
      </c>
      <c r="BM62" s="34">
        <v>17.892459869384766</v>
      </c>
      <c r="BN62" s="34">
        <v>17.640649795532227</v>
      </c>
      <c r="BO62" s="34">
        <v>17.414499282836914</v>
      </c>
      <c r="BP62" s="34">
        <v>19.347072601318359</v>
      </c>
      <c r="BQ62" s="34">
        <v>18.974784851074219</v>
      </c>
      <c r="BR62" s="34">
        <v>20.302846908569336</v>
      </c>
      <c r="BS62" s="34">
        <v>22.461566925048828</v>
      </c>
      <c r="BT62" s="34">
        <v>17.753297805786133</v>
      </c>
      <c r="BU62" s="34">
        <v>2.5188899040222168</v>
      </c>
      <c r="BV62" s="34">
        <v>6.2493438720703125</v>
      </c>
      <c r="BW62" s="34">
        <v>3.1309390068054199</v>
      </c>
      <c r="BX62" s="34">
        <v>1.7666406631469727</v>
      </c>
      <c r="BY62" s="34">
        <v>10.585452079772949</v>
      </c>
      <c r="BZ62" s="34">
        <v>5.4160494804382324</v>
      </c>
      <c r="CA62" s="34">
        <v>1.3545806407928467</v>
      </c>
      <c r="CB62" s="34">
        <v>1.6366163492202759</v>
      </c>
      <c r="CC62" s="34">
        <v>4.2768306732177734</v>
      </c>
      <c r="CD62" s="36"/>
      <c r="CF62"/>
    </row>
    <row r="63" spans="1:84" x14ac:dyDescent="0.3">
      <c r="A63" s="33" t="s">
        <v>76</v>
      </c>
      <c r="B63" s="33" t="s">
        <v>247</v>
      </c>
      <c r="C63" s="34">
        <v>-21.241569519042969</v>
      </c>
      <c r="D63" s="34">
        <v>41.673130035400391</v>
      </c>
      <c r="E63" s="9">
        <v>52.626510620117188</v>
      </c>
      <c r="F63" s="34">
        <v>-15.068758010864258</v>
      </c>
      <c r="G63" s="34">
        <v>0.85482770204544067</v>
      </c>
      <c r="H63" s="34">
        <v>-6.1148905754089355</v>
      </c>
      <c r="I63" s="34">
        <v>-4.1749320030212402</v>
      </c>
      <c r="J63" s="34">
        <v>-44.615036010742188</v>
      </c>
      <c r="K63" s="34">
        <v>-49.159641265869141</v>
      </c>
      <c r="L63" s="34">
        <v>-31.329826354980469</v>
      </c>
      <c r="M63" s="34">
        <v>-35.276142120361328</v>
      </c>
      <c r="N63" s="34">
        <v>-12.74119758605957</v>
      </c>
      <c r="O63" s="34">
        <v>-24.359653472900391</v>
      </c>
      <c r="P63" s="34">
        <v>-17.073974609375</v>
      </c>
      <c r="Q63" s="34">
        <v>-12.102134704589844</v>
      </c>
      <c r="R63" s="34">
        <v>-16.61920166015625</v>
      </c>
      <c r="S63" s="34">
        <v>-14.916048049926758</v>
      </c>
      <c r="T63" s="34">
        <v>20.847496032714844</v>
      </c>
      <c r="U63" s="34">
        <v>22.965875625610352</v>
      </c>
      <c r="V63" s="34">
        <v>76.717201232910156</v>
      </c>
      <c r="W63" s="34">
        <v>110.36787414550781</v>
      </c>
      <c r="X63" s="34">
        <v>73.842689514160156</v>
      </c>
      <c r="Y63" s="34">
        <v>87.740638732910156</v>
      </c>
      <c r="Z63" s="34">
        <v>46.72320556640625</v>
      </c>
      <c r="AA63" s="34">
        <v>51.271080017089844</v>
      </c>
      <c r="AB63" s="34">
        <v>57.694614410400391</v>
      </c>
      <c r="AC63" s="34">
        <v>60.173561096191406</v>
      </c>
      <c r="AD63" s="34">
        <v>83.826240539550781</v>
      </c>
      <c r="AE63" s="34">
        <v>59.673786163330078</v>
      </c>
      <c r="AF63" s="34">
        <v>43.450233459472656</v>
      </c>
      <c r="AG63" s="34">
        <v>48.019374847412109</v>
      </c>
      <c r="AH63" s="34">
        <v>100.48680877685547</v>
      </c>
      <c r="AI63" s="34">
        <v>74.870918273925781</v>
      </c>
      <c r="AJ63" s="34">
        <v>73.472061157226563</v>
      </c>
      <c r="AK63" s="34">
        <v>45.200122833251953</v>
      </c>
      <c r="AL63" s="34">
        <v>49.573295593261719</v>
      </c>
      <c r="AM63" s="34">
        <v>41.577049255371094</v>
      </c>
      <c r="AN63" s="34">
        <v>24.665121078491211</v>
      </c>
      <c r="AO63" s="34">
        <v>16.517416000366211</v>
      </c>
      <c r="AP63" s="35" t="s">
        <v>14</v>
      </c>
      <c r="AQ63" s="34">
        <v>-11.78123664855957</v>
      </c>
      <c r="AR63" s="34">
        <v>35.420719146728516</v>
      </c>
      <c r="AS63" s="9">
        <v>37.849510192871094</v>
      </c>
      <c r="AT63" s="34">
        <v>-10.209495544433594</v>
      </c>
      <c r="AU63" s="34">
        <v>-0.33241650462150574</v>
      </c>
      <c r="AV63" s="34">
        <v>-3.7385764122009277</v>
      </c>
      <c r="AW63" s="34">
        <v>-30.329151153564453</v>
      </c>
      <c r="AX63" s="34">
        <v>-36.141613006591797</v>
      </c>
      <c r="AY63" s="34">
        <v>-10.236237525939941</v>
      </c>
      <c r="AZ63" s="34">
        <v>-5.9678492546081543</v>
      </c>
      <c r="BA63" s="34">
        <v>-18.947784423828125</v>
      </c>
      <c r="BB63" s="34">
        <v>-8.2612552642822266</v>
      </c>
      <c r="BC63" s="34">
        <v>-21.483737945556641</v>
      </c>
      <c r="BD63" s="34">
        <v>17.245584487915039</v>
      </c>
      <c r="BE63" s="34">
        <v>-6.3925871849060059</v>
      </c>
      <c r="BF63" s="34">
        <v>19.859451293945313</v>
      </c>
      <c r="BG63" s="34">
        <v>26.522623062133789</v>
      </c>
      <c r="BH63" s="34">
        <v>51.819679260253906</v>
      </c>
      <c r="BI63" s="34">
        <v>37.702411651611328</v>
      </c>
      <c r="BJ63" s="34">
        <v>15.607488632202148</v>
      </c>
      <c r="BK63" s="34">
        <v>25.69849967956543</v>
      </c>
      <c r="BL63" s="34">
        <v>14.969693183898926</v>
      </c>
      <c r="BM63" s="34">
        <v>56.099124908447266</v>
      </c>
      <c r="BN63" s="34">
        <v>62.572883605957031</v>
      </c>
      <c r="BO63" s="34">
        <v>51.6075439453125</v>
      </c>
      <c r="BP63" s="34">
        <v>25.727664947509766</v>
      </c>
      <c r="BQ63" s="34">
        <v>37.052021026611328</v>
      </c>
      <c r="BR63" s="34">
        <v>21.798772811889648</v>
      </c>
      <c r="BS63" s="34">
        <v>20.080230712890625</v>
      </c>
      <c r="BT63" s="34">
        <v>17.164594650268555</v>
      </c>
      <c r="BU63" s="34">
        <v>80.284950256347656</v>
      </c>
      <c r="BV63" s="34">
        <v>132.11370849609375</v>
      </c>
      <c r="BW63" s="34">
        <v>99.340950012207031</v>
      </c>
      <c r="BX63" s="34">
        <v>46.645839691162109</v>
      </c>
      <c r="BY63" s="34">
        <v>40.699092864990234</v>
      </c>
      <c r="BZ63" s="34">
        <v>-0.36803138256072998</v>
      </c>
      <c r="CA63" s="34">
        <v>43.572868347167969</v>
      </c>
      <c r="CB63" s="34">
        <v>12.546478271484375</v>
      </c>
      <c r="CC63" s="34">
        <v>7.6169652938842773</v>
      </c>
      <c r="CD63" s="36"/>
      <c r="CF63"/>
    </row>
    <row r="64" spans="1:84" x14ac:dyDescent="0.3">
      <c r="A64" s="33" t="s">
        <v>77</v>
      </c>
      <c r="B64" s="33" t="s">
        <v>248</v>
      </c>
      <c r="C64" s="34">
        <v>-6.4484548568725586</v>
      </c>
      <c r="D64" s="34">
        <v>30.979572296142578</v>
      </c>
      <c r="E64" s="9">
        <v>7.4301791191101074</v>
      </c>
      <c r="F64" s="34">
        <v>0</v>
      </c>
      <c r="G64" s="34">
        <v>0</v>
      </c>
      <c r="H64" s="34">
        <v>-8.3080043792724609</v>
      </c>
      <c r="I64" s="34">
        <v>-54.284347534179688</v>
      </c>
      <c r="J64" s="34">
        <v>-33.396945953369141</v>
      </c>
      <c r="K64" s="34">
        <v>-6.106870174407959</v>
      </c>
      <c r="L64" s="34">
        <v>6.0975608825683594</v>
      </c>
      <c r="M64" s="34">
        <v>-14.747039794921875</v>
      </c>
      <c r="N64" s="34">
        <v>6.9121813774108887</v>
      </c>
      <c r="O64" s="34">
        <v>4.0614166259765625</v>
      </c>
      <c r="P64" s="34">
        <v>8.1714000701904297</v>
      </c>
      <c r="Q64" s="34">
        <v>19.014083862304688</v>
      </c>
      <c r="R64" s="34">
        <v>32.555782318115234</v>
      </c>
      <c r="S64" s="34">
        <v>-3.228825569152832</v>
      </c>
      <c r="T64" s="34">
        <v>30.607734680175781</v>
      </c>
      <c r="U64" s="34">
        <v>132.25131225585938</v>
      </c>
      <c r="V64" s="34">
        <v>19.699140548706055</v>
      </c>
      <c r="W64" s="34">
        <v>70.60662841796875</v>
      </c>
      <c r="X64" s="34">
        <v>16.9415283203125</v>
      </c>
      <c r="Y64" s="34">
        <v>41.856060028076172</v>
      </c>
      <c r="Z64" s="34">
        <v>27.662956237792969</v>
      </c>
      <c r="AA64" s="34">
        <v>17.277486801147461</v>
      </c>
      <c r="AB64" s="34">
        <v>33.625057220458984</v>
      </c>
      <c r="AC64" s="34">
        <v>16.821640014648438</v>
      </c>
      <c r="AD64" s="34">
        <v>0</v>
      </c>
      <c r="AE64" s="34">
        <v>37.040618896484375</v>
      </c>
      <c r="AF64" s="34">
        <v>17.470388412475586</v>
      </c>
      <c r="AG64" s="34">
        <v>30.613164901733398</v>
      </c>
      <c r="AH64" s="34">
        <v>57.031719207763672</v>
      </c>
      <c r="AI64" s="34">
        <v>6.7082109451293945</v>
      </c>
      <c r="AJ64" s="34">
        <v>-3.6752135753631592</v>
      </c>
      <c r="AK64" s="34">
        <v>10.458389282226563</v>
      </c>
      <c r="AL64" s="34">
        <v>1.5359070301055908</v>
      </c>
      <c r="AM64" s="34">
        <v>-3.2467532157897949</v>
      </c>
      <c r="AN64" s="34">
        <v>-17.580144882202148</v>
      </c>
      <c r="AO64" s="34">
        <v>-16.316932678222656</v>
      </c>
      <c r="AP64" s="35" t="s">
        <v>14</v>
      </c>
      <c r="AQ64" s="34">
        <v>-8.261561393737793</v>
      </c>
      <c r="AR64" s="34">
        <v>58.162273406982422</v>
      </c>
      <c r="AS64" s="9">
        <v>-1.701106071472168</v>
      </c>
      <c r="AT64" s="34">
        <v>-7.1690607070922852</v>
      </c>
      <c r="AU64" s="34">
        <v>1.2104219198226929</v>
      </c>
      <c r="AV64" s="34">
        <v>-19.455295562744141</v>
      </c>
      <c r="AW64" s="34">
        <v>-31.853305816650391</v>
      </c>
      <c r="AX64" s="34">
        <v>-43.293838500976563</v>
      </c>
      <c r="AY64" s="34">
        <v>-15.637290000915527</v>
      </c>
      <c r="AZ64" s="34">
        <v>-0.988261878490448</v>
      </c>
      <c r="BA64" s="34">
        <v>-10.372406959533691</v>
      </c>
      <c r="BB64" s="34">
        <v>14.42261791229248</v>
      </c>
      <c r="BC64" s="34">
        <v>-3.7672784328460693</v>
      </c>
      <c r="BD64" s="34">
        <v>9.5092830657958984</v>
      </c>
      <c r="BE64" s="34">
        <v>23.940980911254883</v>
      </c>
      <c r="BF64" s="34">
        <v>16.341514587402344</v>
      </c>
      <c r="BG64" s="34">
        <v>10.207318305969238</v>
      </c>
      <c r="BH64" s="34">
        <v>70.827362060546875</v>
      </c>
      <c r="BI64" s="34">
        <v>63.572212219238281</v>
      </c>
      <c r="BJ64" s="34">
        <v>85.799591064453125</v>
      </c>
      <c r="BK64" s="34">
        <v>71.492057800292969</v>
      </c>
      <c r="BL64" s="34">
        <v>51.538238525390625</v>
      </c>
      <c r="BM64" s="34">
        <v>98.157112121582031</v>
      </c>
      <c r="BN64" s="34">
        <v>53.195636749267578</v>
      </c>
      <c r="BO64" s="34">
        <v>63.442474365234375</v>
      </c>
      <c r="BP64" s="34">
        <v>83.651031494140625</v>
      </c>
      <c r="BQ64" s="34">
        <v>51.801845550537109</v>
      </c>
      <c r="BR64" s="34">
        <v>25.804275512695313</v>
      </c>
      <c r="BS64" s="34">
        <v>27.32756233215332</v>
      </c>
      <c r="BT64" s="34">
        <v>13.365143775939941</v>
      </c>
      <c r="BU64" s="34">
        <v>27.491432189941406</v>
      </c>
      <c r="BV64" s="34">
        <v>28.987321853637695</v>
      </c>
      <c r="BW64" s="34">
        <v>24.370737075805664</v>
      </c>
      <c r="BX64" s="34">
        <v>-9.2201099395751953</v>
      </c>
      <c r="BY64" s="34">
        <v>-7.449185848236084</v>
      </c>
      <c r="BZ64" s="34">
        <v>-18.644781112670898</v>
      </c>
      <c r="CA64" s="34">
        <v>-25.928125381469727</v>
      </c>
      <c r="CB64" s="34">
        <v>-34.318977355957031</v>
      </c>
      <c r="CC64" s="34">
        <v>-31.976161956787109</v>
      </c>
      <c r="CD64" s="36"/>
      <c r="CF64"/>
    </row>
    <row r="65" spans="1:84" x14ac:dyDescent="0.3">
      <c r="A65" s="33" t="s">
        <v>78</v>
      </c>
      <c r="B65" s="33" t="s">
        <v>249</v>
      </c>
      <c r="C65" s="34">
        <v>-9.5090827941894531</v>
      </c>
      <c r="D65" s="34">
        <v>22.588407516479492</v>
      </c>
      <c r="E65" s="9">
        <v>-1.5501629114151001</v>
      </c>
      <c r="F65" s="34">
        <v>-7.839231014251709</v>
      </c>
      <c r="G65" s="34">
        <v>-3.283036470413208</v>
      </c>
      <c r="H65" s="34">
        <v>-8.0277767181396484</v>
      </c>
      <c r="I65" s="34">
        <v>-40.832817077636719</v>
      </c>
      <c r="J65" s="34">
        <v>-25.985481262207031</v>
      </c>
      <c r="K65" s="34">
        <v>-2.356027364730835</v>
      </c>
      <c r="L65" s="34">
        <v>-13.393781661987305</v>
      </c>
      <c r="M65" s="34">
        <v>-5.8146371841430664</v>
      </c>
      <c r="N65" s="34">
        <v>0.36880463361740112</v>
      </c>
      <c r="O65" s="34">
        <v>-4.8268461227416992</v>
      </c>
      <c r="P65" s="34">
        <v>-2.945188045501709</v>
      </c>
      <c r="Q65" s="34">
        <v>7.1958084106445313</v>
      </c>
      <c r="R65" s="34">
        <v>-14.205598831176758</v>
      </c>
      <c r="S65" s="34">
        <v>-18.219270706176758</v>
      </c>
      <c r="T65" s="34">
        <v>40.668567657470703</v>
      </c>
      <c r="U65" s="34">
        <v>74.816757202148438</v>
      </c>
      <c r="V65" s="34">
        <v>58.740001678466797</v>
      </c>
      <c r="W65" s="34">
        <v>49.101707458496094</v>
      </c>
      <c r="X65" s="34">
        <v>33.442996978759766</v>
      </c>
      <c r="Y65" s="34">
        <v>23.923364639282227</v>
      </c>
      <c r="Z65" s="34">
        <v>18.142890930175781</v>
      </c>
      <c r="AA65" s="34">
        <v>19.455821990966797</v>
      </c>
      <c r="AB65" s="34">
        <v>19.983030319213867</v>
      </c>
      <c r="AC65" s="34">
        <v>-10.383439064025879</v>
      </c>
      <c r="AD65" s="34">
        <v>3.4882333278656006</v>
      </c>
      <c r="AE65" s="34">
        <v>17.973377227783203</v>
      </c>
      <c r="AF65" s="34">
        <v>-14.278114318847656</v>
      </c>
      <c r="AG65" s="34">
        <v>3.4137966632843018</v>
      </c>
      <c r="AH65" s="34">
        <v>3.9619748592376709</v>
      </c>
      <c r="AI65" s="34">
        <v>-4.0914998054504395</v>
      </c>
      <c r="AJ65" s="34">
        <v>-12.349883079528809</v>
      </c>
      <c r="AK65" s="34">
        <v>4.8268494606018066</v>
      </c>
      <c r="AL65" s="34">
        <v>2.8939011096954346</v>
      </c>
      <c r="AM65" s="34">
        <v>-13.017991065979004</v>
      </c>
      <c r="AN65" s="34">
        <v>-6.497962474822998</v>
      </c>
      <c r="AO65" s="34">
        <v>9.5409984588623047</v>
      </c>
      <c r="AP65" s="35" t="s">
        <v>14</v>
      </c>
      <c r="AQ65" s="34">
        <v>-18.086524963378906</v>
      </c>
      <c r="AR65" s="34">
        <v>30.401664733886719</v>
      </c>
      <c r="AS65" s="9">
        <v>16.088922500610352</v>
      </c>
      <c r="AT65" s="34">
        <v>8.6378698348999023</v>
      </c>
      <c r="AU65" s="34">
        <v>-5.3727607727050781</v>
      </c>
      <c r="AV65" s="34">
        <v>-14.215498924255371</v>
      </c>
      <c r="AW65" s="34">
        <v>-49.583209991455078</v>
      </c>
      <c r="AX65" s="34">
        <v>-31.67155647277832</v>
      </c>
      <c r="AY65" s="34">
        <v>-2.9656982421875</v>
      </c>
      <c r="AZ65" s="34">
        <v>-25.463460922241211</v>
      </c>
      <c r="BA65" s="34">
        <v>-21.664945602416992</v>
      </c>
      <c r="BB65" s="34">
        <v>-19.927034378051758</v>
      </c>
      <c r="BC65" s="34">
        <v>-23.160749435424805</v>
      </c>
      <c r="BD65" s="34">
        <v>-18.683387756347656</v>
      </c>
      <c r="BE65" s="34">
        <v>-8.6104326248168945</v>
      </c>
      <c r="BF65" s="34">
        <v>-23.420864105224609</v>
      </c>
      <c r="BG65" s="34">
        <v>-0.20607410371303558</v>
      </c>
      <c r="BH65" s="34">
        <v>26.183876037597656</v>
      </c>
      <c r="BI65" s="34">
        <v>89.8642578125</v>
      </c>
      <c r="BJ65" s="34">
        <v>45.980857849121094</v>
      </c>
      <c r="BK65" s="34">
        <v>28.854110717773438</v>
      </c>
      <c r="BL65" s="34">
        <v>27.721647262573242</v>
      </c>
      <c r="BM65" s="34">
        <v>33.369770050048828</v>
      </c>
      <c r="BN65" s="34">
        <v>42.1846923828125</v>
      </c>
      <c r="BO65" s="34">
        <v>53.767414093017578</v>
      </c>
      <c r="BP65" s="34">
        <v>55.604839324951172</v>
      </c>
      <c r="BQ65" s="34">
        <v>27.256267547607422</v>
      </c>
      <c r="BR65" s="34">
        <v>41.737377166748047</v>
      </c>
      <c r="BS65" s="34">
        <v>22.484621047973633</v>
      </c>
      <c r="BT65" s="34">
        <v>19.857778549194336</v>
      </c>
      <c r="BU65" s="34">
        <v>18.210002899169922</v>
      </c>
      <c r="BV65" s="34">
        <v>30.336818695068359</v>
      </c>
      <c r="BW65" s="34">
        <v>27.744915008544922</v>
      </c>
      <c r="BX65" s="34">
        <v>20.743936538696289</v>
      </c>
      <c r="BY65" s="34">
        <v>26.089576721191406</v>
      </c>
      <c r="BZ65" s="34">
        <v>15.817071914672852</v>
      </c>
      <c r="CA65" s="34">
        <v>-7.7913055419921875</v>
      </c>
      <c r="CB65" s="34">
        <v>-0.71471059322357178</v>
      </c>
      <c r="CC65" s="34">
        <v>0.2669423520565033</v>
      </c>
      <c r="CD65" s="36"/>
      <c r="CF65"/>
    </row>
    <row r="66" spans="1:84" x14ac:dyDescent="0.3">
      <c r="A66" s="33" t="s">
        <v>79</v>
      </c>
      <c r="B66" s="33" t="s">
        <v>250</v>
      </c>
      <c r="C66" s="34">
        <v>-10.577534675598145</v>
      </c>
      <c r="D66" s="34">
        <v>47.186538696289063</v>
      </c>
      <c r="E66" s="9">
        <v>4.250220775604248</v>
      </c>
      <c r="F66" s="34">
        <v>-1.2839531898498535</v>
      </c>
      <c r="G66" s="34">
        <v>0.89774823188781738</v>
      </c>
      <c r="H66" s="34">
        <v>-24.343450546264648</v>
      </c>
      <c r="I66" s="34">
        <v>-50.722335815429688</v>
      </c>
      <c r="J66" s="34">
        <v>-45.805404663085938</v>
      </c>
      <c r="K66" s="34">
        <v>-29.112808227539063</v>
      </c>
      <c r="L66" s="34">
        <v>-12.280797958374023</v>
      </c>
      <c r="M66" s="34">
        <v>-7.3468661308288574</v>
      </c>
      <c r="N66" s="34">
        <v>9.4202194213867188</v>
      </c>
      <c r="O66" s="34">
        <v>14.017819404602051</v>
      </c>
      <c r="P66" s="34">
        <v>8.8269920349121094</v>
      </c>
      <c r="Q66" s="34">
        <v>3.1498973369598389</v>
      </c>
      <c r="R66" s="34">
        <v>16.507734298706055</v>
      </c>
      <c r="S66" s="34">
        <v>26.260047912597656</v>
      </c>
      <c r="T66" s="34">
        <v>63.175140380859375</v>
      </c>
      <c r="U66" s="34">
        <v>150.02253723144531</v>
      </c>
      <c r="V66" s="34">
        <v>148.26713562011719</v>
      </c>
      <c r="W66" s="34">
        <v>69.789955139160156</v>
      </c>
      <c r="X66" s="34">
        <v>40.003406524658203</v>
      </c>
      <c r="Y66" s="34">
        <v>53.022022247314453</v>
      </c>
      <c r="Z66" s="34">
        <v>33.158809661865234</v>
      </c>
      <c r="AA66" s="34">
        <v>20.542852401733398</v>
      </c>
      <c r="AB66" s="34">
        <v>43.220954895019531</v>
      </c>
      <c r="AC66" s="34">
        <v>27.031692504882813</v>
      </c>
      <c r="AD66" s="34">
        <v>21.093875885009766</v>
      </c>
      <c r="AE66" s="34">
        <v>27.924869537353516</v>
      </c>
      <c r="AF66" s="34">
        <v>21.706022262573242</v>
      </c>
      <c r="AG66" s="34">
        <v>11.464067459106445</v>
      </c>
      <c r="AH66" s="34">
        <v>0.5775492787361145</v>
      </c>
      <c r="AI66" s="34">
        <v>21.147974014282227</v>
      </c>
      <c r="AJ66" s="34">
        <v>-4.2284893989562988</v>
      </c>
      <c r="AK66" s="34">
        <v>2.9054768085479736</v>
      </c>
      <c r="AL66" s="34">
        <v>-1.3107062578201294</v>
      </c>
      <c r="AM66" s="34">
        <v>-6.668299674987793</v>
      </c>
      <c r="AN66" s="34">
        <v>-20.578374862670898</v>
      </c>
      <c r="AO66" s="34">
        <v>-5.147219181060791</v>
      </c>
      <c r="AP66" s="35" t="s">
        <v>14</v>
      </c>
      <c r="AQ66" s="34">
        <v>-15.552525520324707</v>
      </c>
      <c r="AR66" s="34">
        <v>38.936901092529297</v>
      </c>
      <c r="AS66" s="9">
        <v>16.684780120849609</v>
      </c>
      <c r="AT66" s="34">
        <v>3.3321566581726074</v>
      </c>
      <c r="AU66" s="34">
        <v>-7.1563720703125</v>
      </c>
      <c r="AV66" s="34">
        <v>-21.357288360595703</v>
      </c>
      <c r="AW66" s="34">
        <v>-33.216445922851563</v>
      </c>
      <c r="AX66" s="34">
        <v>-37.746856689453125</v>
      </c>
      <c r="AY66" s="34">
        <v>-28.889972686767578</v>
      </c>
      <c r="AZ66" s="34">
        <v>-22.899503707885742</v>
      </c>
      <c r="BA66" s="34">
        <v>-23.582952499389648</v>
      </c>
      <c r="BB66" s="34">
        <v>-12.201635360717773</v>
      </c>
      <c r="BC66" s="34">
        <v>-12.730019569396973</v>
      </c>
      <c r="BD66" s="34">
        <v>1.8963384628295898</v>
      </c>
      <c r="BE66" s="34">
        <v>9.5753507614135742</v>
      </c>
      <c r="BF66" s="34">
        <v>-6.4782929420471191</v>
      </c>
      <c r="BG66" s="34">
        <v>17.850103378295898</v>
      </c>
      <c r="BH66" s="34">
        <v>55.082088470458984</v>
      </c>
      <c r="BI66" s="34">
        <v>71.596809387207031</v>
      </c>
      <c r="BJ66" s="34">
        <v>82.340034484863281</v>
      </c>
      <c r="BK66" s="34">
        <v>74.85064697265625</v>
      </c>
      <c r="BL66" s="34">
        <v>50.193550109863281</v>
      </c>
      <c r="BM66" s="34">
        <v>50.449592590332031</v>
      </c>
      <c r="BN66" s="34">
        <v>41.099834442138672</v>
      </c>
      <c r="BO66" s="34">
        <v>32.086948394775391</v>
      </c>
      <c r="BP66" s="34">
        <v>26.897050857543945</v>
      </c>
      <c r="BQ66" s="34">
        <v>18.759246826171875</v>
      </c>
      <c r="BR66" s="34">
        <v>26.349267959594727</v>
      </c>
      <c r="BS66" s="34">
        <v>13.627080917358398</v>
      </c>
      <c r="BT66" s="34">
        <v>15.249204635620117</v>
      </c>
      <c r="BU66" s="34">
        <v>25.291561126708984</v>
      </c>
      <c r="BV66" s="34">
        <v>9.9959878921508789</v>
      </c>
      <c r="BW66" s="34">
        <v>24.617982864379883</v>
      </c>
      <c r="BX66" s="34">
        <v>20.688232421875</v>
      </c>
      <c r="BY66" s="34">
        <v>25.7403564453125</v>
      </c>
      <c r="BZ66" s="34">
        <v>14.879817008972168</v>
      </c>
      <c r="CA66" s="34">
        <v>12.372528076171875</v>
      </c>
      <c r="CB66" s="34">
        <v>10.927765846252441</v>
      </c>
      <c r="CC66" s="34">
        <v>3.4531559944152832</v>
      </c>
      <c r="CD66" s="36"/>
      <c r="CF66"/>
    </row>
    <row r="67" spans="1:84" x14ac:dyDescent="0.3">
      <c r="A67" s="33" t="s">
        <v>80</v>
      </c>
      <c r="B67" s="33" t="s">
        <v>251</v>
      </c>
      <c r="C67" s="34">
        <v>-8.0540142059326172</v>
      </c>
      <c r="D67" s="34">
        <v>14.473310470581055</v>
      </c>
      <c r="E67" s="9">
        <v>5.6041922569274902</v>
      </c>
      <c r="F67" s="34">
        <v>9.6123256683349609</v>
      </c>
      <c r="G67" s="34">
        <v>3.4379868507385254</v>
      </c>
      <c r="H67" s="34">
        <v>-15.781488418579102</v>
      </c>
      <c r="I67" s="34">
        <v>-41.262653350830078</v>
      </c>
      <c r="J67" s="34">
        <v>-26.746175765991211</v>
      </c>
      <c r="K67" s="34">
        <v>-10.05165958404541</v>
      </c>
      <c r="L67" s="34">
        <v>-8.8510923385620117</v>
      </c>
      <c r="M67" s="34">
        <v>-12.740179061889648</v>
      </c>
      <c r="N67" s="34">
        <v>3.3923757076263428</v>
      </c>
      <c r="O67" s="34">
        <v>-0.86222529411315918</v>
      </c>
      <c r="P67" s="34">
        <v>4.6216611862182617</v>
      </c>
      <c r="Q67" s="34">
        <v>1.7987625598907471</v>
      </c>
      <c r="R67" s="34">
        <v>-4.3935685157775879</v>
      </c>
      <c r="S67" s="34">
        <v>-1.3887635469436646</v>
      </c>
      <c r="T67" s="34">
        <v>33.363521575927734</v>
      </c>
      <c r="U67" s="34">
        <v>74.112113952636719</v>
      </c>
      <c r="V67" s="34">
        <v>30.827192306518555</v>
      </c>
      <c r="W67" s="34">
        <v>18.880193710327148</v>
      </c>
      <c r="X67" s="34">
        <v>13.80500602722168</v>
      </c>
      <c r="Y67" s="34">
        <v>18.910396575927734</v>
      </c>
      <c r="Z67" s="34">
        <v>6.4057612419128418</v>
      </c>
      <c r="AA67" s="34">
        <v>1.9886910915374756</v>
      </c>
      <c r="AB67" s="34">
        <v>6.6384034156799316</v>
      </c>
      <c r="AC67" s="34">
        <v>7.2541108131408691</v>
      </c>
      <c r="AD67" s="34">
        <v>8.9951648712158203</v>
      </c>
      <c r="AE67" s="34">
        <v>15.760547637939453</v>
      </c>
      <c r="AF67" s="34">
        <v>5.9308195114135742</v>
      </c>
      <c r="AG67" s="34">
        <v>6.2468967437744141</v>
      </c>
      <c r="AH67" s="34">
        <v>6.3574533462524414</v>
      </c>
      <c r="AI67" s="34">
        <v>1.0348141193389893</v>
      </c>
      <c r="AJ67" s="34">
        <v>-4.1273994445800781</v>
      </c>
      <c r="AK67" s="34">
        <v>-1.6728800535202026</v>
      </c>
      <c r="AL67" s="34">
        <v>7.3846602439880371</v>
      </c>
      <c r="AM67" s="34">
        <v>20.259260177612305</v>
      </c>
      <c r="AN67" s="34">
        <v>13.181982040405273</v>
      </c>
      <c r="AO67" s="34">
        <v>-9.7304868698120117</v>
      </c>
      <c r="AP67" s="35" t="s">
        <v>14</v>
      </c>
      <c r="AQ67" s="34">
        <v>-19.518726348876953</v>
      </c>
      <c r="AR67" s="34">
        <v>30.142452239990234</v>
      </c>
      <c r="AS67" s="9">
        <v>17.343925476074219</v>
      </c>
      <c r="AT67" s="34">
        <v>-9.0117312967777252E-2</v>
      </c>
      <c r="AU67" s="34">
        <v>-7.3212733268737793</v>
      </c>
      <c r="AV67" s="34">
        <v>-16.664993286132813</v>
      </c>
      <c r="AW67" s="34">
        <v>-62.892822265625</v>
      </c>
      <c r="AX67" s="34">
        <v>-40.549808502197266</v>
      </c>
      <c r="AY67" s="34">
        <v>-20.828098297119141</v>
      </c>
      <c r="AZ67" s="34">
        <v>-20.819540023803711</v>
      </c>
      <c r="BA67" s="34">
        <v>-17.491901397705078</v>
      </c>
      <c r="BB67" s="34">
        <v>-9.8652486801147461</v>
      </c>
      <c r="BC67" s="34">
        <v>-15.924807548522949</v>
      </c>
      <c r="BD67" s="34">
        <v>-13.459964752197266</v>
      </c>
      <c r="BE67" s="34">
        <v>-4.6905508041381836</v>
      </c>
      <c r="BF67" s="34">
        <v>-11.843850135803223</v>
      </c>
      <c r="BG67" s="34">
        <v>8.9738998413085938</v>
      </c>
      <c r="BH67" s="34">
        <v>22.135198593139648</v>
      </c>
      <c r="BI67" s="34">
        <v>153.15548706054688</v>
      </c>
      <c r="BJ67" s="34">
        <v>55.787258148193359</v>
      </c>
      <c r="BK67" s="34">
        <v>42.422931671142578</v>
      </c>
      <c r="BL67" s="34">
        <v>27.539318084716797</v>
      </c>
      <c r="BM67" s="34">
        <v>28.266792297363281</v>
      </c>
      <c r="BN67" s="34">
        <v>22.762727737426758</v>
      </c>
      <c r="BO67" s="34">
        <v>22.784612655639648</v>
      </c>
      <c r="BP67" s="34">
        <v>36.843463897705078</v>
      </c>
      <c r="BQ67" s="34">
        <v>37.231372833251953</v>
      </c>
      <c r="BR67" s="34">
        <v>25.332321166992188</v>
      </c>
      <c r="BS67" s="34">
        <v>26.301235198974609</v>
      </c>
      <c r="BT67" s="34">
        <v>23.45268440246582</v>
      </c>
      <c r="BU67" s="34">
        <v>29.108819961547852</v>
      </c>
      <c r="BV67" s="34">
        <v>30.234037399291992</v>
      </c>
      <c r="BW67" s="34">
        <v>26.396335601806641</v>
      </c>
      <c r="BX67" s="34">
        <v>22.260713577270508</v>
      </c>
      <c r="BY67" s="34">
        <v>26.446378707885742</v>
      </c>
      <c r="BZ67" s="34">
        <v>14.402144432067871</v>
      </c>
      <c r="CA67" s="34">
        <v>7.705686092376709</v>
      </c>
      <c r="CB67" s="34">
        <v>-1.5881122350692749</v>
      </c>
      <c r="CC67" s="34">
        <v>-9.9286985397338867</v>
      </c>
      <c r="CD67" s="36"/>
      <c r="CF67"/>
    </row>
    <row r="68" spans="1:84" x14ac:dyDescent="0.3">
      <c r="A68" s="33" t="s">
        <v>81</v>
      </c>
      <c r="B68" s="33" t="s">
        <v>252</v>
      </c>
      <c r="C68" s="34">
        <v>2.7149462699890137</v>
      </c>
      <c r="D68" s="34">
        <v>24.393239974975586</v>
      </c>
      <c r="E68" s="9">
        <v>5.8436150550842285</v>
      </c>
      <c r="F68" s="34">
        <v>2.3200502395629883</v>
      </c>
      <c r="G68" s="34">
        <v>3.7334809303283691</v>
      </c>
      <c r="H68" s="34">
        <v>-6.9633841514587402</v>
      </c>
      <c r="I68" s="34">
        <v>-31.225126266479492</v>
      </c>
      <c r="J68" s="34">
        <v>-21.82403564453125</v>
      </c>
      <c r="K68" s="34">
        <v>4.12213134765625</v>
      </c>
      <c r="L68" s="34">
        <v>3.0593278408050537</v>
      </c>
      <c r="M68" s="34">
        <v>9.493800163269043</v>
      </c>
      <c r="N68" s="34">
        <v>15.615628242492676</v>
      </c>
      <c r="O68" s="34">
        <v>12.124056816101074</v>
      </c>
      <c r="P68" s="34">
        <v>20.125722885131836</v>
      </c>
      <c r="Q68" s="34">
        <v>24.188539505004883</v>
      </c>
      <c r="R68" s="34">
        <v>10.916193008422852</v>
      </c>
      <c r="S68" s="34">
        <v>18.323638916015625</v>
      </c>
      <c r="T68" s="34">
        <v>36.249412536621094</v>
      </c>
      <c r="U68" s="34">
        <v>85.709091186523438</v>
      </c>
      <c r="V68" s="34">
        <v>58.069290161132813</v>
      </c>
      <c r="W68" s="34">
        <v>32.997867584228516</v>
      </c>
      <c r="X68" s="34">
        <v>19.751567840576172</v>
      </c>
      <c r="Y68" s="34">
        <v>19.098405838012695</v>
      </c>
      <c r="Z68" s="34">
        <v>12.444207191467285</v>
      </c>
      <c r="AA68" s="34">
        <v>8.7121477127075195</v>
      </c>
      <c r="AB68" s="34">
        <v>14.051567077636719</v>
      </c>
      <c r="AC68" s="34">
        <v>12.547253608703613</v>
      </c>
      <c r="AD68" s="34">
        <v>16.63154411315918</v>
      </c>
      <c r="AE68" s="34">
        <v>12.018899917602539</v>
      </c>
      <c r="AF68" s="34">
        <v>4.8950777053833008</v>
      </c>
      <c r="AG68" s="34">
        <v>4.1737461090087891</v>
      </c>
      <c r="AH68" s="34">
        <v>10.160125732421875</v>
      </c>
      <c r="AI68" s="34">
        <v>5.6163492202758789</v>
      </c>
      <c r="AJ68" s="34">
        <v>1.0273467302322388</v>
      </c>
      <c r="AK68" s="34">
        <v>7.5358781814575195</v>
      </c>
      <c r="AL68" s="34">
        <v>3.3660638332366943</v>
      </c>
      <c r="AM68" s="34">
        <v>1.1832935810089111</v>
      </c>
      <c r="AN68" s="34">
        <v>5.1325345039367676</v>
      </c>
      <c r="AO68" s="34">
        <v>0.5963890552520752</v>
      </c>
      <c r="AP68" s="35" t="s">
        <v>14</v>
      </c>
      <c r="AQ68" s="34">
        <v>-1.3786786794662476</v>
      </c>
      <c r="AR68" s="34">
        <v>30.765417098999023</v>
      </c>
      <c r="AS68" s="9">
        <v>11.41895580291748</v>
      </c>
      <c r="AT68" s="34">
        <v>2.7713229656219482</v>
      </c>
      <c r="AU68" s="34">
        <v>-1.7921146154403687</v>
      </c>
      <c r="AV68" s="34">
        <v>-3.6217622756958008</v>
      </c>
      <c r="AW68" s="34">
        <v>-29.479408264160156</v>
      </c>
      <c r="AX68" s="34">
        <v>-27.950887680053711</v>
      </c>
      <c r="AY68" s="34">
        <v>-7.9105682373046875</v>
      </c>
      <c r="AZ68" s="34">
        <v>-0.44747403264045715</v>
      </c>
      <c r="BA68" s="34">
        <v>2.7664158344268799</v>
      </c>
      <c r="BB68" s="34">
        <v>11.142585754394531</v>
      </c>
      <c r="BC68" s="34">
        <v>5.0098929405212402</v>
      </c>
      <c r="BD68" s="34">
        <v>14.519088745117188</v>
      </c>
      <c r="BE68" s="34">
        <v>20.834981918334961</v>
      </c>
      <c r="BF68" s="34">
        <v>4.714991569519043</v>
      </c>
      <c r="BG68" s="34">
        <v>19.08696174621582</v>
      </c>
      <c r="BH68" s="34">
        <v>32.654197692871094</v>
      </c>
      <c r="BI68" s="34">
        <v>71.180435180664063</v>
      </c>
      <c r="BJ68" s="34">
        <v>69.885505676269531</v>
      </c>
      <c r="BK68" s="34">
        <v>48.576042175292969</v>
      </c>
      <c r="BL68" s="34">
        <v>26.542612075805664</v>
      </c>
      <c r="BM68" s="34">
        <v>31.840827941894531</v>
      </c>
      <c r="BN68" s="34">
        <v>21.859952926635742</v>
      </c>
      <c r="BO68" s="34">
        <v>18.764020919799805</v>
      </c>
      <c r="BP68" s="34">
        <v>24.665460586547852</v>
      </c>
      <c r="BQ68" s="34">
        <v>27.593122482299805</v>
      </c>
      <c r="BR68" s="34">
        <v>24.804557800292969</v>
      </c>
      <c r="BS68" s="34">
        <v>19.116395950317383</v>
      </c>
      <c r="BT68" s="34">
        <v>19.81147575378418</v>
      </c>
      <c r="BU68" s="34">
        <v>20.742397308349609</v>
      </c>
      <c r="BV68" s="34">
        <v>13.923220634460449</v>
      </c>
      <c r="BW68" s="34">
        <v>10.669761657714844</v>
      </c>
      <c r="BX68" s="34">
        <v>3.8376893997192383</v>
      </c>
      <c r="BY68" s="34">
        <v>9.8501710891723633</v>
      </c>
      <c r="BZ68" s="34">
        <v>9.3390789031982422</v>
      </c>
      <c r="CA68" s="34">
        <v>5.3380403518676758</v>
      </c>
      <c r="CB68" s="34">
        <v>4.3183803558349609</v>
      </c>
      <c r="CC68" s="34">
        <v>1.0204850435256958</v>
      </c>
      <c r="CD68" s="36"/>
      <c r="CF68"/>
    </row>
    <row r="69" spans="1:84" x14ac:dyDescent="0.3">
      <c r="A69" s="33" t="s">
        <v>82</v>
      </c>
      <c r="B69" s="33" t="s">
        <v>253</v>
      </c>
      <c r="C69" s="34">
        <v>-8.3011722564697266</v>
      </c>
      <c r="D69" s="34">
        <v>22.331342697143555</v>
      </c>
      <c r="E69" s="9">
        <v>9.5062360763549805</v>
      </c>
      <c r="F69" s="34">
        <v>0.64816892147064209</v>
      </c>
      <c r="G69" s="34">
        <v>-3.7284507751464844</v>
      </c>
      <c r="H69" s="34">
        <v>-15.00959587097168</v>
      </c>
      <c r="I69" s="34">
        <v>-43.420066833496094</v>
      </c>
      <c r="J69" s="34">
        <v>-40.264743804931641</v>
      </c>
      <c r="K69" s="34">
        <v>-10.909977912902832</v>
      </c>
      <c r="L69" s="34">
        <v>-4.786137580871582</v>
      </c>
      <c r="M69" s="34">
        <v>4.015254020690918</v>
      </c>
      <c r="N69" s="34">
        <v>7.5843348503112793</v>
      </c>
      <c r="O69" s="34">
        <v>4.1489143371582031</v>
      </c>
      <c r="P69" s="34">
        <v>6.6141953468322754</v>
      </c>
      <c r="Q69" s="34">
        <v>1.5874075889587402</v>
      </c>
      <c r="R69" s="34">
        <v>-1.3851830959320068</v>
      </c>
      <c r="S69" s="34">
        <v>13.805072784423828</v>
      </c>
      <c r="T69" s="34">
        <v>40.004405975341797</v>
      </c>
      <c r="U69" s="34">
        <v>101.75255584716797</v>
      </c>
      <c r="V69" s="34">
        <v>72.667198181152344</v>
      </c>
      <c r="W69" s="34">
        <v>29.847417831420898</v>
      </c>
      <c r="X69" s="34">
        <v>14.340015411376953</v>
      </c>
      <c r="Y69" s="34">
        <v>15.889960289001465</v>
      </c>
      <c r="Z69" s="34">
        <v>9.38739013671875</v>
      </c>
      <c r="AA69" s="34">
        <v>0.67098098993301392</v>
      </c>
      <c r="AB69" s="34">
        <v>12.48969554901123</v>
      </c>
      <c r="AC69" s="34">
        <v>16.0155029296875</v>
      </c>
      <c r="AD69" s="34">
        <v>13.04047966003418</v>
      </c>
      <c r="AE69" s="34">
        <v>12.047027587890625</v>
      </c>
      <c r="AF69" s="34">
        <v>4.6045560836791992</v>
      </c>
      <c r="AG69" s="34">
        <v>4.7755470275878906</v>
      </c>
      <c r="AH69" s="34">
        <v>22.388553619384766</v>
      </c>
      <c r="AI69" s="34">
        <v>20.285650253295898</v>
      </c>
      <c r="AJ69" s="34">
        <v>10.174172401428223</v>
      </c>
      <c r="AK69" s="34">
        <v>13.430306434631348</v>
      </c>
      <c r="AL69" s="34">
        <v>4.7047514915466309</v>
      </c>
      <c r="AM69" s="34">
        <v>2.0474581718444824</v>
      </c>
      <c r="AN69" s="34">
        <v>5.9784765243530273</v>
      </c>
      <c r="AO69" s="34">
        <v>2.5797224044799805</v>
      </c>
      <c r="AP69" s="35" t="s">
        <v>14</v>
      </c>
      <c r="AQ69" s="34">
        <v>-13.003297805786133</v>
      </c>
      <c r="AR69" s="34">
        <v>26.066343307495117</v>
      </c>
      <c r="AS69" s="9">
        <v>16.791685104370117</v>
      </c>
      <c r="AT69" s="34">
        <v>-3.6250686645507813</v>
      </c>
      <c r="AU69" s="34">
        <v>-6.3198590651154518E-3</v>
      </c>
      <c r="AV69" s="34">
        <v>-11.605873107910156</v>
      </c>
      <c r="AW69" s="34">
        <v>-42.309486389160156</v>
      </c>
      <c r="AX69" s="34">
        <v>-41.435947418212891</v>
      </c>
      <c r="AY69" s="34">
        <v>-22.291427612304688</v>
      </c>
      <c r="AZ69" s="34">
        <v>-17.522834777832031</v>
      </c>
      <c r="BA69" s="34">
        <v>-2.0772354602813721</v>
      </c>
      <c r="BB69" s="34">
        <v>-1.644574761390686</v>
      </c>
      <c r="BC69" s="34">
        <v>-5.3229899406433105</v>
      </c>
      <c r="BD69" s="34">
        <v>-5.2121186256408691</v>
      </c>
      <c r="BE69" s="34">
        <v>3.825028657913208</v>
      </c>
      <c r="BF69" s="34">
        <v>-8.9589748382568359</v>
      </c>
      <c r="BG69" s="34">
        <v>-0.57837313413619995</v>
      </c>
      <c r="BH69" s="34">
        <v>23.619888305664063</v>
      </c>
      <c r="BI69" s="34">
        <v>87.225425720214844</v>
      </c>
      <c r="BJ69" s="34">
        <v>74.601966857910156</v>
      </c>
      <c r="BK69" s="34">
        <v>40.366870880126953</v>
      </c>
      <c r="BL69" s="34">
        <v>25.458074569702148</v>
      </c>
      <c r="BM69" s="34">
        <v>21.198635101318359</v>
      </c>
      <c r="BN69" s="34">
        <v>19.229410171508789</v>
      </c>
      <c r="BO69" s="34">
        <v>15.648364067077637</v>
      </c>
      <c r="BP69" s="34">
        <v>30.480871200561523</v>
      </c>
      <c r="BQ69" s="34">
        <v>27.951410293579102</v>
      </c>
      <c r="BR69" s="34">
        <v>27.390964508056641</v>
      </c>
      <c r="BS69" s="34">
        <v>33.030784606933594</v>
      </c>
      <c r="BT69" s="34">
        <v>19.200422286987305</v>
      </c>
      <c r="BU69" s="34">
        <v>14.71247386932373</v>
      </c>
      <c r="BV69" s="34">
        <v>26.702699661254883</v>
      </c>
      <c r="BW69" s="34">
        <v>25.297431945800781</v>
      </c>
      <c r="BX69" s="34">
        <v>13.17847728729248</v>
      </c>
      <c r="BY69" s="34">
        <v>29.272838592529297</v>
      </c>
      <c r="BZ69" s="34">
        <v>9.9878416061401367</v>
      </c>
      <c r="CA69" s="34">
        <v>6.9681267738342285</v>
      </c>
      <c r="CB69" s="34">
        <v>3.7718732357025146</v>
      </c>
      <c r="CC69" s="34">
        <v>2.1757628917694092</v>
      </c>
      <c r="CD69" s="36"/>
      <c r="CF69"/>
    </row>
    <row r="70" spans="1:84" x14ac:dyDescent="0.3">
      <c r="A70" s="33" t="s">
        <v>83</v>
      </c>
      <c r="B70" s="33" t="s">
        <v>254</v>
      </c>
      <c r="C70" s="34">
        <v>-8.0046968460083008</v>
      </c>
      <c r="D70" s="34">
        <v>23.57172966003418</v>
      </c>
      <c r="E70" s="9">
        <v>10.661373138427734</v>
      </c>
      <c r="F70" s="34">
        <v>0.50077354907989502</v>
      </c>
      <c r="G70" s="34">
        <v>-3.3038136959075928</v>
      </c>
      <c r="H70" s="34">
        <v>-13.596324920654297</v>
      </c>
      <c r="I70" s="34">
        <v>-48.966751098632813</v>
      </c>
      <c r="J70" s="34">
        <v>-41.760581970214844</v>
      </c>
      <c r="K70" s="34">
        <v>-13.524076461791992</v>
      </c>
      <c r="L70" s="34">
        <v>-3.1863341331481934</v>
      </c>
      <c r="M70" s="34">
        <v>-2.3025710582733154</v>
      </c>
      <c r="N70" s="34">
        <v>6.3926491737365723</v>
      </c>
      <c r="O70" s="34">
        <v>5.5042252540588379</v>
      </c>
      <c r="P70" s="34">
        <v>7.6834406852722168</v>
      </c>
      <c r="Q70" s="34">
        <v>14.771452903747559</v>
      </c>
      <c r="R70" s="34">
        <v>3.775702953338623</v>
      </c>
      <c r="S70" s="34">
        <v>7.5865621566772461</v>
      </c>
      <c r="T70" s="34">
        <v>28.962839126586914</v>
      </c>
      <c r="U70" s="34">
        <v>133.44180297851563</v>
      </c>
      <c r="V70" s="34">
        <v>75.725578308105469</v>
      </c>
      <c r="W70" s="34">
        <v>37.367534637451172</v>
      </c>
      <c r="X70" s="34">
        <v>17.732507705688477</v>
      </c>
      <c r="Y70" s="34">
        <v>22.295619964599609</v>
      </c>
      <c r="Z70" s="34">
        <v>4.0895023345947266</v>
      </c>
      <c r="AA70" s="34">
        <v>2.5778534412384033</v>
      </c>
      <c r="AB70" s="34">
        <v>12.947558403015137</v>
      </c>
      <c r="AC70" s="34">
        <v>19.1483154296875</v>
      </c>
      <c r="AD70" s="34">
        <v>17.289312362670898</v>
      </c>
      <c r="AE70" s="34">
        <v>15.162110328674316</v>
      </c>
      <c r="AF70" s="34">
        <v>17.906278610229492</v>
      </c>
      <c r="AG70" s="34">
        <v>1.0557440519332886</v>
      </c>
      <c r="AH70" s="34">
        <v>18.31427001953125</v>
      </c>
      <c r="AI70" s="34">
        <v>11.679690361022949</v>
      </c>
      <c r="AJ70" s="34">
        <v>7.979062557220459</v>
      </c>
      <c r="AK70" s="34">
        <v>17.067855834960938</v>
      </c>
      <c r="AL70" s="34">
        <v>14.674753189086914</v>
      </c>
      <c r="AM70" s="34">
        <v>4.1966300010681152</v>
      </c>
      <c r="AN70" s="34">
        <v>7.1068696975708008</v>
      </c>
      <c r="AO70" s="34">
        <v>-2.5703661441802979</v>
      </c>
      <c r="AP70" s="35" t="s">
        <v>14</v>
      </c>
      <c r="AQ70" s="34">
        <v>-4.5699667930603027</v>
      </c>
      <c r="AR70" s="34">
        <v>26.125570297241211</v>
      </c>
      <c r="AS70" s="9">
        <v>14.009764671325684</v>
      </c>
      <c r="AT70" s="34">
        <v>0.54638451337814331</v>
      </c>
      <c r="AU70" s="34">
        <v>-1.5769081115722656</v>
      </c>
      <c r="AV70" s="34">
        <v>-4.4663758277893066</v>
      </c>
      <c r="AW70" s="34">
        <v>-36.264183044433594</v>
      </c>
      <c r="AX70" s="34">
        <v>-36.978126525878906</v>
      </c>
      <c r="AY70" s="34">
        <v>-8.3660898208618164</v>
      </c>
      <c r="AZ70" s="34">
        <v>-7.9587984085083008</v>
      </c>
      <c r="BA70" s="34">
        <v>2.1761946678161621</v>
      </c>
      <c r="BB70" s="34">
        <v>11.834005355834961</v>
      </c>
      <c r="BC70" s="34">
        <v>3.5421810150146484</v>
      </c>
      <c r="BD70" s="34">
        <v>8.9728794097900391</v>
      </c>
      <c r="BE70" s="34">
        <v>16.688440322875977</v>
      </c>
      <c r="BF70" s="34">
        <v>3.31455397605896</v>
      </c>
      <c r="BG70" s="34">
        <v>17.949699401855469</v>
      </c>
      <c r="BH70" s="34">
        <v>30.275861740112305</v>
      </c>
      <c r="BI70" s="34">
        <v>92.156166076660156</v>
      </c>
      <c r="BJ70" s="34">
        <v>71.584358215332031</v>
      </c>
      <c r="BK70" s="34">
        <v>40.54620361328125</v>
      </c>
      <c r="BL70" s="34">
        <v>28.310384750366211</v>
      </c>
      <c r="BM70" s="34">
        <v>20.496458053588867</v>
      </c>
      <c r="BN70" s="34">
        <v>11.260103225708008</v>
      </c>
      <c r="BO70" s="34">
        <v>10.16477108001709</v>
      </c>
      <c r="BP70" s="34">
        <v>16.936061859130859</v>
      </c>
      <c r="BQ70" s="34">
        <v>17.106529235839844</v>
      </c>
      <c r="BR70" s="34">
        <v>25.488765716552734</v>
      </c>
      <c r="BS70" s="34">
        <v>16.263870239257813</v>
      </c>
      <c r="BT70" s="34">
        <v>14.014778137207031</v>
      </c>
      <c r="BU70" s="34">
        <v>10.366313934326172</v>
      </c>
      <c r="BV70" s="34">
        <v>21.028966903686523</v>
      </c>
      <c r="BW70" s="34">
        <v>14.448081016540527</v>
      </c>
      <c r="BX70" s="34">
        <v>13.10242748260498</v>
      </c>
      <c r="BY70" s="34">
        <v>26.529762268066406</v>
      </c>
      <c r="BZ70" s="34">
        <v>14.549164772033691</v>
      </c>
      <c r="CA70" s="34">
        <v>7.0742592811584473</v>
      </c>
      <c r="CB70" s="34">
        <v>6.6614165306091309</v>
      </c>
      <c r="CC70" s="34">
        <v>3.6397385597229004</v>
      </c>
      <c r="CD70" s="36"/>
      <c r="CF70"/>
    </row>
    <row r="71" spans="1:84" x14ac:dyDescent="0.3">
      <c r="A71" s="33" t="s">
        <v>84</v>
      </c>
      <c r="B71" s="33" t="s">
        <v>255</v>
      </c>
      <c r="C71" s="34">
        <v>-33.542942047119141</v>
      </c>
      <c r="D71" s="34">
        <v>58.857044219970703</v>
      </c>
      <c r="E71" s="9">
        <v>48.600833892822266</v>
      </c>
      <c r="F71" s="34">
        <v>-0.63950073719024658</v>
      </c>
      <c r="G71" s="34">
        <v>-18.417543411254883</v>
      </c>
      <c r="H71" s="34">
        <v>-48.249748229980469</v>
      </c>
      <c r="I71" s="34">
        <v>-57.020389556884766</v>
      </c>
      <c r="J71" s="34">
        <v>-56.941234588623047</v>
      </c>
      <c r="K71" s="34">
        <v>-42.749229431152344</v>
      </c>
      <c r="L71" s="34">
        <v>-37.626491546630859</v>
      </c>
      <c r="M71" s="34">
        <v>-26.77760124206543</v>
      </c>
      <c r="N71" s="34">
        <v>-30.977602005004883</v>
      </c>
      <c r="O71" s="34">
        <v>-27.174737930297852</v>
      </c>
      <c r="P71" s="34">
        <v>-27.250358581542969</v>
      </c>
      <c r="Q71" s="34">
        <v>-23.885896682739258</v>
      </c>
      <c r="R71" s="34">
        <v>-15.086155891418457</v>
      </c>
      <c r="S71" s="34">
        <v>1.1566660404205322</v>
      </c>
      <c r="T71" s="34">
        <v>61.5380859375</v>
      </c>
      <c r="U71" s="34">
        <v>81.580635070800781</v>
      </c>
      <c r="V71" s="34">
        <v>110.48037719726563</v>
      </c>
      <c r="W71" s="34">
        <v>90.898338317871094</v>
      </c>
      <c r="X71" s="34">
        <v>73.583282470703125</v>
      </c>
      <c r="Y71" s="34">
        <v>59.862117767333984</v>
      </c>
      <c r="Z71" s="34">
        <v>78.3701171875</v>
      </c>
      <c r="AA71" s="34">
        <v>89.6343994140625</v>
      </c>
      <c r="AB71" s="34">
        <v>85.038658142089844</v>
      </c>
      <c r="AC71" s="34">
        <v>63.838245391845703</v>
      </c>
      <c r="AD71" s="34">
        <v>54.798141479492188</v>
      </c>
      <c r="AE71" s="34">
        <v>79.270782470703125</v>
      </c>
      <c r="AF71" s="34">
        <v>92.927703857421875</v>
      </c>
      <c r="AG71" s="34">
        <v>98.858726501464844</v>
      </c>
      <c r="AH71" s="34">
        <v>83.71697998046875</v>
      </c>
      <c r="AI71" s="34">
        <v>75.937095642089844</v>
      </c>
      <c r="AJ71" s="34">
        <v>59.334869384765625</v>
      </c>
      <c r="AK71" s="34">
        <v>49.112251281738281</v>
      </c>
      <c r="AL71" s="34">
        <v>31.502946853637695</v>
      </c>
      <c r="AM71" s="34">
        <v>14.50052547454834</v>
      </c>
      <c r="AN71" s="34">
        <v>3.6429805755615234</v>
      </c>
      <c r="AO71" s="34">
        <v>1.1058956384658813</v>
      </c>
      <c r="AP71" s="35" t="s">
        <v>14</v>
      </c>
      <c r="AQ71" s="34">
        <v>-9.9601640701293945</v>
      </c>
      <c r="AR71" s="34">
        <v>10.822085380554199</v>
      </c>
      <c r="AS71" s="9">
        <v>23.081047058105469</v>
      </c>
      <c r="AT71" s="34">
        <v>-0.20796093344688416</v>
      </c>
      <c r="AU71" s="34">
        <v>4.7200250625610352</v>
      </c>
      <c r="AV71" s="34">
        <v>-3.8811666965484619</v>
      </c>
      <c r="AW71" s="34">
        <v>-23.130098342895508</v>
      </c>
      <c r="AX71" s="34">
        <v>-32.238842010498047</v>
      </c>
      <c r="AY71" s="34">
        <v>6.6344447135925293</v>
      </c>
      <c r="AZ71" s="34">
        <v>-25.628509521484375</v>
      </c>
      <c r="BA71" s="34">
        <v>-13.611079216003418</v>
      </c>
      <c r="BB71" s="34">
        <v>-4.7855229377746582</v>
      </c>
      <c r="BC71" s="34">
        <v>-13.586113929748535</v>
      </c>
      <c r="BD71" s="34">
        <v>10.498537063598633</v>
      </c>
      <c r="BE71" s="34">
        <v>-10.882424354553223</v>
      </c>
      <c r="BF71" s="34">
        <v>4.4353094100952148</v>
      </c>
      <c r="BG71" s="34">
        <v>-4.6355738639831543</v>
      </c>
      <c r="BH71" s="34">
        <v>16.265628814697266</v>
      </c>
      <c r="BI71" s="34">
        <v>19.294090270996094</v>
      </c>
      <c r="BJ71" s="34">
        <v>19.997341156005859</v>
      </c>
      <c r="BK71" s="34">
        <v>0.8591010570526123</v>
      </c>
      <c r="BL71" s="34">
        <v>15.639188766479492</v>
      </c>
      <c r="BM71" s="34">
        <v>24.77849006652832</v>
      </c>
      <c r="BN71" s="34">
        <v>12.704275131225586</v>
      </c>
      <c r="BO71" s="34">
        <v>6.5443849563598633</v>
      </c>
      <c r="BP71" s="34">
        <v>1.7126767635345459</v>
      </c>
      <c r="BQ71" s="34">
        <v>16.935598373413086</v>
      </c>
      <c r="BR71" s="34">
        <v>9.1223421096801758</v>
      </c>
      <c r="BS71" s="34">
        <v>19.677675247192383</v>
      </c>
      <c r="BT71" s="34">
        <v>11.227422714233398</v>
      </c>
      <c r="BU71" s="34">
        <v>13.403790473937988</v>
      </c>
      <c r="BV71" s="34">
        <v>23.997064590454102</v>
      </c>
      <c r="BW71" s="34">
        <v>32.525981903076172</v>
      </c>
      <c r="BX71" s="34">
        <v>23.459611892700195</v>
      </c>
      <c r="BY71" s="34">
        <v>25.291093826293945</v>
      </c>
      <c r="BZ71" s="34">
        <v>29.467166900634766</v>
      </c>
      <c r="CA71" s="34">
        <v>44.187717437744141</v>
      </c>
      <c r="CB71" s="34">
        <v>30.114625930786133</v>
      </c>
      <c r="CC71" s="34">
        <v>16.672475814819336</v>
      </c>
      <c r="CD71" s="36"/>
      <c r="CF71"/>
    </row>
    <row r="72" spans="1:84" x14ac:dyDescent="0.3">
      <c r="A72" s="33" t="s">
        <v>85</v>
      </c>
      <c r="B72" s="33" t="s">
        <v>256</v>
      </c>
      <c r="C72" s="34">
        <v>-4.1424713134765625</v>
      </c>
      <c r="D72" s="34">
        <v>22.058074951171875</v>
      </c>
      <c r="E72" s="9">
        <v>12.710885047912598</v>
      </c>
      <c r="F72" s="34">
        <v>0.25231501460075378</v>
      </c>
      <c r="G72" s="34">
        <v>6.3437600135803223</v>
      </c>
      <c r="H72" s="34">
        <v>-1.043952465057373</v>
      </c>
      <c r="I72" s="34">
        <v>-13.74045467376709</v>
      </c>
      <c r="J72" s="34">
        <v>-24.369207382202148</v>
      </c>
      <c r="K72" s="34">
        <v>-4.1016454696655273</v>
      </c>
      <c r="L72" s="34">
        <v>-7.2007989883422852</v>
      </c>
      <c r="M72" s="34">
        <v>-0.70656925439834595</v>
      </c>
      <c r="N72" s="34">
        <v>1.9105302095413208</v>
      </c>
      <c r="O72" s="34">
        <v>-5.1104707717895508</v>
      </c>
      <c r="P72" s="34">
        <v>-4.4221153259277344</v>
      </c>
      <c r="Q72" s="34">
        <v>4.4818615913391113</v>
      </c>
      <c r="R72" s="34">
        <v>3.0850391387939453</v>
      </c>
      <c r="S72" s="34">
        <v>2.4804723262786865</v>
      </c>
      <c r="T72" s="34">
        <v>27.802909851074219</v>
      </c>
      <c r="U72" s="34">
        <v>35.049053192138672</v>
      </c>
      <c r="V72" s="34">
        <v>38.392982482910156</v>
      </c>
      <c r="W72" s="34">
        <v>27.585029602050781</v>
      </c>
      <c r="X72" s="34">
        <v>18.84881591796875</v>
      </c>
      <c r="Y72" s="34">
        <v>18.600982666015625</v>
      </c>
      <c r="Z72" s="34">
        <v>20.099834442138672</v>
      </c>
      <c r="AA72" s="34">
        <v>22.473739624023438</v>
      </c>
      <c r="AB72" s="34">
        <v>30.148679733276367</v>
      </c>
      <c r="AC72" s="34">
        <v>25.127176284790039</v>
      </c>
      <c r="AD72" s="34">
        <v>19.670822143554688</v>
      </c>
      <c r="AE72" s="34">
        <v>20.344486236572266</v>
      </c>
      <c r="AF72" s="34">
        <v>12.509265899658203</v>
      </c>
      <c r="AG72" s="34">
        <v>16.284994125366211</v>
      </c>
      <c r="AH72" s="34">
        <v>21.527111053466797</v>
      </c>
      <c r="AI72" s="34">
        <v>24.602359771728516</v>
      </c>
      <c r="AJ72" s="34">
        <v>24.988569259643555</v>
      </c>
      <c r="AK72" s="34">
        <v>19.194114685058594</v>
      </c>
      <c r="AL72" s="34">
        <v>14.479474067687988</v>
      </c>
      <c r="AM72" s="34">
        <v>0.13756470382213593</v>
      </c>
      <c r="AN72" s="34">
        <v>-6.6081843376159668</v>
      </c>
      <c r="AO72" s="34">
        <v>-6.3190145492553711</v>
      </c>
      <c r="AP72" s="35" t="s">
        <v>14</v>
      </c>
      <c r="AQ72" s="34">
        <v>-8.3302698135375977</v>
      </c>
      <c r="AR72" s="34">
        <v>23.388675689697266</v>
      </c>
      <c r="AS72" s="9">
        <v>17.011880874633789</v>
      </c>
      <c r="AT72" s="34">
        <v>-0.53991347551345825</v>
      </c>
      <c r="AU72" s="34">
        <v>6.5512332916259766</v>
      </c>
      <c r="AV72" s="34">
        <v>-4.1014447212219238</v>
      </c>
      <c r="AW72" s="34">
        <v>-17.193817138671875</v>
      </c>
      <c r="AX72" s="34">
        <v>-28.683090209960938</v>
      </c>
      <c r="AY72" s="34">
        <v>-12.013290405273438</v>
      </c>
      <c r="AZ72" s="34">
        <v>-11.704968452453613</v>
      </c>
      <c r="BA72" s="34">
        <v>-9.9729833602905273</v>
      </c>
      <c r="BB72" s="34">
        <v>-0.64093595743179321</v>
      </c>
      <c r="BC72" s="34">
        <v>-8.9169588088989258</v>
      </c>
      <c r="BD72" s="34">
        <v>-8.5210027694702148</v>
      </c>
      <c r="BE72" s="34">
        <v>-1.6750074625015259</v>
      </c>
      <c r="BF72" s="34">
        <v>-3.4105565547943115</v>
      </c>
      <c r="BG72" s="34">
        <v>-0.12929725646972656</v>
      </c>
      <c r="BH72" s="34">
        <v>24.259248733520508</v>
      </c>
      <c r="BI72" s="34">
        <v>34.186119079589844</v>
      </c>
      <c r="BJ72" s="34">
        <v>40.978061676025391</v>
      </c>
      <c r="BK72" s="34">
        <v>34.289638519287109</v>
      </c>
      <c r="BL72" s="34">
        <v>24.809486389160156</v>
      </c>
      <c r="BM72" s="34">
        <v>23.848604202270508</v>
      </c>
      <c r="BN72" s="34">
        <v>20.122726440429688</v>
      </c>
      <c r="BO72" s="34">
        <v>26.323421478271484</v>
      </c>
      <c r="BP72" s="34">
        <v>30.865062713623047</v>
      </c>
      <c r="BQ72" s="34">
        <v>32.302978515625</v>
      </c>
      <c r="BR72" s="34">
        <v>25.805805206298828</v>
      </c>
      <c r="BS72" s="34">
        <v>17.693807601928711</v>
      </c>
      <c r="BT72" s="34">
        <v>20.326276779174805</v>
      </c>
      <c r="BU72" s="34">
        <v>21.410358428955078</v>
      </c>
      <c r="BV72" s="34">
        <v>33.332340240478516</v>
      </c>
      <c r="BW72" s="34">
        <v>27.350610733032227</v>
      </c>
      <c r="BX72" s="34">
        <v>28.446660995483398</v>
      </c>
      <c r="BY72" s="34">
        <v>27.975130081176758</v>
      </c>
      <c r="BZ72" s="34">
        <v>15.707154273986816</v>
      </c>
      <c r="CA72" s="34">
        <v>5.2489533424377441</v>
      </c>
      <c r="CB72" s="34">
        <v>-2.1991977691650391</v>
      </c>
      <c r="CC72" s="34">
        <v>-7.4658355712890625</v>
      </c>
      <c r="CD72" s="36"/>
      <c r="CF72"/>
    </row>
    <row r="73" spans="1:84" x14ac:dyDescent="0.3">
      <c r="A73" s="33" t="s">
        <v>86</v>
      </c>
      <c r="B73" s="33" t="s">
        <v>257</v>
      </c>
      <c r="C73" s="34">
        <v>-3.2059023380279541</v>
      </c>
      <c r="D73" s="34">
        <v>19.911111831665039</v>
      </c>
      <c r="E73" s="9">
        <v>3.9896342754364014</v>
      </c>
      <c r="F73" s="34">
        <v>-4.5128340721130371</v>
      </c>
      <c r="G73" s="34">
        <v>-3.2257680892944336</v>
      </c>
      <c r="H73" s="34">
        <v>-20.149639129638672</v>
      </c>
      <c r="I73" s="34">
        <v>-47.289634704589844</v>
      </c>
      <c r="J73" s="34">
        <v>-35.212497711181641</v>
      </c>
      <c r="K73" s="34">
        <v>1.7905623912811279</v>
      </c>
      <c r="L73" s="34">
        <v>6.5499367713928223</v>
      </c>
      <c r="M73" s="34">
        <v>14.534260749816895</v>
      </c>
      <c r="N73" s="34">
        <v>13.468189239501953</v>
      </c>
      <c r="O73" s="34">
        <v>9.5379629135131836</v>
      </c>
      <c r="P73" s="34">
        <v>10.361078262329102</v>
      </c>
      <c r="Q73" s="34">
        <v>21.842998504638672</v>
      </c>
      <c r="R73" s="34">
        <v>7.4296317100524902</v>
      </c>
      <c r="S73" s="34">
        <v>18.134878158569336</v>
      </c>
      <c r="T73" s="34">
        <v>52.32379150390625</v>
      </c>
      <c r="U73" s="34">
        <v>123.126953125</v>
      </c>
      <c r="V73" s="34">
        <v>66.96575927734375</v>
      </c>
      <c r="W73" s="34">
        <v>25.277873992919922</v>
      </c>
      <c r="X73" s="34">
        <v>14.67104434967041</v>
      </c>
      <c r="Y73" s="34">
        <v>-0.6256985068321228</v>
      </c>
      <c r="Z73" s="34">
        <v>-5.1254048347473145</v>
      </c>
      <c r="AA73" s="34">
        <v>-1.8697109222412109</v>
      </c>
      <c r="AB73" s="34">
        <v>8.8506155014038086</v>
      </c>
      <c r="AC73" s="34">
        <v>10.392677307128906</v>
      </c>
      <c r="AD73" s="34">
        <v>10.47878360748291</v>
      </c>
      <c r="AE73" s="34">
        <v>7.5525450706481934</v>
      </c>
      <c r="AF73" s="34">
        <v>-0.67082899808883667</v>
      </c>
      <c r="AG73" s="34">
        <v>-2.2197940349578857</v>
      </c>
      <c r="AH73" s="34">
        <v>15.752185821533203</v>
      </c>
      <c r="AI73" s="34">
        <v>1.0485185384750366</v>
      </c>
      <c r="AJ73" s="34">
        <v>-1.1630598306655884</v>
      </c>
      <c r="AK73" s="34">
        <v>13.151657104492188</v>
      </c>
      <c r="AL73" s="34">
        <v>8.7573385238647461</v>
      </c>
      <c r="AM73" s="34">
        <v>2.061697244644165</v>
      </c>
      <c r="AN73" s="34">
        <v>1.2690111398696899</v>
      </c>
      <c r="AO73" s="34">
        <v>-4.777468204498291</v>
      </c>
      <c r="AP73" s="35" t="s">
        <v>14</v>
      </c>
      <c r="AQ73" s="34">
        <v>-6.2315464019775391</v>
      </c>
      <c r="AR73" s="34">
        <v>23.103757858276367</v>
      </c>
      <c r="AS73" s="9">
        <v>8.5313329696655273</v>
      </c>
      <c r="AT73" s="34">
        <v>-2.2724144458770752</v>
      </c>
      <c r="AU73" s="34">
        <v>-0.90820038318634033</v>
      </c>
      <c r="AV73" s="34">
        <v>-12.277862548828125</v>
      </c>
      <c r="AW73" s="34">
        <v>-41.938678741455078</v>
      </c>
      <c r="AX73" s="34">
        <v>-38.225727081298828</v>
      </c>
      <c r="AY73" s="34">
        <v>-8.2627420425415039</v>
      </c>
      <c r="AZ73" s="34">
        <v>-3.8710334300994873</v>
      </c>
      <c r="BA73" s="34">
        <v>3.4974303245544434</v>
      </c>
      <c r="BB73" s="34">
        <v>3.8842794895172119</v>
      </c>
      <c r="BC73" s="34">
        <v>1.8941919803619385</v>
      </c>
      <c r="BD73" s="34">
        <v>8.9490270614624023</v>
      </c>
      <c r="BE73" s="34">
        <v>19.605661392211914</v>
      </c>
      <c r="BF73" s="34">
        <v>2.4221093654632568</v>
      </c>
      <c r="BG73" s="34">
        <v>12.524909019470215</v>
      </c>
      <c r="BH73" s="34">
        <v>34.089141845703125</v>
      </c>
      <c r="BI73" s="34">
        <v>96.046028137207031</v>
      </c>
      <c r="BJ73" s="34">
        <v>75.189659118652344</v>
      </c>
      <c r="BK73" s="34">
        <v>40.378597259521484</v>
      </c>
      <c r="BL73" s="34">
        <v>21.988872528076172</v>
      </c>
      <c r="BM73" s="34">
        <v>9.0325860977172852</v>
      </c>
      <c r="BN73" s="34">
        <v>7.6659116744995117</v>
      </c>
      <c r="BO73" s="34">
        <v>4.1814093589782715</v>
      </c>
      <c r="BP73" s="34">
        <v>12.752549171447754</v>
      </c>
      <c r="BQ73" s="34">
        <v>15.862185478210449</v>
      </c>
      <c r="BR73" s="34">
        <v>18.449062347412109</v>
      </c>
      <c r="BS73" s="34">
        <v>16.560379028320313</v>
      </c>
      <c r="BT73" s="34">
        <v>9.8621835708618164</v>
      </c>
      <c r="BU73" s="34">
        <v>5.1938185691833496</v>
      </c>
      <c r="BV73" s="34">
        <v>18.148569107055664</v>
      </c>
      <c r="BW73" s="34">
        <v>5.7255659103393555</v>
      </c>
      <c r="BX73" s="34">
        <v>0.69676613807678223</v>
      </c>
      <c r="BY73" s="34">
        <v>11.377068519592285</v>
      </c>
      <c r="BZ73" s="34">
        <v>10.668614387512207</v>
      </c>
      <c r="CA73" s="34">
        <v>4.1159191131591797</v>
      </c>
      <c r="CB73" s="34">
        <v>5.8263745307922363</v>
      </c>
      <c r="CC73" s="34">
        <v>-1.517701268196106</v>
      </c>
      <c r="CD73" s="36"/>
      <c r="CF73"/>
    </row>
    <row r="74" spans="1:84" x14ac:dyDescent="0.3">
      <c r="A74" s="33" t="s">
        <v>87</v>
      </c>
      <c r="B74" s="33" t="s">
        <v>258</v>
      </c>
      <c r="C74" s="34">
        <v>-0.24660360813140869</v>
      </c>
      <c r="D74" s="34">
        <v>27.92448616027832</v>
      </c>
      <c r="E74" s="9">
        <v>21.396955490112305</v>
      </c>
      <c r="F74" s="34">
        <v>7.3886094093322754</v>
      </c>
      <c r="G74" s="34">
        <v>3.6904914379119873</v>
      </c>
      <c r="H74" s="34">
        <v>-1.1014153957366943</v>
      </c>
      <c r="I74" s="34">
        <v>-30.405881881713867</v>
      </c>
      <c r="J74" s="34">
        <v>-22.464731216430664</v>
      </c>
      <c r="K74" s="34">
        <v>-1.0287570953369141</v>
      </c>
      <c r="L74" s="34">
        <v>-1.3314642906188965</v>
      </c>
      <c r="M74" s="34">
        <v>1.8321409225463867</v>
      </c>
      <c r="N74" s="34">
        <v>9.4759387969970703</v>
      </c>
      <c r="O74" s="34">
        <v>10.172574043273926</v>
      </c>
      <c r="P74" s="34">
        <v>9.3619251251220703</v>
      </c>
      <c r="Q74" s="34">
        <v>15.22087574005127</v>
      </c>
      <c r="R74" s="34">
        <v>4.9171357154846191</v>
      </c>
      <c r="S74" s="34">
        <v>13.489234924316406</v>
      </c>
      <c r="T74" s="34">
        <v>29.69554328918457</v>
      </c>
      <c r="U74" s="34">
        <v>75.635086059570313</v>
      </c>
      <c r="V74" s="34">
        <v>47.508731842041016</v>
      </c>
      <c r="W74" s="34">
        <v>30.789257049560547</v>
      </c>
      <c r="X74" s="34">
        <v>22.169851303100586</v>
      </c>
      <c r="Y74" s="34">
        <v>32.992359161376953</v>
      </c>
      <c r="Z74" s="34">
        <v>24.426015853881836</v>
      </c>
      <c r="AA74" s="34">
        <v>15.851228713989258</v>
      </c>
      <c r="AB74" s="34">
        <v>28.377269744873047</v>
      </c>
      <c r="AC74" s="34">
        <v>31.592844009399414</v>
      </c>
      <c r="AD74" s="34">
        <v>18.320440292358398</v>
      </c>
      <c r="AE74" s="34">
        <v>16.648258209228516</v>
      </c>
      <c r="AF74" s="34">
        <v>24.257627487182617</v>
      </c>
      <c r="AG74" s="34">
        <v>15.781819343566895</v>
      </c>
      <c r="AH74" s="34">
        <v>33.243618011474609</v>
      </c>
      <c r="AI74" s="34">
        <v>46.427478790283203</v>
      </c>
      <c r="AJ74" s="34">
        <v>19.000514984130859</v>
      </c>
      <c r="AK74" s="34">
        <v>27.63092041015625</v>
      </c>
      <c r="AL74" s="34">
        <v>30.322750091552734</v>
      </c>
      <c r="AM74" s="34">
        <v>1.6538478136062622</v>
      </c>
      <c r="AN74" s="34">
        <v>15.102864265441895</v>
      </c>
      <c r="AO74" s="34">
        <v>10.914668083190918</v>
      </c>
      <c r="AP74" s="35" t="s">
        <v>14</v>
      </c>
      <c r="AQ74" s="34">
        <v>-4.0499720573425293</v>
      </c>
      <c r="AR74" s="34">
        <v>36.316864013671875</v>
      </c>
      <c r="AS74" s="9">
        <v>21.08308219909668</v>
      </c>
      <c r="AT74" s="34">
        <v>5.0743613243103027</v>
      </c>
      <c r="AU74" s="34">
        <v>1.6871596574783325</v>
      </c>
      <c r="AV74" s="34">
        <v>-4.3516297340393066</v>
      </c>
      <c r="AW74" s="34">
        <v>-41.392822265625</v>
      </c>
      <c r="AX74" s="34">
        <v>-24.965953826904297</v>
      </c>
      <c r="AY74" s="34">
        <v>-2.9388079643249512</v>
      </c>
      <c r="AZ74" s="34">
        <v>-8.5971965789794922</v>
      </c>
      <c r="BA74" s="34">
        <v>5.641812801361084</v>
      </c>
      <c r="BB74" s="34">
        <v>-1.9680978059768677</v>
      </c>
      <c r="BC74" s="34">
        <v>0.47756287455558777</v>
      </c>
      <c r="BD74" s="34">
        <v>20.367124557495117</v>
      </c>
      <c r="BE74" s="34">
        <v>9.7234764099121094</v>
      </c>
      <c r="BF74" s="34">
        <v>-0.19411671161651611</v>
      </c>
      <c r="BG74" s="34">
        <v>10.766181945800781</v>
      </c>
      <c r="BH74" s="34">
        <v>32.088027954101563</v>
      </c>
      <c r="BI74" s="34">
        <v>90.387489318847656</v>
      </c>
      <c r="BJ74" s="34">
        <v>66.43719482421875</v>
      </c>
      <c r="BK74" s="34">
        <v>41.281494140625</v>
      </c>
      <c r="BL74" s="34">
        <v>30.495622634887695</v>
      </c>
      <c r="BM74" s="34">
        <v>46.205432891845703</v>
      </c>
      <c r="BN74" s="34">
        <v>44.584133148193359</v>
      </c>
      <c r="BO74" s="34">
        <v>34.583705902099609</v>
      </c>
      <c r="BP74" s="34">
        <v>21.663192749023438</v>
      </c>
      <c r="BQ74" s="34">
        <v>46.463588714599609</v>
      </c>
      <c r="BR74" s="34">
        <v>38.058387756347656</v>
      </c>
      <c r="BS74" s="34">
        <v>43.063583374023438</v>
      </c>
      <c r="BT74" s="34">
        <v>37.318538665771484</v>
      </c>
      <c r="BU74" s="34">
        <v>28.4312744140625</v>
      </c>
      <c r="BV74" s="34">
        <v>38.875179290771484</v>
      </c>
      <c r="BW74" s="34">
        <v>29.726238250732422</v>
      </c>
      <c r="BX74" s="34">
        <v>16.691930770874023</v>
      </c>
      <c r="BY74" s="34">
        <v>24.639183044433594</v>
      </c>
      <c r="BZ74" s="34">
        <v>10.480241775512695</v>
      </c>
      <c r="CA74" s="34">
        <v>3.2970757484436035</v>
      </c>
      <c r="CB74" s="34">
        <v>6.1329569816589355</v>
      </c>
      <c r="CC74" s="34">
        <v>-3.3999359607696533</v>
      </c>
      <c r="CD74" s="36"/>
      <c r="CF74"/>
    </row>
    <row r="75" spans="1:84" x14ac:dyDescent="0.3">
      <c r="A75" s="33" t="s">
        <v>88</v>
      </c>
      <c r="B75" s="33" t="s">
        <v>259</v>
      </c>
      <c r="C75" s="34">
        <v>-4.4670157432556152</v>
      </c>
      <c r="D75" s="34">
        <v>43.515617370605469</v>
      </c>
      <c r="E75" s="9">
        <v>0.69781225919723511</v>
      </c>
      <c r="F75" s="34">
        <v>8.6196575164794922</v>
      </c>
      <c r="G75" s="34">
        <v>1.9606820344924927</v>
      </c>
      <c r="H75" s="34">
        <v>-3.9220201969146729</v>
      </c>
      <c r="I75" s="34">
        <v>-61.808441162109375</v>
      </c>
      <c r="J75" s="34">
        <v>-28.189365386962891</v>
      </c>
      <c r="K75" s="34">
        <v>-6.6664090156555176</v>
      </c>
      <c r="L75" s="34">
        <v>-7.7933430671691895</v>
      </c>
      <c r="M75" s="34">
        <v>-3.3945024013519287</v>
      </c>
      <c r="N75" s="34">
        <v>8.7451486587524414</v>
      </c>
      <c r="O75" s="34">
        <v>8.56207275390625</v>
      </c>
      <c r="P75" s="34">
        <v>11.769768714904785</v>
      </c>
      <c r="Q75" s="34">
        <v>18.607378005981445</v>
      </c>
      <c r="R75" s="34">
        <v>4.6820735931396484</v>
      </c>
      <c r="S75" s="34">
        <v>23.264986038208008</v>
      </c>
      <c r="T75" s="34">
        <v>63.151618957519531</v>
      </c>
      <c r="U75" s="34">
        <v>297.01333618164063</v>
      </c>
      <c r="V75" s="34">
        <v>107.327392578125</v>
      </c>
      <c r="W75" s="34">
        <v>68.09710693359375</v>
      </c>
      <c r="X75" s="34">
        <v>33.683910369873047</v>
      </c>
      <c r="Y75" s="34">
        <v>39.525302886962891</v>
      </c>
      <c r="Z75" s="34">
        <v>33.342708587646484</v>
      </c>
      <c r="AA75" s="34">
        <v>10.35185432434082</v>
      </c>
      <c r="AB75" s="34">
        <v>18.595928192138672</v>
      </c>
      <c r="AC75" s="34">
        <v>15.543221473693848</v>
      </c>
      <c r="AD75" s="34">
        <v>16.139429092407227</v>
      </c>
      <c r="AE75" s="34">
        <v>5.3989524841308594</v>
      </c>
      <c r="AF75" s="34">
        <v>10.11585521697998</v>
      </c>
      <c r="AG75" s="34">
        <v>-7.8370852470397949</v>
      </c>
      <c r="AH75" s="34">
        <v>-1.1600925922393799</v>
      </c>
      <c r="AI75" s="34">
        <v>1.7622164487838745</v>
      </c>
      <c r="AJ75" s="34">
        <v>6.682856559753418</v>
      </c>
      <c r="AK75" s="34">
        <v>-1.9813582897186279</v>
      </c>
      <c r="AL75" s="34">
        <v>1.1220755577087402</v>
      </c>
      <c r="AM75" s="34">
        <v>-7.0744800567626953</v>
      </c>
      <c r="AN75" s="34">
        <v>-5.917365550994873</v>
      </c>
      <c r="AO75" s="34">
        <v>-4.0157670974731445</v>
      </c>
      <c r="AP75" s="35" t="s">
        <v>14</v>
      </c>
      <c r="AQ75" s="34">
        <v>-21.805646896362305</v>
      </c>
      <c r="AR75" s="34">
        <v>35.524456024169922</v>
      </c>
      <c r="AS75" s="9">
        <v>18.962074279785156</v>
      </c>
      <c r="AT75" s="34">
        <v>-2.0356917381286621</v>
      </c>
      <c r="AU75" s="34">
        <v>-7.3572216033935547</v>
      </c>
      <c r="AV75" s="34">
        <v>-19.176263809204102</v>
      </c>
      <c r="AW75" s="34">
        <v>-37.663333892822266</v>
      </c>
      <c r="AX75" s="34">
        <v>-38.137741088867188</v>
      </c>
      <c r="AY75" s="34">
        <v>-42.573928833007813</v>
      </c>
      <c r="AZ75" s="34">
        <v>-38.700538635253906</v>
      </c>
      <c r="BA75" s="34">
        <v>-30.420267105102539</v>
      </c>
      <c r="BB75" s="34">
        <v>-14.294657707214355</v>
      </c>
      <c r="BC75" s="34">
        <v>-14.611504554748535</v>
      </c>
      <c r="BD75" s="34">
        <v>-11.87215518951416</v>
      </c>
      <c r="BE75" s="34">
        <v>2.3198981285095215</v>
      </c>
      <c r="BF75" s="34">
        <v>-10.323660850524902</v>
      </c>
      <c r="BG75" s="34">
        <v>6.6940069198608398</v>
      </c>
      <c r="BH75" s="34">
        <v>36.623226165771484</v>
      </c>
      <c r="BI75" s="34">
        <v>61.683738708496094</v>
      </c>
      <c r="BJ75" s="34">
        <v>64.122596740722656</v>
      </c>
      <c r="BK75" s="34">
        <v>91.400222778320313</v>
      </c>
      <c r="BL75" s="34">
        <v>46.473621368408203</v>
      </c>
      <c r="BM75" s="34">
        <v>48.736740112304688</v>
      </c>
      <c r="BN75" s="34">
        <v>51.775787353515625</v>
      </c>
      <c r="BO75" s="34">
        <v>25.799346923828125</v>
      </c>
      <c r="BP75" s="34">
        <v>24.140964508056641</v>
      </c>
      <c r="BQ75" s="34">
        <v>25.635595321655273</v>
      </c>
      <c r="BR75" s="34">
        <v>27.001773834228516</v>
      </c>
      <c r="BS75" s="34">
        <v>26.643049240112305</v>
      </c>
      <c r="BT75" s="34">
        <v>22.680755615234375</v>
      </c>
      <c r="BU75" s="34">
        <v>18.600473403930664</v>
      </c>
      <c r="BV75" s="34">
        <v>22.451040267944336</v>
      </c>
      <c r="BW75" s="34">
        <v>30.122919082641602</v>
      </c>
      <c r="BX75" s="34">
        <v>21.576953887939453</v>
      </c>
      <c r="BY75" s="34">
        <v>28.188676834106445</v>
      </c>
      <c r="BZ75" s="34">
        <v>1.9015583992004395</v>
      </c>
      <c r="CA75" s="34">
        <v>5.4148087501525879</v>
      </c>
      <c r="CB75" s="34">
        <v>15.292919158935547</v>
      </c>
      <c r="CC75" s="34">
        <v>15.082321166992188</v>
      </c>
      <c r="CD75" s="36"/>
      <c r="CF75"/>
    </row>
    <row r="76" spans="1:84" x14ac:dyDescent="0.3">
      <c r="A76" s="33" t="s">
        <v>89</v>
      </c>
      <c r="B76" s="33" t="s">
        <v>260</v>
      </c>
      <c r="C76" s="34">
        <v>-7.6950607299804688</v>
      </c>
      <c r="D76" s="34">
        <v>23.239360809326172</v>
      </c>
      <c r="E76" s="9">
        <v>10.103778839111328</v>
      </c>
      <c r="F76" s="34">
        <v>-1.505841851234436</v>
      </c>
      <c r="G76" s="34">
        <v>-0.59247231483459473</v>
      </c>
      <c r="H76" s="34">
        <v>-16.045995712280273</v>
      </c>
      <c r="I76" s="34">
        <v>-41.540969848632813</v>
      </c>
      <c r="J76" s="34">
        <v>-35.921401977539063</v>
      </c>
      <c r="K76" s="34">
        <v>-9.2035703659057617</v>
      </c>
      <c r="L76" s="34">
        <v>-6.9398956298828125</v>
      </c>
      <c r="M76" s="34">
        <v>-1.6979464292526245</v>
      </c>
      <c r="N76" s="34">
        <v>7.743560791015625</v>
      </c>
      <c r="O76" s="34">
        <v>-0.19516202807426453</v>
      </c>
      <c r="P76" s="34">
        <v>7.0592713356018066</v>
      </c>
      <c r="Q76" s="34">
        <v>13.03515625</v>
      </c>
      <c r="R76" s="34">
        <v>-1.4875675439834595</v>
      </c>
      <c r="S76" s="34">
        <v>10.070058822631836</v>
      </c>
      <c r="T76" s="34">
        <v>38.018699645996094</v>
      </c>
      <c r="U76" s="34">
        <v>91.370803833007813</v>
      </c>
      <c r="V76" s="34">
        <v>67.667327880859375</v>
      </c>
      <c r="W76" s="34">
        <v>29.583568572998047</v>
      </c>
      <c r="X76" s="34">
        <v>16.574462890625</v>
      </c>
      <c r="Y76" s="34">
        <v>23.762228012084961</v>
      </c>
      <c r="Z76" s="34">
        <v>15.690285682678223</v>
      </c>
      <c r="AA76" s="34">
        <v>6.8048453330993652</v>
      </c>
      <c r="AB76" s="34">
        <v>15.632460594177246</v>
      </c>
      <c r="AC76" s="34">
        <v>9.3976860046386719</v>
      </c>
      <c r="AD76" s="34">
        <v>20.962509155273438</v>
      </c>
      <c r="AE76" s="34">
        <v>16.992923736572266</v>
      </c>
      <c r="AF76" s="34">
        <v>6.4233770370483398</v>
      </c>
      <c r="AG76" s="34">
        <v>8.7395401000976563</v>
      </c>
      <c r="AH76" s="34">
        <v>15.274642944335938</v>
      </c>
      <c r="AI76" s="34">
        <v>13.104147911071777</v>
      </c>
      <c r="AJ76" s="34">
        <v>4.4530315399169922</v>
      </c>
      <c r="AK76" s="34">
        <v>13.347814559936523</v>
      </c>
      <c r="AL76" s="34">
        <v>4.9247274398803711</v>
      </c>
      <c r="AM76" s="34">
        <v>1.6627609729766846</v>
      </c>
      <c r="AN76" s="34">
        <v>11.075253486633301</v>
      </c>
      <c r="AO76" s="34">
        <v>7.8077125549316406</v>
      </c>
      <c r="AP76" s="35" t="s">
        <v>14</v>
      </c>
      <c r="AQ76" s="34">
        <v>-12.490778923034668</v>
      </c>
      <c r="AR76" s="34">
        <v>28.665773391723633</v>
      </c>
      <c r="AS76" s="9">
        <v>17.548116683959961</v>
      </c>
      <c r="AT76" s="34">
        <v>-2.9492030143737793</v>
      </c>
      <c r="AU76" s="34">
        <v>-3.1966094970703125</v>
      </c>
      <c r="AV76" s="34">
        <v>-16.137531280517578</v>
      </c>
      <c r="AW76" s="34">
        <v>-38.921566009521484</v>
      </c>
      <c r="AX76" s="34">
        <v>-41.304344177246094</v>
      </c>
      <c r="AY76" s="34">
        <v>-18.738288879394531</v>
      </c>
      <c r="AZ76" s="34">
        <v>-14.072819709777832</v>
      </c>
      <c r="BA76" s="34">
        <v>-10.217964172363281</v>
      </c>
      <c r="BB76" s="34">
        <v>-2.5292887687683105</v>
      </c>
      <c r="BC76" s="34">
        <v>-6.7822399139404297</v>
      </c>
      <c r="BD76" s="34">
        <v>0.14700029790401459</v>
      </c>
      <c r="BE76" s="34">
        <v>6.9086384773254395</v>
      </c>
      <c r="BF76" s="34">
        <v>-6.5289530754089355</v>
      </c>
      <c r="BG76" s="34">
        <v>5.4709315299987793</v>
      </c>
      <c r="BH76" s="34">
        <v>29.848451614379883</v>
      </c>
      <c r="BI76" s="34">
        <v>81.353340148925781</v>
      </c>
      <c r="BJ76" s="34">
        <v>74.979072570800781</v>
      </c>
      <c r="BK76" s="34">
        <v>43.487987518310547</v>
      </c>
      <c r="BL76" s="34">
        <v>24.294244766235352</v>
      </c>
      <c r="BM76" s="34">
        <v>32.919368743896484</v>
      </c>
      <c r="BN76" s="34">
        <v>20.357427597045898</v>
      </c>
      <c r="BO76" s="34">
        <v>20.479177474975586</v>
      </c>
      <c r="BP76" s="34">
        <v>32.622978210449219</v>
      </c>
      <c r="BQ76" s="34">
        <v>25.242294311523438</v>
      </c>
      <c r="BR76" s="34">
        <v>37.287910461425781</v>
      </c>
      <c r="BS76" s="34">
        <v>29.17152214050293</v>
      </c>
      <c r="BT76" s="34">
        <v>20.689004898071289</v>
      </c>
      <c r="BU76" s="34">
        <v>24.361156463623047</v>
      </c>
      <c r="BV76" s="34">
        <v>26.470163345336914</v>
      </c>
      <c r="BW76" s="34">
        <v>24.054094314575195</v>
      </c>
      <c r="BX76" s="34">
        <v>15.317209243774414</v>
      </c>
      <c r="BY76" s="34">
        <v>20.84221076965332</v>
      </c>
      <c r="BZ76" s="34">
        <v>14.475787162780762</v>
      </c>
      <c r="CA76" s="34">
        <v>4.187504768371582</v>
      </c>
      <c r="CB76" s="34">
        <v>3.8221955299377441</v>
      </c>
      <c r="CC76" s="34">
        <v>1.1020153760910034</v>
      </c>
      <c r="CD76" s="36"/>
      <c r="CF76"/>
    </row>
    <row r="77" spans="1:84" x14ac:dyDescent="0.3">
      <c r="A77" s="33" t="s">
        <v>90</v>
      </c>
      <c r="B77" s="33" t="s">
        <v>261</v>
      </c>
      <c r="C77" s="34">
        <v>-15.852943420410156</v>
      </c>
      <c r="D77" s="34">
        <v>24.402866363525391</v>
      </c>
      <c r="E77" s="9">
        <v>4.8559999465942383</v>
      </c>
      <c r="F77" s="34">
        <v>-3.1791906356811523</v>
      </c>
      <c r="G77" s="34">
        <v>0.81549441814422607</v>
      </c>
      <c r="H77" s="34">
        <v>-42.304309844970703</v>
      </c>
      <c r="I77" s="34">
        <v>-64.661651611328125</v>
      </c>
      <c r="J77" s="34">
        <v>-38.917793273925781</v>
      </c>
      <c r="K77" s="34">
        <v>-17.527675628662109</v>
      </c>
      <c r="L77" s="34">
        <v>8.6086082458496094</v>
      </c>
      <c r="M77" s="34">
        <v>-8.3252658843994141</v>
      </c>
      <c r="N77" s="34">
        <v>4.821803092956543</v>
      </c>
      <c r="O77" s="34">
        <v>-12.589559555053711</v>
      </c>
      <c r="P77" s="34">
        <v>-19.918283462524414</v>
      </c>
      <c r="Q77" s="34">
        <v>-3.5</v>
      </c>
      <c r="R77" s="34">
        <v>-6.7661690711975098</v>
      </c>
      <c r="S77" s="34">
        <v>-3.7411527633666992</v>
      </c>
      <c r="T77" s="34">
        <v>66.768295288085938</v>
      </c>
      <c r="U77" s="34">
        <v>190.0709228515625</v>
      </c>
      <c r="V77" s="34">
        <v>51.959114074707031</v>
      </c>
      <c r="W77" s="34">
        <v>12.63982105255127</v>
      </c>
      <c r="X77" s="34">
        <v>1.7511520385742188</v>
      </c>
      <c r="Y77" s="34">
        <v>16.261878967285156</v>
      </c>
      <c r="Z77" s="34">
        <v>3.5</v>
      </c>
      <c r="AA77" s="34">
        <v>39.578453063964844</v>
      </c>
      <c r="AB77" s="34">
        <v>54.591835021972656</v>
      </c>
      <c r="AC77" s="34">
        <v>19.792745590209961</v>
      </c>
      <c r="AD77" s="34">
        <v>17.716115951538086</v>
      </c>
      <c r="AE77" s="34">
        <v>14.810924530029297</v>
      </c>
      <c r="AF77" s="34">
        <v>-3.2906763553619385</v>
      </c>
      <c r="AG77" s="34">
        <v>18.704156875610352</v>
      </c>
      <c r="AH77" s="34">
        <v>17.488788604736328</v>
      </c>
      <c r="AI77" s="34">
        <v>24.031778335571289</v>
      </c>
      <c r="AJ77" s="34">
        <v>5.525362491607666</v>
      </c>
      <c r="AK77" s="34">
        <v>11.26248836517334</v>
      </c>
      <c r="AL77" s="34">
        <v>4.3478260040283203</v>
      </c>
      <c r="AM77" s="34">
        <v>-11.744966506958008</v>
      </c>
      <c r="AN77" s="34">
        <v>-17.904291152954102</v>
      </c>
      <c r="AO77" s="34">
        <v>-7.6124567985534668</v>
      </c>
      <c r="AP77" s="35" t="s">
        <v>14</v>
      </c>
      <c r="AQ77" s="34">
        <v>-19.469829559326172</v>
      </c>
      <c r="AR77" s="34">
        <v>28.539485931396484</v>
      </c>
      <c r="AS77" s="9">
        <v>-11.368680000305176</v>
      </c>
      <c r="AT77" s="34">
        <v>4.8202958106994629</v>
      </c>
      <c r="AU77" s="34">
        <v>9.0686960220336914</v>
      </c>
      <c r="AV77" s="34">
        <v>-30.306535720825195</v>
      </c>
      <c r="AW77" s="34">
        <v>-29.644021987915039</v>
      </c>
      <c r="AX77" s="34">
        <v>-44.284351348876953</v>
      </c>
      <c r="AY77" s="34">
        <v>-24.596370697021484</v>
      </c>
      <c r="AZ77" s="34">
        <v>-24.60516357421875</v>
      </c>
      <c r="BA77" s="34">
        <v>-18.079563140869141</v>
      </c>
      <c r="BB77" s="34">
        <v>-10.850628852844238</v>
      </c>
      <c r="BC77" s="34">
        <v>-24.943548202514648</v>
      </c>
      <c r="BD77" s="34">
        <v>-20.527252197265625</v>
      </c>
      <c r="BE77" s="34">
        <v>-14.437843322753906</v>
      </c>
      <c r="BF77" s="34">
        <v>-8.2809886932373047</v>
      </c>
      <c r="BG77" s="34">
        <v>-2.4771170616149902</v>
      </c>
      <c r="BH77" s="34">
        <v>59.825725555419922</v>
      </c>
      <c r="BI77" s="34">
        <v>52.057723999023438</v>
      </c>
      <c r="BJ77" s="34">
        <v>61.742805480957031</v>
      </c>
      <c r="BK77" s="34">
        <v>57.195640563964844</v>
      </c>
      <c r="BL77" s="34">
        <v>32.186752319335938</v>
      </c>
      <c r="BM77" s="34">
        <v>30.843223571777344</v>
      </c>
      <c r="BN77" s="34">
        <v>7.2135880589485168E-2</v>
      </c>
      <c r="BO77" s="34">
        <v>24.324918746948242</v>
      </c>
      <c r="BP77" s="34">
        <v>27.527643203735352</v>
      </c>
      <c r="BQ77" s="34">
        <v>46.796802520751953</v>
      </c>
      <c r="BR77" s="34">
        <v>23.108821868896484</v>
      </c>
      <c r="BS77" s="34">
        <v>22.92596435546875</v>
      </c>
      <c r="BT77" s="34">
        <v>-5.5558438301086426</v>
      </c>
      <c r="BU77" s="34">
        <v>-0.46865847706794739</v>
      </c>
      <c r="BV77" s="34">
        <v>-9.6988925933837891</v>
      </c>
      <c r="BW77" s="34">
        <v>-26.078832626342773</v>
      </c>
      <c r="BX77" s="34">
        <v>-24.752939224243164</v>
      </c>
      <c r="BY77" s="34">
        <v>-11.904903411865234</v>
      </c>
      <c r="BZ77" s="34">
        <v>-15.832241058349609</v>
      </c>
      <c r="CA77" s="34">
        <v>-21.165082931518555</v>
      </c>
      <c r="CB77" s="34">
        <v>-18.134422302246094</v>
      </c>
      <c r="CC77" s="34">
        <v>-36.385543823242188</v>
      </c>
      <c r="CD77" s="36"/>
      <c r="CF77"/>
    </row>
    <row r="78" spans="1:84" x14ac:dyDescent="0.3">
      <c r="A78" s="33" t="s">
        <v>91</v>
      </c>
      <c r="B78" s="33" t="s">
        <v>262</v>
      </c>
      <c r="C78" s="34">
        <v>-3.1644463539123535</v>
      </c>
      <c r="D78" s="34">
        <v>21.877958297729492</v>
      </c>
      <c r="E78" s="9">
        <v>4.3659877777099609</v>
      </c>
      <c r="F78" s="34">
        <v>-1.2140008211135864</v>
      </c>
      <c r="G78" s="34">
        <v>-0.16617931425571442</v>
      </c>
      <c r="H78" s="34">
        <v>-6.9320197105407715</v>
      </c>
      <c r="I78" s="34">
        <v>-22.938819885253906</v>
      </c>
      <c r="J78" s="34">
        <v>-26.026491165161133</v>
      </c>
      <c r="K78" s="34">
        <v>-1.3528432846069336</v>
      </c>
      <c r="L78" s="34">
        <v>-12.017555236816406</v>
      </c>
      <c r="M78" s="34">
        <v>1.1364165544509888</v>
      </c>
      <c r="N78" s="34">
        <v>6.9447088241577148</v>
      </c>
      <c r="O78" s="34">
        <v>3.9778296947479248</v>
      </c>
      <c r="P78" s="34">
        <v>8.6984424591064453</v>
      </c>
      <c r="Q78" s="34">
        <v>15.458053588867188</v>
      </c>
      <c r="R78" s="34">
        <v>-0.37158524990081787</v>
      </c>
      <c r="S78" s="34">
        <v>12.254344940185547</v>
      </c>
      <c r="T78" s="34">
        <v>26.354379653930664</v>
      </c>
      <c r="U78" s="34">
        <v>46.368301391601563</v>
      </c>
      <c r="V78" s="34">
        <v>51.930950164794922</v>
      </c>
      <c r="W78" s="34">
        <v>33.938034057617188</v>
      </c>
      <c r="X78" s="34">
        <v>27.736177444458008</v>
      </c>
      <c r="Y78" s="34">
        <v>11.834368705749512</v>
      </c>
      <c r="Z78" s="34">
        <v>20.516635894775391</v>
      </c>
      <c r="AA78" s="34">
        <v>15.181278228759766</v>
      </c>
      <c r="AB78" s="34">
        <v>17.444976806640625</v>
      </c>
      <c r="AC78" s="34">
        <v>13.363238334655762</v>
      </c>
      <c r="AD78" s="34">
        <v>12.073884963989258</v>
      </c>
      <c r="AE78" s="34">
        <v>9.8467798233032227</v>
      </c>
      <c r="AF78" s="34">
        <v>13.662099838256836</v>
      </c>
      <c r="AG78" s="34">
        <v>5.1794075965881348</v>
      </c>
      <c r="AH78" s="34">
        <v>8.3030843734741211</v>
      </c>
      <c r="AI78" s="34">
        <v>5.1364068984985352</v>
      </c>
      <c r="AJ78" s="34">
        <v>0.21478603780269623</v>
      </c>
      <c r="AK78" s="34">
        <v>8.3864364624023438</v>
      </c>
      <c r="AL78" s="34">
        <v>-2.6312990188598633</v>
      </c>
      <c r="AM78" s="34">
        <v>-5.6701583862304688</v>
      </c>
      <c r="AN78" s="34">
        <v>-1.5446014404296875</v>
      </c>
      <c r="AO78" s="34">
        <v>2.2188920974731445</v>
      </c>
      <c r="AP78" s="35" t="s">
        <v>14</v>
      </c>
      <c r="AQ78" s="34">
        <v>-5.6534137725830078</v>
      </c>
      <c r="AR78" s="34">
        <v>24.700656890869141</v>
      </c>
      <c r="AS78" s="9">
        <v>8.0110349655151367</v>
      </c>
      <c r="AT78" s="34">
        <v>-8.9393081665039063</v>
      </c>
      <c r="AU78" s="34">
        <v>-6.9089899063110352</v>
      </c>
      <c r="AV78" s="34">
        <v>-7.5145425796508789</v>
      </c>
      <c r="AW78" s="34">
        <v>-27.001125335693359</v>
      </c>
      <c r="AX78" s="34">
        <v>-23.469282150268555</v>
      </c>
      <c r="AY78" s="34">
        <v>-4.0287823677062988</v>
      </c>
      <c r="AZ78" s="34">
        <v>-10.150551795959473</v>
      </c>
      <c r="BA78" s="34">
        <v>-1.7215644121170044</v>
      </c>
      <c r="BB78" s="34">
        <v>5.4028139114379883</v>
      </c>
      <c r="BC78" s="34">
        <v>-2.1372823715209961</v>
      </c>
      <c r="BD78" s="34">
        <v>9.2033615112304688</v>
      </c>
      <c r="BE78" s="34">
        <v>11.456941604614258</v>
      </c>
      <c r="BF78" s="34">
        <v>5.0015835762023926</v>
      </c>
      <c r="BG78" s="34">
        <v>20.256488800048828</v>
      </c>
      <c r="BH78" s="34">
        <v>29.683944702148438</v>
      </c>
      <c r="BI78" s="34">
        <v>52.280498504638672</v>
      </c>
      <c r="BJ78" s="34">
        <v>49.270313262939453</v>
      </c>
      <c r="BK78" s="34">
        <v>30.866373062133789</v>
      </c>
      <c r="BL78" s="34">
        <v>25.153192520141602</v>
      </c>
      <c r="BM78" s="34">
        <v>20.072433471679688</v>
      </c>
      <c r="BN78" s="34">
        <v>18.713096618652344</v>
      </c>
      <c r="BO78" s="34">
        <v>19.439815521240234</v>
      </c>
      <c r="BP78" s="34">
        <v>19.681282043457031</v>
      </c>
      <c r="BQ78" s="34">
        <v>18.246250152587891</v>
      </c>
      <c r="BR78" s="34">
        <v>17.482616424560547</v>
      </c>
      <c r="BS78" s="34">
        <v>13.609989166259766</v>
      </c>
      <c r="BT78" s="34">
        <v>13.141847610473633</v>
      </c>
      <c r="BU78" s="34">
        <v>8.8416004180908203</v>
      </c>
      <c r="BV78" s="34">
        <v>14.592013359069824</v>
      </c>
      <c r="BW78" s="34">
        <v>10.819723129272461</v>
      </c>
      <c r="BX78" s="34">
        <v>8.0664911270141602</v>
      </c>
      <c r="BY78" s="34">
        <v>10.854028701782227</v>
      </c>
      <c r="BZ78" s="34">
        <v>1.7679277658462524</v>
      </c>
      <c r="CA78" s="34">
        <v>-0.24057821929454803</v>
      </c>
      <c r="CB78" s="34">
        <v>1.5559914112091064</v>
      </c>
      <c r="CC78" s="34">
        <v>-0.30788156390190125</v>
      </c>
      <c r="CD78" s="36"/>
      <c r="CF78"/>
    </row>
    <row r="79" spans="1:84" x14ac:dyDescent="0.3">
      <c r="A79" s="33" t="s">
        <v>92</v>
      </c>
      <c r="B79" s="33" t="s">
        <v>263</v>
      </c>
      <c r="C79" s="34">
        <v>1.7151676416397095</v>
      </c>
      <c r="D79" s="34">
        <v>19.064121246337891</v>
      </c>
      <c r="E79" s="9">
        <v>5.6649188995361328</v>
      </c>
      <c r="F79" s="34">
        <v>12.928565979003906</v>
      </c>
      <c r="G79" s="34">
        <v>-0.36332428455352783</v>
      </c>
      <c r="H79" s="34">
        <v>8.2345390319824219</v>
      </c>
      <c r="I79" s="34">
        <v>-8.0399551391601563</v>
      </c>
      <c r="J79" s="34">
        <v>-7.7974691390991211</v>
      </c>
      <c r="K79" s="34">
        <v>6.7216310501098633</v>
      </c>
      <c r="L79" s="34">
        <v>-5.1187286376953125</v>
      </c>
      <c r="M79" s="34">
        <v>-1.797392725944519</v>
      </c>
      <c r="N79" s="34">
        <v>1.682080864906311</v>
      </c>
      <c r="O79" s="34">
        <v>-4.9076309204101563</v>
      </c>
      <c r="P79" s="34">
        <v>13.369484901428223</v>
      </c>
      <c r="Q79" s="34">
        <v>10.111401557922363</v>
      </c>
      <c r="R79" s="34">
        <v>2.2140746116638184</v>
      </c>
      <c r="S79" s="34">
        <v>21.015905380249023</v>
      </c>
      <c r="T79" s="34">
        <v>25.072696685791016</v>
      </c>
      <c r="U79" s="34">
        <v>29.925140380859375</v>
      </c>
      <c r="V79" s="34">
        <v>17.422998428344727</v>
      </c>
      <c r="W79" s="34">
        <v>30.975166320800781</v>
      </c>
      <c r="X79" s="34">
        <v>11.939729690551758</v>
      </c>
      <c r="Y79" s="34">
        <v>13.190400123596191</v>
      </c>
      <c r="Z79" s="34">
        <v>14.685914039611816</v>
      </c>
      <c r="AA79" s="34">
        <v>19.514581680297852</v>
      </c>
      <c r="AB79" s="34">
        <v>24.303625106811523</v>
      </c>
      <c r="AC79" s="34">
        <v>19.865158081054688</v>
      </c>
      <c r="AD79" s="34">
        <v>14.684835433959961</v>
      </c>
      <c r="AE79" s="34">
        <v>21.980144500732422</v>
      </c>
      <c r="AF79" s="34">
        <v>9.0288848876953125</v>
      </c>
      <c r="AG79" s="34">
        <v>-8.2095928192138672</v>
      </c>
      <c r="AH79" s="34">
        <v>12.217193603515625</v>
      </c>
      <c r="AI79" s="34">
        <v>-5.657261848449707</v>
      </c>
      <c r="AJ79" s="34">
        <v>14.171042442321777</v>
      </c>
      <c r="AK79" s="34">
        <v>3.2529473304748535</v>
      </c>
      <c r="AL79" s="34">
        <v>12.82943058013916</v>
      </c>
      <c r="AM79" s="34">
        <v>-0.16363438963890076</v>
      </c>
      <c r="AN79" s="34">
        <v>-8.4022798538208008</v>
      </c>
      <c r="AO79" s="34">
        <v>8.3947420120239258</v>
      </c>
      <c r="AP79" s="35" t="s">
        <v>14</v>
      </c>
      <c r="AQ79" s="34">
        <v>5.0932316780090332</v>
      </c>
      <c r="AR79" s="34">
        <v>10.989835739135742</v>
      </c>
      <c r="AS79" s="9">
        <v>9.9991779327392578</v>
      </c>
      <c r="AT79" s="34">
        <v>6.4549050331115723</v>
      </c>
      <c r="AU79" s="34">
        <v>-0.70917987823486328</v>
      </c>
      <c r="AV79" s="34">
        <v>11.730923652648926</v>
      </c>
      <c r="AW79" s="34">
        <v>9.9393558502197266</v>
      </c>
      <c r="AX79" s="34">
        <v>-1.0213295221328735</v>
      </c>
      <c r="AY79" s="34">
        <v>-6.7954792976379395</v>
      </c>
      <c r="AZ79" s="34">
        <v>-3.0343408584594727</v>
      </c>
      <c r="BA79" s="34">
        <v>11.643406867980957</v>
      </c>
      <c r="BB79" s="34">
        <v>11.237922668457031</v>
      </c>
      <c r="BC79" s="34">
        <v>-0.59722822904586792</v>
      </c>
      <c r="BD79" s="34">
        <v>10.464770317077637</v>
      </c>
      <c r="BE79" s="34">
        <v>15.502293586730957</v>
      </c>
      <c r="BF79" s="34">
        <v>-2.0069625377655029</v>
      </c>
      <c r="BG79" s="34">
        <v>15.344904899597168</v>
      </c>
      <c r="BH79" s="34">
        <v>36.074813842773438</v>
      </c>
      <c r="BI79" s="34">
        <v>12.933010101318359</v>
      </c>
      <c r="BJ79" s="34">
        <v>8.0630302429199219</v>
      </c>
      <c r="BK79" s="34">
        <v>18.641963958740234</v>
      </c>
      <c r="BL79" s="34">
        <v>-5.6045098304748535</v>
      </c>
      <c r="BM79" s="34">
        <v>-14.919265747070313</v>
      </c>
      <c r="BN79" s="34">
        <v>5.1420083045959473</v>
      </c>
      <c r="BO79" s="34">
        <v>16.234140396118164</v>
      </c>
      <c r="BP79" s="34">
        <v>20.358772277832031</v>
      </c>
      <c r="BQ79" s="34">
        <v>24.92753791809082</v>
      </c>
      <c r="BR79" s="34">
        <v>25.559864044189453</v>
      </c>
      <c r="BS79" s="34">
        <v>15.47760009765625</v>
      </c>
      <c r="BT79" s="34">
        <v>12.724157333374023</v>
      </c>
      <c r="BU79" s="34">
        <v>-10.151193618774414</v>
      </c>
      <c r="BV79" s="34">
        <v>15.199113845825195</v>
      </c>
      <c r="BW79" s="34">
        <v>7.1181631088256836</v>
      </c>
      <c r="BX79" s="34">
        <v>10.910173416137695</v>
      </c>
      <c r="BY79" s="34">
        <v>33.941249847412109</v>
      </c>
      <c r="BZ79" s="34">
        <v>11.628849983215332</v>
      </c>
      <c r="CA79" s="34">
        <v>-6.6793724894523621E-2</v>
      </c>
      <c r="CB79" s="34">
        <v>9.6838541030883789</v>
      </c>
      <c r="CC79" s="34">
        <v>-2.1676788330078125</v>
      </c>
      <c r="CD79" s="36"/>
      <c r="CF79"/>
    </row>
    <row r="80" spans="1:84" x14ac:dyDescent="0.3">
      <c r="A80" s="33" t="s">
        <v>93</v>
      </c>
      <c r="B80" s="33" t="s">
        <v>264</v>
      </c>
      <c r="C80" s="34">
        <v>4.657804012298584</v>
      </c>
      <c r="D80" s="34">
        <v>29.190914154052734</v>
      </c>
      <c r="E80" s="9">
        <v>7.9907903671264648</v>
      </c>
      <c r="F80" s="34">
        <v>-6.8548097610473633</v>
      </c>
      <c r="G80" s="34">
        <v>23.722915649414063</v>
      </c>
      <c r="H80" s="34">
        <v>-0.44962003827095032</v>
      </c>
      <c r="I80" s="34">
        <v>-1.8508037328720093</v>
      </c>
      <c r="J80" s="34">
        <v>-4.0483369827270508</v>
      </c>
      <c r="K80" s="34">
        <v>-3.8829920291900635</v>
      </c>
      <c r="L80" s="34">
        <v>9.7458407282829285E-2</v>
      </c>
      <c r="M80" s="34">
        <v>7.6896867752075195</v>
      </c>
      <c r="N80" s="34">
        <v>9.9438095092773438</v>
      </c>
      <c r="O80" s="34">
        <v>10.919225692749023</v>
      </c>
      <c r="P80" s="34">
        <v>12.813490867614746</v>
      </c>
      <c r="Q80" s="34">
        <v>11.26752758026123</v>
      </c>
      <c r="R80" s="34">
        <v>35.693058013916016</v>
      </c>
      <c r="S80" s="34">
        <v>9.9838743209838867</v>
      </c>
      <c r="T80" s="34">
        <v>26.526237487792969</v>
      </c>
      <c r="U80" s="34">
        <v>38.545055389404297</v>
      </c>
      <c r="V80" s="34">
        <v>40.306774139404297</v>
      </c>
      <c r="W80" s="34">
        <v>34.887771606445313</v>
      </c>
      <c r="X80" s="34">
        <v>34.270809173583984</v>
      </c>
      <c r="Y80" s="34">
        <v>26.684144973754883</v>
      </c>
      <c r="Z80" s="34">
        <v>28.642332077026367</v>
      </c>
      <c r="AA80" s="34">
        <v>23.798854827880859</v>
      </c>
      <c r="AB80" s="34">
        <v>29.594404220581055</v>
      </c>
      <c r="AC80" s="34">
        <v>23.871374130249023</v>
      </c>
      <c r="AD80" s="34">
        <v>16.423578262329102</v>
      </c>
      <c r="AE80" s="34">
        <v>35.073539733886719</v>
      </c>
      <c r="AF80" s="34">
        <v>22.054986953735352</v>
      </c>
      <c r="AG80" s="34">
        <v>19.726293563842773</v>
      </c>
      <c r="AH80" s="34">
        <v>12.874438285827637</v>
      </c>
      <c r="AI80" s="34">
        <v>15.611194610595703</v>
      </c>
      <c r="AJ80" s="34">
        <v>14.722952842712402</v>
      </c>
      <c r="AK80" s="34">
        <v>2.5903308391571045</v>
      </c>
      <c r="AL80" s="34">
        <v>-4.7338523864746094</v>
      </c>
      <c r="AM80" s="34">
        <v>1.1371806859970093</v>
      </c>
      <c r="AN80" s="34">
        <v>-13.00030517578125</v>
      </c>
      <c r="AO80" s="34">
        <v>-12.046035766601563</v>
      </c>
      <c r="AP80" s="35" t="s">
        <v>14</v>
      </c>
      <c r="AQ80" s="34">
        <v>0.19509229063987732</v>
      </c>
      <c r="AR80" s="34">
        <v>33.540214538574219</v>
      </c>
      <c r="AS80" s="9">
        <v>11.916492462158203</v>
      </c>
      <c r="AT80" s="34">
        <v>-17.539304733276367</v>
      </c>
      <c r="AU80" s="34">
        <v>44.552013397216797</v>
      </c>
      <c r="AV80" s="34">
        <v>0.19020277261734009</v>
      </c>
      <c r="AW80" s="34">
        <v>-0.30586540699005127</v>
      </c>
      <c r="AX80" s="34">
        <v>-3.800443172454834</v>
      </c>
      <c r="AY80" s="34">
        <v>-9.1664848327636719</v>
      </c>
      <c r="AZ80" s="34">
        <v>-7.1020903587341309</v>
      </c>
      <c r="BA80" s="34">
        <v>8.4965677261352539</v>
      </c>
      <c r="BB80" s="34">
        <v>-5.1347198486328125</v>
      </c>
      <c r="BC80" s="34">
        <v>-0.92169404029846191</v>
      </c>
      <c r="BD80" s="34">
        <v>10.345439910888672</v>
      </c>
      <c r="BE80" s="34">
        <v>1.1259989738464355</v>
      </c>
      <c r="BF80" s="34">
        <v>30.330921173095703</v>
      </c>
      <c r="BG80" s="34">
        <v>6.2178382873535156</v>
      </c>
      <c r="BH80" s="34">
        <v>27.206563949584961</v>
      </c>
      <c r="BI80" s="34">
        <v>26.732870101928711</v>
      </c>
      <c r="BJ80" s="34">
        <v>41.159393310546875</v>
      </c>
      <c r="BK80" s="34">
        <v>42.569705963134766</v>
      </c>
      <c r="BL80" s="34">
        <v>41.037250518798828</v>
      </c>
      <c r="BM80" s="34">
        <v>46.286228179931641</v>
      </c>
      <c r="BN80" s="34">
        <v>40.855461120605469</v>
      </c>
      <c r="BO80" s="34">
        <v>37.756118774414063</v>
      </c>
      <c r="BP80" s="34">
        <v>33.694183349609375</v>
      </c>
      <c r="BQ80" s="34">
        <v>28.090663909912109</v>
      </c>
      <c r="BR80" s="34">
        <v>24.197576522827148</v>
      </c>
      <c r="BS80" s="34">
        <v>35.261917114257813</v>
      </c>
      <c r="BT80" s="34">
        <v>19.51368522644043</v>
      </c>
      <c r="BU80" s="34">
        <v>26.754610061645508</v>
      </c>
      <c r="BV80" s="34">
        <v>26.658840179443359</v>
      </c>
      <c r="BW80" s="34">
        <v>19.173116683959961</v>
      </c>
      <c r="BX80" s="34">
        <v>19.105863571166992</v>
      </c>
      <c r="BY80" s="34">
        <v>3.4104757308959961</v>
      </c>
      <c r="BZ80" s="34">
        <v>-2.5534718036651611</v>
      </c>
      <c r="CA80" s="34">
        <v>8.2685470581054688</v>
      </c>
      <c r="CB80" s="34">
        <v>-9.2486906051635742</v>
      </c>
      <c r="CC80" s="34">
        <v>-11.42014217376709</v>
      </c>
      <c r="CD80" s="36"/>
      <c r="CF80"/>
    </row>
    <row r="81" spans="1:84" x14ac:dyDescent="0.3">
      <c r="A81" s="33" t="s">
        <v>94</v>
      </c>
      <c r="B81" s="33" t="s">
        <v>265</v>
      </c>
      <c r="C81" s="34">
        <v>-5.9425678253173828</v>
      </c>
      <c r="D81" s="34">
        <v>17.42919921875</v>
      </c>
      <c r="E81" s="9">
        <v>5.5372953414916992</v>
      </c>
      <c r="F81" s="34">
        <v>3.5952522754669189</v>
      </c>
      <c r="G81" s="34">
        <v>-3.8049325942993164</v>
      </c>
      <c r="H81" s="34">
        <v>3.9738008975982666</v>
      </c>
      <c r="I81" s="34">
        <v>2.1471619606018066</v>
      </c>
      <c r="J81" s="34">
        <v>-22.473606109619141</v>
      </c>
      <c r="K81" s="34">
        <v>-23.007358551025391</v>
      </c>
      <c r="L81" s="34">
        <v>-11.300987243652344</v>
      </c>
      <c r="M81" s="34">
        <v>-8.1067647933959961</v>
      </c>
      <c r="N81" s="34">
        <v>-3.6144673824310303</v>
      </c>
      <c r="O81" s="34">
        <v>-6.7089481353759766</v>
      </c>
      <c r="P81" s="34">
        <v>-3.507359504699707</v>
      </c>
      <c r="Q81" s="34">
        <v>4.6748003959655762</v>
      </c>
      <c r="R81" s="34">
        <v>0.4777018129825592</v>
      </c>
      <c r="S81" s="34">
        <v>-2.8157930374145508</v>
      </c>
      <c r="T81" s="34">
        <v>7.9775371551513672</v>
      </c>
      <c r="U81" s="34">
        <v>12.934602737426758</v>
      </c>
      <c r="V81" s="34">
        <v>41.799079895019531</v>
      </c>
      <c r="W81" s="34">
        <v>44.067367553710938</v>
      </c>
      <c r="X81" s="34">
        <v>20.25337028503418</v>
      </c>
      <c r="Y81" s="34">
        <v>8.924591064453125</v>
      </c>
      <c r="Z81" s="34">
        <v>17.479137420654297</v>
      </c>
      <c r="AA81" s="34">
        <v>17.54248046875</v>
      </c>
      <c r="AB81" s="34">
        <v>25.122825622558594</v>
      </c>
      <c r="AC81" s="34">
        <v>26.616615295410156</v>
      </c>
      <c r="AD81" s="34">
        <v>7.301842212677002</v>
      </c>
      <c r="AE81" s="34">
        <v>16.259462356567383</v>
      </c>
      <c r="AF81" s="34">
        <v>19.515453338623047</v>
      </c>
      <c r="AG81" s="34">
        <v>9.8610544204711914</v>
      </c>
      <c r="AH81" s="34">
        <v>10.454563140869141</v>
      </c>
      <c r="AI81" s="34">
        <v>11.65524959564209</v>
      </c>
      <c r="AJ81" s="34">
        <v>4.3298406600952148</v>
      </c>
      <c r="AK81" s="34">
        <v>7.5414118766784668</v>
      </c>
      <c r="AL81" s="34">
        <v>7.8329477310180664</v>
      </c>
      <c r="AM81" s="34">
        <v>-4.4066505432128906</v>
      </c>
      <c r="AN81" s="34">
        <v>-5.964747428894043</v>
      </c>
      <c r="AO81" s="34">
        <v>-14.556855201721191</v>
      </c>
      <c r="AP81" s="35" t="s">
        <v>14</v>
      </c>
      <c r="AQ81" s="34">
        <v>-13.313109397888184</v>
      </c>
      <c r="AR81" s="34">
        <v>28.401758193969727</v>
      </c>
      <c r="AS81" s="9">
        <v>14.158378601074219</v>
      </c>
      <c r="AT81" s="34">
        <v>-11.753117561340332</v>
      </c>
      <c r="AU81" s="34">
        <v>-9.1821422576904297</v>
      </c>
      <c r="AV81" s="34">
        <v>5.0445189476013184</v>
      </c>
      <c r="AW81" s="34">
        <v>-17.240135192871094</v>
      </c>
      <c r="AX81" s="34">
        <v>-33.519203186035156</v>
      </c>
      <c r="AY81" s="34">
        <v>-18.312173843383789</v>
      </c>
      <c r="AZ81" s="34">
        <v>-28.425933837890625</v>
      </c>
      <c r="BA81" s="34">
        <v>-19.659690856933594</v>
      </c>
      <c r="BB81" s="34">
        <v>-10.888018608093262</v>
      </c>
      <c r="BC81" s="34">
        <v>-15.65120792388916</v>
      </c>
      <c r="BD81" s="34">
        <v>0.72840017080307007</v>
      </c>
      <c r="BE81" s="34">
        <v>3.4019358158111572</v>
      </c>
      <c r="BF81" s="34">
        <v>-5.0972814559936523</v>
      </c>
      <c r="BG81" s="34">
        <v>24.272893905639648</v>
      </c>
      <c r="BH81" s="34">
        <v>12.705120086669922</v>
      </c>
      <c r="BI81" s="34">
        <v>26.014875411987305</v>
      </c>
      <c r="BJ81" s="34">
        <v>60.085018157958984</v>
      </c>
      <c r="BK81" s="34">
        <v>48.809185028076172</v>
      </c>
      <c r="BL81" s="34">
        <v>39.902416229248047</v>
      </c>
      <c r="BM81" s="34">
        <v>43.017711639404297</v>
      </c>
      <c r="BN81" s="34">
        <v>30.455575942993164</v>
      </c>
      <c r="BO81" s="34">
        <v>32.221965789794922</v>
      </c>
      <c r="BP81" s="34">
        <v>17.443899154663086</v>
      </c>
      <c r="BQ81" s="34">
        <v>32.3336181640625</v>
      </c>
      <c r="BR81" s="34">
        <v>20.372901916503906</v>
      </c>
      <c r="BS81" s="34">
        <v>17.666826248168945</v>
      </c>
      <c r="BT81" s="34">
        <v>15.067901611328125</v>
      </c>
      <c r="BU81" s="34">
        <v>20.263982772827148</v>
      </c>
      <c r="BV81" s="34">
        <v>20.571468353271484</v>
      </c>
      <c r="BW81" s="34">
        <v>20.871189117431641</v>
      </c>
      <c r="BX81" s="34">
        <v>24.438425064086914</v>
      </c>
      <c r="BY81" s="34">
        <v>24.998516082763672</v>
      </c>
      <c r="BZ81" s="34">
        <v>11.322798728942871</v>
      </c>
      <c r="CA81" s="34">
        <v>-3.7003853321075439</v>
      </c>
      <c r="CB81" s="34">
        <v>9.6983041763305664</v>
      </c>
      <c r="CC81" s="34">
        <v>-6.7781915664672852</v>
      </c>
      <c r="CD81" s="36"/>
      <c r="CF81"/>
    </row>
    <row r="82" spans="1:84" x14ac:dyDescent="0.3">
      <c r="A82" s="33" t="s">
        <v>95</v>
      </c>
      <c r="B82" s="33" t="s">
        <v>266</v>
      </c>
      <c r="C82" s="34">
        <v>-7.4502315521240234</v>
      </c>
      <c r="D82" s="34">
        <v>21.05986213684082</v>
      </c>
      <c r="E82" s="9">
        <v>11.153910636901855</v>
      </c>
      <c r="F82" s="34">
        <v>2.7151589393615723</v>
      </c>
      <c r="G82" s="34">
        <v>8.260218620300293</v>
      </c>
      <c r="H82" s="34">
        <v>-25.539825439453125</v>
      </c>
      <c r="I82" s="34">
        <v>-46.97393798828125</v>
      </c>
      <c r="J82" s="34">
        <v>-34.990322113037109</v>
      </c>
      <c r="K82" s="34">
        <v>2.1160695552825928</v>
      </c>
      <c r="L82" s="34">
        <v>-10.870292663574219</v>
      </c>
      <c r="M82" s="34">
        <v>-5.762784481048584</v>
      </c>
      <c r="N82" s="34">
        <v>4.7535624504089355</v>
      </c>
      <c r="O82" s="34">
        <v>5.2772078514099121</v>
      </c>
      <c r="P82" s="34">
        <v>2.8287415504455566</v>
      </c>
      <c r="Q82" s="34">
        <v>13.707844734191895</v>
      </c>
      <c r="R82" s="34">
        <v>-4.0505380630493164</v>
      </c>
      <c r="S82" s="34">
        <v>-7.6480674743652344</v>
      </c>
      <c r="T82" s="34">
        <v>53.960491180419922</v>
      </c>
      <c r="U82" s="34">
        <v>111.10668182373047</v>
      </c>
      <c r="V82" s="34">
        <v>50.588775634765625</v>
      </c>
      <c r="W82" s="34">
        <v>32.987079620361328</v>
      </c>
      <c r="X82" s="34">
        <v>9.772003173828125</v>
      </c>
      <c r="Y82" s="34">
        <v>25.584262847900391</v>
      </c>
      <c r="Z82" s="34">
        <v>10.166672706604004</v>
      </c>
      <c r="AA82" s="34">
        <v>10.050930976867676</v>
      </c>
      <c r="AB82" s="34">
        <v>10.722475051879883</v>
      </c>
      <c r="AC82" s="34">
        <v>13.979559898376465</v>
      </c>
      <c r="AD82" s="34">
        <v>15.656123161315918</v>
      </c>
      <c r="AE82" s="34">
        <v>31.043149948120117</v>
      </c>
      <c r="AF82" s="34">
        <v>9.6046018600463867</v>
      </c>
      <c r="AG82" s="34">
        <v>10.184798240661621</v>
      </c>
      <c r="AH82" s="34">
        <v>12.622118949890137</v>
      </c>
      <c r="AI82" s="34">
        <v>9.1101531982421875</v>
      </c>
      <c r="AJ82" s="34">
        <v>1.0867482423782349</v>
      </c>
      <c r="AK82" s="34">
        <v>18.827411651611328</v>
      </c>
      <c r="AL82" s="34">
        <v>18.004470825195313</v>
      </c>
      <c r="AM82" s="34">
        <v>1.4241688251495361</v>
      </c>
      <c r="AN82" s="34">
        <v>3.0358400344848633</v>
      </c>
      <c r="AO82" s="34">
        <v>8.0415191650390625</v>
      </c>
      <c r="AP82" s="35" t="s">
        <v>14</v>
      </c>
      <c r="AQ82" s="34">
        <v>-14.717721939086914</v>
      </c>
      <c r="AR82" s="34">
        <v>22.586677551269531</v>
      </c>
      <c r="AS82" s="9">
        <v>18.453092575073242</v>
      </c>
      <c r="AT82" s="34">
        <v>-8.0138626098632813</v>
      </c>
      <c r="AU82" s="34">
        <v>18.122383117675781</v>
      </c>
      <c r="AV82" s="34">
        <v>-23.215061187744141</v>
      </c>
      <c r="AW82" s="34">
        <v>-44.827274322509766</v>
      </c>
      <c r="AX82" s="34">
        <v>-32.495819091796875</v>
      </c>
      <c r="AY82" s="34">
        <v>-21.757158279418945</v>
      </c>
      <c r="AZ82" s="34">
        <v>-15.623759269714355</v>
      </c>
      <c r="BA82" s="34">
        <v>-3.0357515811920166</v>
      </c>
      <c r="BB82" s="34">
        <v>-15.718061447143555</v>
      </c>
      <c r="BC82" s="34">
        <v>-14.849542617797852</v>
      </c>
      <c r="BD82" s="34">
        <v>-5.3687572479248047</v>
      </c>
      <c r="BE82" s="34">
        <v>1.7490760087966919</v>
      </c>
      <c r="BF82" s="34">
        <v>-6.3007626533508301</v>
      </c>
      <c r="BG82" s="34">
        <v>-9.3224258422851563</v>
      </c>
      <c r="BH82" s="34">
        <v>39.066539764404297</v>
      </c>
      <c r="BI82" s="34">
        <v>68.96575927734375</v>
      </c>
      <c r="BJ82" s="34">
        <v>42.962650299072266</v>
      </c>
      <c r="BK82" s="34">
        <v>58.888233184814453</v>
      </c>
      <c r="BL82" s="34">
        <v>12.984110832214355</v>
      </c>
      <c r="BM82" s="34">
        <v>17.259157180786133</v>
      </c>
      <c r="BN82" s="34">
        <v>20.399637222290039</v>
      </c>
      <c r="BO82" s="34">
        <v>23.613357543945313</v>
      </c>
      <c r="BP82" s="34">
        <v>17.3648681640625</v>
      </c>
      <c r="BQ82" s="34">
        <v>16.566394805908203</v>
      </c>
      <c r="BR82" s="34">
        <v>25.744977951049805</v>
      </c>
      <c r="BS82" s="34">
        <v>23.860811233520508</v>
      </c>
      <c r="BT82" s="34">
        <v>14.824264526367188</v>
      </c>
      <c r="BU82" s="34">
        <v>21.920475006103516</v>
      </c>
      <c r="BV82" s="34">
        <v>37.265430450439453</v>
      </c>
      <c r="BW82" s="34">
        <v>7.5407743453979492</v>
      </c>
      <c r="BX82" s="34">
        <v>11.736323356628418</v>
      </c>
      <c r="BY82" s="34">
        <v>33.377887725830078</v>
      </c>
      <c r="BZ82" s="34">
        <v>22.804088592529297</v>
      </c>
      <c r="CA82" s="34">
        <v>9.1893749237060547</v>
      </c>
      <c r="CB82" s="34">
        <v>9.5896883010864258</v>
      </c>
      <c r="CC82" s="34">
        <v>9.5060234069824219</v>
      </c>
      <c r="CD82" s="36"/>
      <c r="CF82"/>
    </row>
    <row r="83" spans="1:84" x14ac:dyDescent="0.3">
      <c r="A83" s="33" t="s">
        <v>96</v>
      </c>
      <c r="B83" s="33" t="s">
        <v>267</v>
      </c>
      <c r="C83" s="34">
        <v>-6.3034992218017578</v>
      </c>
      <c r="D83" s="34">
        <v>32.953330993652344</v>
      </c>
      <c r="E83" s="9">
        <v>10.152073860168457</v>
      </c>
      <c r="F83" s="34">
        <v>5.048342227935791</v>
      </c>
      <c r="G83" s="34">
        <v>2.2811388969421387</v>
      </c>
      <c r="H83" s="34">
        <v>-18.472501754760742</v>
      </c>
      <c r="I83" s="34">
        <v>-41.729953765869141</v>
      </c>
      <c r="J83" s="34">
        <v>-40.868598937988281</v>
      </c>
      <c r="K83" s="34">
        <v>15.156866073608398</v>
      </c>
      <c r="L83" s="34">
        <v>-6.5046701431274414</v>
      </c>
      <c r="M83" s="34">
        <v>-6.0028152465820313</v>
      </c>
      <c r="N83" s="34">
        <v>5.444857120513916</v>
      </c>
      <c r="O83" s="34">
        <v>5.0458474159240723</v>
      </c>
      <c r="P83" s="34">
        <v>-0.98171067237854004</v>
      </c>
      <c r="Q83" s="34">
        <v>15.406295776367188</v>
      </c>
      <c r="R83" s="34">
        <v>2.8427274227142334</v>
      </c>
      <c r="S83" s="34">
        <v>8.3888435363769531</v>
      </c>
      <c r="T83" s="34">
        <v>42.543415069580078</v>
      </c>
      <c r="U83" s="34">
        <v>111.51934814453125</v>
      </c>
      <c r="V83" s="34">
        <v>65.741691589355469</v>
      </c>
      <c r="W83" s="34">
        <v>47.324012756347656</v>
      </c>
      <c r="X83" s="34">
        <v>10.031116485595703</v>
      </c>
      <c r="Y83" s="34">
        <v>51.568248748779297</v>
      </c>
      <c r="Z83" s="34">
        <v>28.773281097412109</v>
      </c>
      <c r="AA83" s="34">
        <v>20.24116325378418</v>
      </c>
      <c r="AB83" s="34">
        <v>32.744441986083984</v>
      </c>
      <c r="AC83" s="34">
        <v>24.896928787231445</v>
      </c>
      <c r="AD83" s="34">
        <v>16.97602653503418</v>
      </c>
      <c r="AE83" s="34">
        <v>24.53095817565918</v>
      </c>
      <c r="AF83" s="34">
        <v>18.099105834960938</v>
      </c>
      <c r="AG83" s="34">
        <v>23.579578399658203</v>
      </c>
      <c r="AH83" s="34">
        <v>12.294957160949707</v>
      </c>
      <c r="AI83" s="34">
        <v>15.56131649017334</v>
      </c>
      <c r="AJ83" s="34">
        <v>9.0790977478027344</v>
      </c>
      <c r="AK83" s="34">
        <v>9.3794498443603516</v>
      </c>
      <c r="AL83" s="34">
        <v>5.398681640625</v>
      </c>
      <c r="AM83" s="34">
        <v>-1.2477515935897827</v>
      </c>
      <c r="AN83" s="34">
        <v>-1.3859702348709106</v>
      </c>
      <c r="AO83" s="34">
        <v>-1.5690693855285645</v>
      </c>
      <c r="AP83" s="35" t="s">
        <v>14</v>
      </c>
      <c r="AQ83" s="34">
        <v>3.3694438934326172</v>
      </c>
      <c r="AR83" s="34">
        <v>24.410268783569336</v>
      </c>
      <c r="AS83" s="9">
        <v>31.274545669555664</v>
      </c>
      <c r="AT83" s="34">
        <v>18.161035537719727</v>
      </c>
      <c r="AU83" s="34">
        <v>8.2979059219360352</v>
      </c>
      <c r="AV83" s="34">
        <v>1.9076510667800903</v>
      </c>
      <c r="AW83" s="34">
        <v>-28.715545654296875</v>
      </c>
      <c r="AX83" s="34">
        <v>-28.301809310913086</v>
      </c>
      <c r="AY83" s="34">
        <v>11.168593406677246</v>
      </c>
      <c r="AZ83" s="34">
        <v>-6.5336904525756836</v>
      </c>
      <c r="BA83" s="34">
        <v>20.431247711181641</v>
      </c>
      <c r="BB83" s="34">
        <v>21.300815582275391</v>
      </c>
      <c r="BC83" s="34">
        <v>7.239417552947998</v>
      </c>
      <c r="BD83" s="34">
        <v>11.996969223022461</v>
      </c>
      <c r="BE83" s="34">
        <v>10.632408142089844</v>
      </c>
      <c r="BF83" s="34">
        <v>-3.7845687866210938</v>
      </c>
      <c r="BG83" s="34">
        <v>9.0558290481567383</v>
      </c>
      <c r="BH83" s="34">
        <v>26.716011047363281</v>
      </c>
      <c r="BI83" s="34">
        <v>67.705276489257813</v>
      </c>
      <c r="BJ83" s="34">
        <v>51.194240570068359</v>
      </c>
      <c r="BK83" s="34">
        <v>38.111537933349609</v>
      </c>
      <c r="BL83" s="34">
        <v>15.671339988708496</v>
      </c>
      <c r="BM83" s="34">
        <v>23.170072555541992</v>
      </c>
      <c r="BN83" s="34">
        <v>11.484684944152832</v>
      </c>
      <c r="BO83" s="34">
        <v>15.284782409667969</v>
      </c>
      <c r="BP83" s="34">
        <v>30.547174453735352</v>
      </c>
      <c r="BQ83" s="34">
        <v>30.301620483398438</v>
      </c>
      <c r="BR83" s="34">
        <v>50.571575164794922</v>
      </c>
      <c r="BS83" s="34">
        <v>42.440773010253906</v>
      </c>
      <c r="BT83" s="34">
        <v>30.352991104125977</v>
      </c>
      <c r="BU83" s="34">
        <v>38.007045745849609</v>
      </c>
      <c r="BV83" s="34">
        <v>40.763484954833984</v>
      </c>
      <c r="BW83" s="34">
        <v>33.309547424316406</v>
      </c>
      <c r="BX83" s="34">
        <v>34.101604461669922</v>
      </c>
      <c r="BY83" s="34">
        <v>37.481094360351563</v>
      </c>
      <c r="BZ83" s="34">
        <v>35.354232788085938</v>
      </c>
      <c r="CA83" s="34">
        <v>27.306047439575195</v>
      </c>
      <c r="CB83" s="34">
        <v>9.1214580535888672</v>
      </c>
      <c r="CC83" s="34">
        <v>12.151422500610352</v>
      </c>
      <c r="CD83" s="36"/>
      <c r="CF83"/>
    </row>
    <row r="84" spans="1:84" x14ac:dyDescent="0.3">
      <c r="A84" s="33" t="s">
        <v>97</v>
      </c>
      <c r="B84" s="33" t="s">
        <v>268</v>
      </c>
      <c r="C84" s="34">
        <v>-1.698345422744751</v>
      </c>
      <c r="D84" s="34">
        <v>38.345680236816406</v>
      </c>
      <c r="E84" s="9">
        <v>-35.144252777099609</v>
      </c>
      <c r="F84" s="34">
        <v>2.3423645496368408</v>
      </c>
      <c r="G84" s="34">
        <v>1.7821323871612549</v>
      </c>
      <c r="H84" s="34">
        <v>-4.2950038909912109</v>
      </c>
      <c r="I84" s="34">
        <v>-6.1254429817199707</v>
      </c>
      <c r="J84" s="34">
        <v>-24.182415008544922</v>
      </c>
      <c r="K84" s="34">
        <v>-5.3787813186645508</v>
      </c>
      <c r="L84" s="34">
        <v>-13.006266593933105</v>
      </c>
      <c r="M84" s="34">
        <v>-1.6089484691619873</v>
      </c>
      <c r="N84" s="34">
        <v>2.7817437648773193</v>
      </c>
      <c r="O84" s="34">
        <v>1.351915717124939</v>
      </c>
      <c r="P84" s="34">
        <v>9.2037038803100586</v>
      </c>
      <c r="Q84" s="34">
        <v>18.632236480712891</v>
      </c>
      <c r="R84" s="34">
        <v>-5.4776058197021484</v>
      </c>
      <c r="S84" s="34">
        <v>14.07564640045166</v>
      </c>
      <c r="T84" s="34">
        <v>27.088521957397461</v>
      </c>
      <c r="U84" s="34">
        <v>39.656162261962891</v>
      </c>
      <c r="V84" s="34">
        <v>61.283847808837891</v>
      </c>
      <c r="W84" s="34">
        <v>56.925262451171875</v>
      </c>
      <c r="X84" s="34">
        <v>50.615558624267578</v>
      </c>
      <c r="Y84" s="34">
        <v>49.473110198974609</v>
      </c>
      <c r="Z84" s="34">
        <v>53.154338836669922</v>
      </c>
      <c r="AA84" s="34">
        <v>35.863010406494141</v>
      </c>
      <c r="AB84" s="34">
        <v>43.999069213867188</v>
      </c>
      <c r="AC84" s="34">
        <v>40.075298309326172</v>
      </c>
      <c r="AD84" s="34">
        <v>52.97772216796875</v>
      </c>
      <c r="AE84" s="34">
        <v>17.249170303344727</v>
      </c>
      <c r="AF84" s="34">
        <v>-49.651824951171875</v>
      </c>
      <c r="AG84" s="34">
        <v>-50.742343902587891</v>
      </c>
      <c r="AH84" s="34">
        <v>-47.605995178222656</v>
      </c>
      <c r="AI84" s="34">
        <v>-40.508499145507813</v>
      </c>
      <c r="AJ84" s="34">
        <v>-48.138565063476563</v>
      </c>
      <c r="AK84" s="34">
        <v>-46.82830810546875</v>
      </c>
      <c r="AL84" s="34">
        <v>-35.325672149658203</v>
      </c>
      <c r="AM84" s="34">
        <v>-39.395923614501953</v>
      </c>
      <c r="AN84" s="34">
        <v>-43.697467803955078</v>
      </c>
      <c r="AO84" s="34">
        <v>-48.791950225830078</v>
      </c>
      <c r="AP84" s="35" t="s">
        <v>14</v>
      </c>
      <c r="AQ84" s="34">
        <v>-10.832036972045898</v>
      </c>
      <c r="AR84" s="34">
        <v>34.367130279541016</v>
      </c>
      <c r="AS84" s="9">
        <v>-24.123014450073242</v>
      </c>
      <c r="AT84" s="34">
        <v>0.94429862499237061</v>
      </c>
      <c r="AU84" s="34">
        <v>-3.2227327823638916</v>
      </c>
      <c r="AV84" s="34">
        <v>-5.0141739845275879</v>
      </c>
      <c r="AW84" s="34">
        <v>-27.29010009765625</v>
      </c>
      <c r="AX84" s="34">
        <v>-32.758518218994141</v>
      </c>
      <c r="AY84" s="34">
        <v>-13.492454528808594</v>
      </c>
      <c r="AZ84" s="34">
        <v>-17.11427116394043</v>
      </c>
      <c r="BA84" s="34">
        <v>-14.085476875305176</v>
      </c>
      <c r="BB84" s="34">
        <v>-11.734254837036133</v>
      </c>
      <c r="BC84" s="34">
        <v>-14.549593925476074</v>
      </c>
      <c r="BD84" s="34">
        <v>1.6812335252761841</v>
      </c>
      <c r="BE84" s="34">
        <v>7.7492952346801758</v>
      </c>
      <c r="BF84" s="34">
        <v>2.0215764045715332</v>
      </c>
      <c r="BG84" s="34">
        <v>4.8681764602661133</v>
      </c>
      <c r="BH84" s="34">
        <v>26.601757049560547</v>
      </c>
      <c r="BI84" s="34">
        <v>55.557502746582031</v>
      </c>
      <c r="BJ84" s="34">
        <v>54.473331451416016</v>
      </c>
      <c r="BK84" s="34">
        <v>37.694248199462891</v>
      </c>
      <c r="BL84" s="34">
        <v>37.236503601074219</v>
      </c>
      <c r="BM84" s="34">
        <v>41.095951080322266</v>
      </c>
      <c r="BN84" s="34">
        <v>43.194087982177734</v>
      </c>
      <c r="BO84" s="34">
        <v>34.055896759033203</v>
      </c>
      <c r="BP84" s="34">
        <v>45.209541320800781</v>
      </c>
      <c r="BQ84" s="34">
        <v>35.869194030761719</v>
      </c>
      <c r="BR84" s="34">
        <v>47.532627105712891</v>
      </c>
      <c r="BS84" s="34">
        <v>29.148757934570313</v>
      </c>
      <c r="BT84" s="34">
        <v>-70.481330871582031</v>
      </c>
      <c r="BU84" s="34">
        <v>-51.071979522705078</v>
      </c>
      <c r="BV84" s="34">
        <v>-29.286458969116211</v>
      </c>
      <c r="BW84" s="34">
        <v>-14.950130462646484</v>
      </c>
      <c r="BX84" s="34">
        <v>-25.505584716796875</v>
      </c>
      <c r="BY84" s="34">
        <v>-28.507879257202148</v>
      </c>
      <c r="BZ84" s="34">
        <v>-31.218950271606445</v>
      </c>
      <c r="CA84" s="34">
        <v>-27.145290374755859</v>
      </c>
      <c r="CB84" s="34">
        <v>-31.729824066162109</v>
      </c>
      <c r="CC84" s="34">
        <v>-23.580060958862305</v>
      </c>
      <c r="CD84" s="36"/>
      <c r="CF84"/>
    </row>
    <row r="85" spans="1:84" x14ac:dyDescent="0.3">
      <c r="A85" s="33" t="s">
        <v>98</v>
      </c>
      <c r="B85" s="33" t="s">
        <v>269</v>
      </c>
      <c r="C85" s="34">
        <v>-14.958732604980469</v>
      </c>
      <c r="D85" s="34">
        <v>12.739963531494141</v>
      </c>
      <c r="E85" s="9">
        <v>14.761425018310547</v>
      </c>
      <c r="F85" s="34">
        <v>2.2459087371826172</v>
      </c>
      <c r="G85" s="34">
        <v>-9.4670991897583008</v>
      </c>
      <c r="H85" s="34">
        <v>-22.792884826660156</v>
      </c>
      <c r="I85" s="34">
        <v>-17.53941535949707</v>
      </c>
      <c r="J85" s="34">
        <v>-16.767059326171875</v>
      </c>
      <c r="K85" s="34">
        <v>-18.095230102539063</v>
      </c>
      <c r="L85" s="34">
        <v>-21.628856658935547</v>
      </c>
      <c r="M85" s="34">
        <v>-10.107583999633789</v>
      </c>
      <c r="N85" s="34">
        <v>-15.795748710632324</v>
      </c>
      <c r="O85" s="34">
        <v>-13.489888191223145</v>
      </c>
      <c r="P85" s="34">
        <v>-15.681408882141113</v>
      </c>
      <c r="Q85" s="34">
        <v>-19.015138626098633</v>
      </c>
      <c r="R85" s="34">
        <v>-24.371091842651367</v>
      </c>
      <c r="S85" s="34">
        <v>-2.8541073799133301</v>
      </c>
      <c r="T85" s="34">
        <v>20.481464385986328</v>
      </c>
      <c r="U85" s="34">
        <v>33.689231872558594</v>
      </c>
      <c r="V85" s="34">
        <v>36.947216033935547</v>
      </c>
      <c r="W85" s="34">
        <v>22.977489471435547</v>
      </c>
      <c r="X85" s="34">
        <v>19.28266716003418</v>
      </c>
      <c r="Y85" s="34">
        <v>6.523277759552002</v>
      </c>
      <c r="Z85" s="34">
        <v>12.390875816345215</v>
      </c>
      <c r="AA85" s="34">
        <v>21.132257461547852</v>
      </c>
      <c r="AB85" s="34">
        <v>12.944893836975098</v>
      </c>
      <c r="AC85" s="34">
        <v>7.6442785263061523</v>
      </c>
      <c r="AD85" s="34">
        <v>23.897912979125977</v>
      </c>
      <c r="AE85" s="34">
        <v>17.741184234619141</v>
      </c>
      <c r="AF85" s="34">
        <v>7.9479141235351563</v>
      </c>
      <c r="AG85" s="34">
        <v>6.1572957038879395</v>
      </c>
      <c r="AH85" s="34">
        <v>4.6777710914611816</v>
      </c>
      <c r="AI85" s="34">
        <v>3.155919075012207</v>
      </c>
      <c r="AJ85" s="34">
        <v>15.798644065856934</v>
      </c>
      <c r="AK85" s="34">
        <v>35.280960083007813</v>
      </c>
      <c r="AL85" s="34">
        <v>29.032503128051758</v>
      </c>
      <c r="AM85" s="34">
        <v>10.410600662231445</v>
      </c>
      <c r="AN85" s="34">
        <v>15.96373462677002</v>
      </c>
      <c r="AO85" s="34">
        <v>13.05771541595459</v>
      </c>
      <c r="AP85" s="35" t="s">
        <v>14</v>
      </c>
      <c r="AQ85" s="34">
        <v>-13.148823738098145</v>
      </c>
      <c r="AR85" s="34">
        <v>19.361183166503906</v>
      </c>
      <c r="AS85" s="9">
        <v>17.843471527099609</v>
      </c>
      <c r="AT85" s="34">
        <v>-16.319417953491211</v>
      </c>
      <c r="AU85" s="34">
        <v>-16.935955047607422</v>
      </c>
      <c r="AV85" s="34">
        <v>-29.776939392089844</v>
      </c>
      <c r="AW85" s="34">
        <v>-37.659294128417969</v>
      </c>
      <c r="AX85" s="34">
        <v>-36.458152770996094</v>
      </c>
      <c r="AY85" s="34">
        <v>-20.81462287902832</v>
      </c>
      <c r="AZ85" s="34">
        <v>-14.114101409912109</v>
      </c>
      <c r="BA85" s="34">
        <v>-11.673782348632813</v>
      </c>
      <c r="BB85" s="34">
        <v>-5.1830906867980957</v>
      </c>
      <c r="BC85" s="34">
        <v>-3.1744973659515381</v>
      </c>
      <c r="BD85" s="34">
        <v>17.675472259521484</v>
      </c>
      <c r="BE85" s="34">
        <v>26.650413513183594</v>
      </c>
      <c r="BF85" s="34">
        <v>3.2371728420257568</v>
      </c>
      <c r="BG85" s="34">
        <v>7.2288517951965332</v>
      </c>
      <c r="BH85" s="34">
        <v>17.493782043457031</v>
      </c>
      <c r="BI85" s="34">
        <v>57.541538238525391</v>
      </c>
      <c r="BJ85" s="34">
        <v>63.954410552978516</v>
      </c>
      <c r="BK85" s="34">
        <v>39.577808380126953</v>
      </c>
      <c r="BL85" s="34">
        <v>32.449699401855469</v>
      </c>
      <c r="BM85" s="34">
        <v>24.723299026489258</v>
      </c>
      <c r="BN85" s="34">
        <v>17.896074295043945</v>
      </c>
      <c r="BO85" s="34">
        <v>8.344355583190918</v>
      </c>
      <c r="BP85" s="34">
        <v>3.1296069622039795</v>
      </c>
      <c r="BQ85" s="34">
        <v>-2.4559383392333984</v>
      </c>
      <c r="BR85" s="34">
        <v>35.439643859863281</v>
      </c>
      <c r="BS85" s="34">
        <v>28.0833740234375</v>
      </c>
      <c r="BT85" s="34">
        <v>34.903427124023438</v>
      </c>
      <c r="BU85" s="34">
        <v>26.901508331298828</v>
      </c>
      <c r="BV85" s="34">
        <v>25.199794769287109</v>
      </c>
      <c r="BW85" s="34">
        <v>15.800914764404297</v>
      </c>
      <c r="BX85" s="34">
        <v>9.3665695190429688</v>
      </c>
      <c r="BY85" s="34">
        <v>20.274200439453125</v>
      </c>
      <c r="BZ85" s="34">
        <v>3.6039016246795654</v>
      </c>
      <c r="CA85" s="34">
        <v>1.3639286756515503</v>
      </c>
      <c r="CB85" s="34">
        <v>7.3798785209655762</v>
      </c>
      <c r="CC85" s="34">
        <v>11.74481201171875</v>
      </c>
      <c r="CD85" s="36"/>
      <c r="CF85"/>
    </row>
    <row r="86" spans="1:84" x14ac:dyDescent="0.3">
      <c r="A86" s="33" t="s">
        <v>99</v>
      </c>
      <c r="B86" s="33" t="s">
        <v>102</v>
      </c>
      <c r="C86" s="34">
        <v>-13.209597587585449</v>
      </c>
      <c r="D86" s="34">
        <v>22.805595397949219</v>
      </c>
      <c r="E86" s="9">
        <v>17.698575973510742</v>
      </c>
      <c r="F86" s="34">
        <v>-0.66136026382446289</v>
      </c>
      <c r="G86" s="34">
        <v>0.69375306367874146</v>
      </c>
      <c r="H86" s="34">
        <v>-10.350159645080566</v>
      </c>
      <c r="I86" s="34">
        <v>-29.898414611816406</v>
      </c>
      <c r="J86" s="34">
        <v>-36.186393737792969</v>
      </c>
      <c r="K86" s="34">
        <v>-24.058748245239258</v>
      </c>
      <c r="L86" s="34">
        <v>-15.321951866149902</v>
      </c>
      <c r="M86" s="34">
        <v>-14.811337471008301</v>
      </c>
      <c r="N86" s="34">
        <v>-9.6277847290039063</v>
      </c>
      <c r="O86" s="34">
        <v>-6.9384455680847168</v>
      </c>
      <c r="P86" s="34">
        <v>-7.4104671478271484</v>
      </c>
      <c r="Q86" s="34">
        <v>-2.1325807571411133</v>
      </c>
      <c r="R86" s="34">
        <v>-0.8978387713432312</v>
      </c>
      <c r="S86" s="34">
        <v>-5.4333758354187012</v>
      </c>
      <c r="T86" s="34">
        <v>14.462249755859375</v>
      </c>
      <c r="U86" s="34">
        <v>51.757183074951172</v>
      </c>
      <c r="V86" s="34">
        <v>59.944828033447266</v>
      </c>
      <c r="W86" s="34">
        <v>40.686248779296875</v>
      </c>
      <c r="X86" s="34">
        <v>27.241107940673828</v>
      </c>
      <c r="Y86" s="34">
        <v>25.20952033996582</v>
      </c>
      <c r="Z86" s="34">
        <v>16.991714477539063</v>
      </c>
      <c r="AA86" s="34">
        <v>23.447200775146484</v>
      </c>
      <c r="AB86" s="34">
        <v>23.084222793579102</v>
      </c>
      <c r="AC86" s="34">
        <v>20.324304580688477</v>
      </c>
      <c r="AD86" s="34">
        <v>15.314172744750977</v>
      </c>
      <c r="AE86" s="34">
        <v>21.824222564697266</v>
      </c>
      <c r="AF86" s="34">
        <v>17.623003005981445</v>
      </c>
      <c r="AG86" s="34">
        <v>20.393177032470703</v>
      </c>
      <c r="AH86" s="34">
        <v>22.645412445068359</v>
      </c>
      <c r="AI86" s="34">
        <v>23.253990173339844</v>
      </c>
      <c r="AJ86" s="34">
        <v>22.266729354858398</v>
      </c>
      <c r="AK86" s="34">
        <v>22.801431655883789</v>
      </c>
      <c r="AL86" s="34">
        <v>23.44134521484375</v>
      </c>
      <c r="AM86" s="34">
        <v>10.313467025756836</v>
      </c>
      <c r="AN86" s="34">
        <v>9.7082462310791016</v>
      </c>
      <c r="AO86" s="34">
        <v>5.8364920616149902</v>
      </c>
      <c r="AP86" s="35" t="s">
        <v>14</v>
      </c>
      <c r="AQ86" s="34">
        <v>-6.4559555053710938</v>
      </c>
      <c r="AR86" s="34">
        <v>21.463287353515625</v>
      </c>
      <c r="AS86" s="9">
        <v>14.678728103637695</v>
      </c>
      <c r="AT86" s="34">
        <v>-4.0055751800537109</v>
      </c>
      <c r="AU86" s="34">
        <v>-3.8582050800323486</v>
      </c>
      <c r="AV86" s="34">
        <v>-6.5663022994995117</v>
      </c>
      <c r="AW86" s="34">
        <v>-20.660806655883789</v>
      </c>
      <c r="AX86" s="34">
        <v>-25.759374618530273</v>
      </c>
      <c r="AY86" s="34">
        <v>-13.30116081237793</v>
      </c>
      <c r="AZ86" s="34">
        <v>-8.4477605819702148</v>
      </c>
      <c r="BA86" s="34">
        <v>-5.675743579864502</v>
      </c>
      <c r="BB86" s="34">
        <v>-3.3956039696931839E-2</v>
      </c>
      <c r="BC86" s="34">
        <v>-5.3311746567487717E-2</v>
      </c>
      <c r="BD86" s="34">
        <v>6.6936182975769043</v>
      </c>
      <c r="BE86" s="34">
        <v>6.4057192802429199</v>
      </c>
      <c r="BF86" s="34">
        <v>4.6651830673217773</v>
      </c>
      <c r="BG86" s="34">
        <v>8.6729412078857422</v>
      </c>
      <c r="BH86" s="34">
        <v>22.237644195556641</v>
      </c>
      <c r="BI86" s="34">
        <v>36.894882202148438</v>
      </c>
      <c r="BJ86" s="34">
        <v>41.026954650878906</v>
      </c>
      <c r="BK86" s="34">
        <v>35.416408538818359</v>
      </c>
      <c r="BL86" s="34">
        <v>18.75831413269043</v>
      </c>
      <c r="BM86" s="34">
        <v>20.808998107910156</v>
      </c>
      <c r="BN86" s="34">
        <v>18.672023773193359</v>
      </c>
      <c r="BO86" s="34">
        <v>14.872723579406738</v>
      </c>
      <c r="BP86" s="34">
        <v>22.208812713623047</v>
      </c>
      <c r="BQ86" s="34">
        <v>20.053525924682617</v>
      </c>
      <c r="BR86" s="34">
        <v>21.004318237304688</v>
      </c>
      <c r="BS86" s="34">
        <v>21.36384391784668</v>
      </c>
      <c r="BT86" s="34">
        <v>25.112583160400391</v>
      </c>
      <c r="BU86" s="34">
        <v>20.456912994384766</v>
      </c>
      <c r="BV86" s="34">
        <v>23.761926651000977</v>
      </c>
      <c r="BW86" s="34">
        <v>17.989231109619141</v>
      </c>
      <c r="BX86" s="34">
        <v>14.274182319641113</v>
      </c>
      <c r="BY86" s="34">
        <v>15.634304046630859</v>
      </c>
      <c r="BZ86" s="34">
        <v>12.642195701599121</v>
      </c>
      <c r="CA86" s="34">
        <v>12.481915473937988</v>
      </c>
      <c r="CB86" s="34">
        <v>-1.1164002418518066</v>
      </c>
      <c r="CC86" s="34">
        <v>-1.8420162200927734</v>
      </c>
      <c r="CD86" s="36"/>
      <c r="CF86"/>
    </row>
    <row r="87" spans="1:84" x14ac:dyDescent="0.3">
      <c r="A87" s="33" t="s">
        <v>100</v>
      </c>
      <c r="B87" s="33" t="s">
        <v>270</v>
      </c>
      <c r="C87" s="34">
        <v>-10.629599571228027</v>
      </c>
      <c r="D87" s="34">
        <v>39.001853942871094</v>
      </c>
      <c r="E87" s="9">
        <v>17.283308029174805</v>
      </c>
      <c r="F87" s="34">
        <v>-11.291097640991211</v>
      </c>
      <c r="G87" s="34">
        <v>-9.5404119491577148</v>
      </c>
      <c r="H87" s="34">
        <v>-17.91826057434082</v>
      </c>
      <c r="I87" s="34">
        <v>-24.264242172241211</v>
      </c>
      <c r="J87" s="34">
        <v>-20.638921737670898</v>
      </c>
      <c r="K87" s="34">
        <v>-2.2359850406646729</v>
      </c>
      <c r="L87" s="34">
        <v>-23.169170379638672</v>
      </c>
      <c r="M87" s="34">
        <v>-9.931941032409668</v>
      </c>
      <c r="N87" s="34">
        <v>-4.4964351654052734</v>
      </c>
      <c r="O87" s="34">
        <v>-1.3465717434883118E-2</v>
      </c>
      <c r="P87" s="34">
        <v>-2.7644264698028564</v>
      </c>
      <c r="Q87" s="34">
        <v>-0.31751632690429688</v>
      </c>
      <c r="R87" s="34">
        <v>18.219812393188477</v>
      </c>
      <c r="S87" s="34">
        <v>22.163095474243164</v>
      </c>
      <c r="T87" s="34">
        <v>33.209968566894531</v>
      </c>
      <c r="U87" s="34">
        <v>21.54414176940918</v>
      </c>
      <c r="V87" s="34">
        <v>53.521938323974609</v>
      </c>
      <c r="W87" s="34">
        <v>34.788616180419922</v>
      </c>
      <c r="X87" s="34">
        <v>72.966773986816406</v>
      </c>
      <c r="Y87" s="34">
        <v>41.229240417480469</v>
      </c>
      <c r="Z87" s="34">
        <v>45.206493377685547</v>
      </c>
      <c r="AA87" s="34">
        <v>41.820266723632813</v>
      </c>
      <c r="AB87" s="34">
        <v>34.001045227050781</v>
      </c>
      <c r="AC87" s="34">
        <v>40.837200164794922</v>
      </c>
      <c r="AD87" s="34">
        <v>29.966062545776367</v>
      </c>
      <c r="AE87" s="34">
        <v>31.969703674316406</v>
      </c>
      <c r="AF87" s="34">
        <v>39.079299926757813</v>
      </c>
      <c r="AG87" s="34">
        <v>46.794956207275391</v>
      </c>
      <c r="AH87" s="34">
        <v>34.527988433837891</v>
      </c>
      <c r="AI87" s="34">
        <v>53.031032562255859</v>
      </c>
      <c r="AJ87" s="34">
        <v>35.950359344482422</v>
      </c>
      <c r="AK87" s="34">
        <v>25.123918533325195</v>
      </c>
      <c r="AL87" s="34">
        <v>-4.6416358947753906</v>
      </c>
      <c r="AM87" s="34">
        <v>-24.321374893188477</v>
      </c>
      <c r="AN87" s="34">
        <v>-24.064105987548828</v>
      </c>
      <c r="AO87" s="34">
        <v>-8.2613296508789063</v>
      </c>
      <c r="AP87" s="35" t="s">
        <v>14</v>
      </c>
      <c r="AQ87" s="34">
        <v>-8.2620639801025391</v>
      </c>
      <c r="AR87" s="34">
        <v>36.432685852050781</v>
      </c>
      <c r="AS87" s="9">
        <v>25.706527709960938</v>
      </c>
      <c r="AT87" s="34">
        <v>6.1176085472106934</v>
      </c>
      <c r="AU87" s="34">
        <v>-8.5685052871704102</v>
      </c>
      <c r="AV87" s="34">
        <v>10.022571563720703</v>
      </c>
      <c r="AW87" s="34">
        <v>-21.741474151611328</v>
      </c>
      <c r="AX87" s="34">
        <v>-25.070415496826172</v>
      </c>
      <c r="AY87" s="34">
        <v>-9.1774473190307617</v>
      </c>
      <c r="AZ87" s="34">
        <v>-8.1989374160766602</v>
      </c>
      <c r="BA87" s="34">
        <v>-22.735143661499023</v>
      </c>
      <c r="BB87" s="34">
        <v>-11.589659690856934</v>
      </c>
      <c r="BC87" s="34">
        <v>-17.216390609741211</v>
      </c>
      <c r="BD87" s="34">
        <v>3.8410751819610596</v>
      </c>
      <c r="BE87" s="34">
        <v>13.398597717285156</v>
      </c>
      <c r="BF87" s="34">
        <v>-6.5929179191589355</v>
      </c>
      <c r="BG87" s="34">
        <v>13.91253662109375</v>
      </c>
      <c r="BH87" s="34">
        <v>25.463376998901367</v>
      </c>
      <c r="BI87" s="34">
        <v>30.787513732910156</v>
      </c>
      <c r="BJ87" s="34">
        <v>68.323127746582031</v>
      </c>
      <c r="BK87" s="34">
        <v>43.298122406005859</v>
      </c>
      <c r="BL87" s="34">
        <v>42.991779327392578</v>
      </c>
      <c r="BM87" s="34">
        <v>43.511981964111328</v>
      </c>
      <c r="BN87" s="34">
        <v>43.013328552246094</v>
      </c>
      <c r="BO87" s="34">
        <v>56.1802978515625</v>
      </c>
      <c r="BP87" s="34">
        <v>42.420124053955078</v>
      </c>
      <c r="BQ87" s="34">
        <v>37.725093841552734</v>
      </c>
      <c r="BR87" s="34">
        <v>41.084827423095703</v>
      </c>
      <c r="BS87" s="34">
        <v>52.371772766113281</v>
      </c>
      <c r="BT87" s="34">
        <v>31.499443054199219</v>
      </c>
      <c r="BU87" s="34">
        <v>33.637161254882813</v>
      </c>
      <c r="BV87" s="34">
        <v>21.32526969909668</v>
      </c>
      <c r="BW87" s="34">
        <v>35.024662017822266</v>
      </c>
      <c r="BX87" s="34">
        <v>32.9354248046875</v>
      </c>
      <c r="BY87" s="34">
        <v>41.840877532958984</v>
      </c>
      <c r="BZ87" s="34">
        <v>14.393790245056152</v>
      </c>
      <c r="CA87" s="34">
        <v>14.588873863220215</v>
      </c>
      <c r="CB87" s="34">
        <v>3.6234173774719238</v>
      </c>
      <c r="CC87" s="34">
        <v>9.9891214370727539</v>
      </c>
      <c r="CD87" s="36"/>
      <c r="CF87"/>
    </row>
    <row r="88" spans="1:84" x14ac:dyDescent="0.3">
      <c r="A88" s="33" t="s">
        <v>101</v>
      </c>
      <c r="B88" s="33" t="s">
        <v>271</v>
      </c>
      <c r="C88" s="34">
        <v>6.9479141235351563</v>
      </c>
      <c r="D88" s="34">
        <v>18.858829498291016</v>
      </c>
      <c r="E88" s="9">
        <v>10.387003898620605</v>
      </c>
      <c r="F88" s="34">
        <v>-17.04960823059082</v>
      </c>
      <c r="G88" s="34">
        <v>51.240390777587891</v>
      </c>
      <c r="H88" s="34">
        <v>5.490570068359375</v>
      </c>
      <c r="I88" s="34">
        <v>-13.800094604492188</v>
      </c>
      <c r="J88" s="34">
        <v>-12.419707298278809</v>
      </c>
      <c r="K88" s="34">
        <v>5.4061746597290039</v>
      </c>
      <c r="L88" s="34">
        <v>8.6297807693481445</v>
      </c>
      <c r="M88" s="34">
        <v>7.1315031051635742</v>
      </c>
      <c r="N88" s="34">
        <v>16.594137191772461</v>
      </c>
      <c r="O88" s="34">
        <v>12.015726089477539</v>
      </c>
      <c r="P88" s="34">
        <v>10.645670890808105</v>
      </c>
      <c r="Q88" s="34">
        <v>22.747287750244141</v>
      </c>
      <c r="R88" s="34">
        <v>55.1053466796875</v>
      </c>
      <c r="S88" s="34">
        <v>-3.4401767253875732</v>
      </c>
      <c r="T88" s="34">
        <v>23.542177200317383</v>
      </c>
      <c r="U88" s="34">
        <v>51.187156677246094</v>
      </c>
      <c r="V88" s="34">
        <v>36.628395080566406</v>
      </c>
      <c r="W88" s="34">
        <v>20.417781829833984</v>
      </c>
      <c r="X88" s="34">
        <v>11.866937637329102</v>
      </c>
      <c r="Y88" s="34">
        <v>-1.7007465362548828</v>
      </c>
      <c r="Z88" s="34">
        <v>-0.52194523811340332</v>
      </c>
      <c r="AA88" s="34">
        <v>6.1032037734985352</v>
      </c>
      <c r="AB88" s="34">
        <v>26.334985733032227</v>
      </c>
      <c r="AC88" s="34">
        <v>25.094926834106445</v>
      </c>
      <c r="AD88" s="34">
        <v>11.621363639831543</v>
      </c>
      <c r="AE88" s="34">
        <v>15.069000244140625</v>
      </c>
      <c r="AF88" s="34">
        <v>16.998893737792969</v>
      </c>
      <c r="AG88" s="34">
        <v>24.911783218383789</v>
      </c>
      <c r="AH88" s="34">
        <v>18.044197082519531</v>
      </c>
      <c r="AI88" s="34">
        <v>21.371236801147461</v>
      </c>
      <c r="AJ88" s="34">
        <v>9.8436727523803711</v>
      </c>
      <c r="AK88" s="34">
        <v>28.240631103515625</v>
      </c>
      <c r="AL88" s="34">
        <v>10.329018592834473</v>
      </c>
      <c r="AM88" s="34">
        <v>5.1889438629150391</v>
      </c>
      <c r="AN88" s="34">
        <v>-8.9378061294555664</v>
      </c>
      <c r="AO88" s="34">
        <v>-16.082965850830078</v>
      </c>
      <c r="AP88" s="35" t="s">
        <v>14</v>
      </c>
      <c r="AQ88" s="34">
        <v>3.6691563129425049</v>
      </c>
      <c r="AR88" s="34">
        <v>26.067110061645508</v>
      </c>
      <c r="AS88" s="9">
        <v>8.44921875</v>
      </c>
      <c r="AT88" s="34">
        <v>-13.166474342346191</v>
      </c>
      <c r="AU88" s="34">
        <v>27.938203811645508</v>
      </c>
      <c r="AV88" s="34">
        <v>4.3333930969238281</v>
      </c>
      <c r="AW88" s="34">
        <v>-10.026744842529297</v>
      </c>
      <c r="AX88" s="34">
        <v>-22.403736114501953</v>
      </c>
      <c r="AY88" s="34">
        <v>5.8527936935424805</v>
      </c>
      <c r="AZ88" s="34">
        <v>-2.5653469562530518</v>
      </c>
      <c r="BA88" s="34">
        <v>1.4930979013442993</v>
      </c>
      <c r="BB88" s="34">
        <v>12.549129486083984</v>
      </c>
      <c r="BC88" s="34">
        <v>8.8786077499389648</v>
      </c>
      <c r="BD88" s="34">
        <v>15.56766414642334</v>
      </c>
      <c r="BE88" s="34">
        <v>24.504737854003906</v>
      </c>
      <c r="BF88" s="34">
        <v>41.352275848388672</v>
      </c>
      <c r="BG88" s="34">
        <v>10.355558395385742</v>
      </c>
      <c r="BH88" s="34">
        <v>29.172672271728516</v>
      </c>
      <c r="BI88" s="34">
        <v>48.163825988769531</v>
      </c>
      <c r="BJ88" s="34">
        <v>58.888046264648438</v>
      </c>
      <c r="BK88" s="34">
        <v>34.257049560546875</v>
      </c>
      <c r="BL88" s="34">
        <v>31.811101913452148</v>
      </c>
      <c r="BM88" s="34">
        <v>20.446935653686523</v>
      </c>
      <c r="BN88" s="34">
        <v>10.200227737426758</v>
      </c>
      <c r="BO88" s="34">
        <v>7.812171459197998</v>
      </c>
      <c r="BP88" s="34">
        <v>24.094818115234375</v>
      </c>
      <c r="BQ88" s="34">
        <v>13.324015617370605</v>
      </c>
      <c r="BR88" s="34">
        <v>14.185696601867676</v>
      </c>
      <c r="BS88" s="34">
        <v>21.763483047485352</v>
      </c>
      <c r="BT88" s="34">
        <v>14.140151977539063</v>
      </c>
      <c r="BU88" s="34">
        <v>17.574329376220703</v>
      </c>
      <c r="BV88" s="34">
        <v>15.270416259765625</v>
      </c>
      <c r="BW88" s="34">
        <v>16.153816223144531</v>
      </c>
      <c r="BX88" s="34">
        <v>4.8822126388549805</v>
      </c>
      <c r="BY88" s="34">
        <v>13.613119125366211</v>
      </c>
      <c r="BZ88" s="34">
        <v>6.4581089019775391</v>
      </c>
      <c r="CA88" s="34">
        <v>6.7723579406738281</v>
      </c>
      <c r="CB88" s="34">
        <v>-7.6198315620422363</v>
      </c>
      <c r="CC88" s="34">
        <v>-13.693414688110352</v>
      </c>
      <c r="CD88" s="36"/>
      <c r="CF88"/>
    </row>
  </sheetData>
  <mergeCells count="5">
    <mergeCell ref="A1:A2"/>
    <mergeCell ref="B1:B2"/>
    <mergeCell ref="CD1:CD2"/>
    <mergeCell ref="C1:Z1"/>
    <mergeCell ref="AQ1:BN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39FAB-B1C7-40BE-A621-16FF7BB72273}">
  <dimension ref="B2:Z50"/>
  <sheetViews>
    <sheetView zoomScale="60" zoomScaleNormal="60" workbookViewId="0"/>
  </sheetViews>
  <sheetFormatPr defaultRowHeight="18.75" x14ac:dyDescent="0.3"/>
  <cols>
    <col min="1" max="1" width="13" customWidth="1"/>
    <col min="2" max="2" width="13.8984375" customWidth="1"/>
    <col min="3" max="6" width="10.69921875" customWidth="1"/>
  </cols>
  <sheetData>
    <row r="2" spans="7:18" x14ac:dyDescent="0.3">
      <c r="G2" s="52"/>
      <c r="H2" s="52"/>
      <c r="I2" s="52"/>
      <c r="J2" s="52"/>
      <c r="K2" s="52"/>
      <c r="L2" s="52"/>
      <c r="M2" s="52"/>
      <c r="N2" s="52"/>
      <c r="O2" s="52"/>
      <c r="P2" s="52"/>
      <c r="Q2" s="52"/>
      <c r="R2" s="52"/>
    </row>
    <row r="34" spans="2:26" x14ac:dyDescent="0.3">
      <c r="D34" s="52"/>
      <c r="E34" s="52"/>
      <c r="F34" s="52"/>
      <c r="G34" s="52"/>
      <c r="L34" s="52"/>
      <c r="M34" s="52"/>
      <c r="N34" s="52"/>
      <c r="O34" s="52"/>
    </row>
    <row r="35" spans="2:26" x14ac:dyDescent="0.3">
      <c r="C35" s="103" t="s">
        <v>376</v>
      </c>
      <c r="D35" s="103"/>
      <c r="J35" s="104"/>
      <c r="K35" s="105" t="s">
        <v>416</v>
      </c>
      <c r="L35" s="105"/>
      <c r="M35" s="105"/>
      <c r="N35" s="105"/>
      <c r="O35" s="105"/>
      <c r="P35" s="105"/>
      <c r="Q35" s="105"/>
      <c r="R35" s="105"/>
      <c r="S35" s="106" t="s">
        <v>376</v>
      </c>
      <c r="T35" s="106"/>
      <c r="U35" s="106"/>
      <c r="V35" s="106"/>
      <c r="W35" s="106"/>
      <c r="X35" s="106"/>
      <c r="Y35" s="106"/>
      <c r="Z35" s="106"/>
    </row>
    <row r="36" spans="2:26" x14ac:dyDescent="0.3">
      <c r="C36" s="103"/>
      <c r="D36" s="103"/>
      <c r="J36" s="15"/>
      <c r="K36" s="15" t="s">
        <v>358</v>
      </c>
      <c r="L36" s="15"/>
      <c r="M36" s="15"/>
      <c r="N36" s="15"/>
      <c r="O36" s="15" t="s">
        <v>359</v>
      </c>
      <c r="P36" s="15"/>
      <c r="Q36" s="15"/>
      <c r="R36" s="15"/>
      <c r="S36" s="15" t="s">
        <v>358</v>
      </c>
      <c r="T36" s="15"/>
      <c r="U36" s="15"/>
      <c r="V36" s="15"/>
      <c r="W36" s="15" t="s">
        <v>359</v>
      </c>
      <c r="X36" s="15"/>
      <c r="Y36" s="15"/>
      <c r="Z36" s="15"/>
    </row>
    <row r="37" spans="2:26" x14ac:dyDescent="0.3">
      <c r="B37" s="15" t="s">
        <v>360</v>
      </c>
      <c r="C37" s="100" t="s">
        <v>374</v>
      </c>
      <c r="D37" s="15" t="s">
        <v>375</v>
      </c>
      <c r="J37" s="15" t="s">
        <v>360</v>
      </c>
      <c r="K37" s="15" t="s">
        <v>361</v>
      </c>
      <c r="L37" s="15" t="s">
        <v>414</v>
      </c>
      <c r="M37" s="15" t="s">
        <v>415</v>
      </c>
      <c r="N37" s="15" t="s">
        <v>362</v>
      </c>
      <c r="O37" s="15" t="s">
        <v>361</v>
      </c>
      <c r="P37" s="15" t="s">
        <v>414</v>
      </c>
      <c r="Q37" s="15" t="s">
        <v>415</v>
      </c>
      <c r="R37" s="15" t="s">
        <v>362</v>
      </c>
      <c r="S37" s="15" t="s">
        <v>361</v>
      </c>
      <c r="T37" s="15" t="s">
        <v>414</v>
      </c>
      <c r="U37" s="15" t="s">
        <v>415</v>
      </c>
      <c r="V37" s="15" t="s">
        <v>362</v>
      </c>
      <c r="W37" s="15" t="s">
        <v>361</v>
      </c>
      <c r="X37" s="15" t="s">
        <v>414</v>
      </c>
      <c r="Y37" s="15" t="s">
        <v>415</v>
      </c>
      <c r="Z37" s="15" t="s">
        <v>362</v>
      </c>
    </row>
    <row r="38" spans="2:26" x14ac:dyDescent="0.3">
      <c r="B38" t="s">
        <v>364</v>
      </c>
      <c r="C38" s="52">
        <v>53.960830000000001</v>
      </c>
      <c r="D38" s="52">
        <v>18.89152</v>
      </c>
      <c r="J38" t="s">
        <v>170</v>
      </c>
      <c r="K38" s="52">
        <v>19.1568</v>
      </c>
      <c r="L38" s="52">
        <v>16.24701</v>
      </c>
      <c r="M38" s="52">
        <v>13.24029</v>
      </c>
      <c r="N38" s="101">
        <v>1.691055</v>
      </c>
      <c r="O38" s="101">
        <v>32.215150000000001</v>
      </c>
      <c r="P38" s="101">
        <v>35.35933</v>
      </c>
      <c r="Q38" s="101">
        <v>34.975140000000003</v>
      </c>
      <c r="R38" s="101">
        <v>28.737179999999999</v>
      </c>
      <c r="S38" s="101">
        <v>19.1568</v>
      </c>
      <c r="T38" s="101">
        <v>16.24701</v>
      </c>
      <c r="U38" s="101">
        <v>13.24029</v>
      </c>
      <c r="V38" s="101">
        <v>1.691055</v>
      </c>
      <c r="W38" s="52">
        <v>32.215150000000001</v>
      </c>
      <c r="X38" s="52">
        <v>35.35933</v>
      </c>
      <c r="Y38" s="52">
        <v>34.975140000000003</v>
      </c>
      <c r="Z38" s="52">
        <v>28.737179999999999</v>
      </c>
    </row>
    <row r="39" spans="2:26" x14ac:dyDescent="0.3">
      <c r="B39" t="s">
        <v>370</v>
      </c>
      <c r="C39" s="52">
        <v>5.4804870000000001</v>
      </c>
      <c r="D39" s="52">
        <v>14.421939999999999</v>
      </c>
      <c r="J39" t="s">
        <v>363</v>
      </c>
      <c r="K39" s="52">
        <v>0.9071475</v>
      </c>
      <c r="L39" s="52">
        <v>0.9413319</v>
      </c>
      <c r="M39" s="52">
        <v>0.68578850000000002</v>
      </c>
      <c r="N39" s="101">
        <v>0.36444189999999999</v>
      </c>
      <c r="O39" s="101">
        <v>2.0750630000000001</v>
      </c>
      <c r="P39" s="101">
        <v>2.6048969999999998</v>
      </c>
      <c r="Q39" s="101">
        <v>2.3106740000000001</v>
      </c>
      <c r="R39" s="101">
        <v>1.9744600000000001</v>
      </c>
      <c r="S39" s="101">
        <v>12.902369999999999</v>
      </c>
      <c r="T39" s="101">
        <v>13.4556</v>
      </c>
      <c r="U39" s="101">
        <v>10.24573</v>
      </c>
      <c r="V39" s="101">
        <v>5.5649610000000003</v>
      </c>
      <c r="W39" s="52">
        <v>30.819900000000001</v>
      </c>
      <c r="X39" s="52">
        <v>39.246740000000003</v>
      </c>
      <c r="Y39" s="52">
        <v>35.631839999999997</v>
      </c>
      <c r="Z39" s="52">
        <v>29.13241</v>
      </c>
    </row>
    <row r="40" spans="2:26" x14ac:dyDescent="0.3">
      <c r="B40" t="s">
        <v>363</v>
      </c>
      <c r="C40" s="52">
        <v>12.18538</v>
      </c>
      <c r="D40" s="52">
        <v>5.5649610000000003</v>
      </c>
      <c r="J40" t="s">
        <v>379</v>
      </c>
      <c r="K40" s="52">
        <v>0.69883430000000002</v>
      </c>
      <c r="L40" s="52">
        <v>0.42155710000000002</v>
      </c>
      <c r="M40" s="52">
        <v>0.19286249999999999</v>
      </c>
      <c r="N40" s="101">
        <v>-5.6222899999999999E-2</v>
      </c>
      <c r="O40" s="101">
        <v>1.1126959999999999</v>
      </c>
      <c r="P40" s="101">
        <v>1.0847290000000001</v>
      </c>
      <c r="Q40" s="101">
        <v>0.97514840000000003</v>
      </c>
      <c r="R40" s="101">
        <v>0.84173759999999997</v>
      </c>
      <c r="S40" s="101">
        <v>15.742380000000001</v>
      </c>
      <c r="T40" s="101">
        <v>9.2332809999999998</v>
      </c>
      <c r="U40" s="101">
        <v>4.2748819999999998</v>
      </c>
      <c r="V40" s="101">
        <v>-1.2650969999999999</v>
      </c>
      <c r="W40" s="52">
        <v>24.25018</v>
      </c>
      <c r="X40" s="52">
        <v>22.969840000000001</v>
      </c>
      <c r="Y40" s="52">
        <v>21.051600000000001</v>
      </c>
      <c r="Z40" s="52">
        <v>17.859059999999999</v>
      </c>
    </row>
    <row r="41" spans="2:26" x14ac:dyDescent="0.3">
      <c r="B41" t="s">
        <v>170</v>
      </c>
      <c r="C41" s="52">
        <v>16.085319999999999</v>
      </c>
      <c r="D41" s="52">
        <v>1.691055</v>
      </c>
      <c r="J41" t="s">
        <v>364</v>
      </c>
      <c r="K41" s="52">
        <v>6.9132949999999997</v>
      </c>
      <c r="L41" s="52">
        <v>8.0441269999999996</v>
      </c>
      <c r="M41" s="52">
        <v>6.6773429999999996</v>
      </c>
      <c r="N41" s="101">
        <v>2.802219</v>
      </c>
      <c r="O41" s="101">
        <v>7.4329109999999998</v>
      </c>
      <c r="P41" s="101">
        <v>10.277979999999999</v>
      </c>
      <c r="Q41" s="101">
        <v>11.246740000000001</v>
      </c>
      <c r="R41" s="101">
        <v>8.7389279999999996</v>
      </c>
      <c r="S41" s="101">
        <v>54.714149999999997</v>
      </c>
      <c r="T41" s="101">
        <v>61.625630000000001</v>
      </c>
      <c r="U41" s="101">
        <v>46.639609999999998</v>
      </c>
      <c r="V41" s="101">
        <v>18.89152</v>
      </c>
      <c r="W41" s="52">
        <v>52.131500000000003</v>
      </c>
      <c r="X41" s="52">
        <v>71.934280000000001</v>
      </c>
      <c r="Y41" s="52">
        <v>81.63391</v>
      </c>
      <c r="Z41" s="52">
        <v>64.318830000000005</v>
      </c>
    </row>
    <row r="42" spans="2:26" x14ac:dyDescent="0.3">
      <c r="B42" t="s">
        <v>368</v>
      </c>
      <c r="C42" s="52">
        <v>6.0024389999999999</v>
      </c>
      <c r="D42" s="52">
        <v>-2.20827E-2</v>
      </c>
      <c r="J42" t="s">
        <v>365</v>
      </c>
      <c r="K42" s="52">
        <v>2.2956249999999998</v>
      </c>
      <c r="L42" s="52">
        <v>2.1356799999999998</v>
      </c>
      <c r="M42" s="52">
        <v>1.337188</v>
      </c>
      <c r="N42" s="101">
        <v>-5.5486800000000003E-2</v>
      </c>
      <c r="O42" s="101">
        <v>3.5044590000000002</v>
      </c>
      <c r="P42" s="101">
        <v>4.2537240000000001</v>
      </c>
      <c r="Q42" s="101">
        <v>3.6560890000000001</v>
      </c>
      <c r="R42" s="101">
        <v>2.8309769999999999</v>
      </c>
      <c r="S42" s="101">
        <v>23.662980000000001</v>
      </c>
      <c r="T42" s="101">
        <v>21.83699</v>
      </c>
      <c r="U42" s="101">
        <v>14.12358</v>
      </c>
      <c r="V42" s="101">
        <v>-0.59547249999999996</v>
      </c>
      <c r="W42" s="52">
        <v>35.733379999999997</v>
      </c>
      <c r="X42" s="52">
        <v>44.212240000000001</v>
      </c>
      <c r="Y42" s="52">
        <v>39.642150000000001</v>
      </c>
      <c r="Z42" s="52">
        <v>31.825970000000002</v>
      </c>
    </row>
    <row r="43" spans="2:26" x14ac:dyDescent="0.3">
      <c r="B43" t="s">
        <v>365</v>
      </c>
      <c r="C43" s="52">
        <v>19.737189999999998</v>
      </c>
      <c r="D43" s="52">
        <v>-0.59547249999999996</v>
      </c>
      <c r="J43" t="s">
        <v>366</v>
      </c>
      <c r="K43" s="52">
        <v>0.93304129999999996</v>
      </c>
      <c r="L43" s="52">
        <v>0.86233499999999996</v>
      </c>
      <c r="M43" s="52">
        <v>0.76507910000000001</v>
      </c>
      <c r="N43" s="101">
        <v>-0.10832459999999999</v>
      </c>
      <c r="O43" s="101">
        <v>0.93788400000000005</v>
      </c>
      <c r="P43" s="101">
        <v>1.175486</v>
      </c>
      <c r="Q43" s="101">
        <v>1.0893250000000001</v>
      </c>
      <c r="R43" s="101">
        <v>0.73831360000000001</v>
      </c>
      <c r="S43" s="101">
        <v>20.881080000000001</v>
      </c>
      <c r="T43" s="101">
        <v>20.087630000000001</v>
      </c>
      <c r="U43" s="101">
        <v>16.19792</v>
      </c>
      <c r="V43" s="101">
        <v>-2.4135219999999999</v>
      </c>
      <c r="W43" s="52">
        <v>18.551929999999999</v>
      </c>
      <c r="X43" s="52">
        <v>24.350860000000001</v>
      </c>
      <c r="Y43" s="52">
        <v>19.978480000000001</v>
      </c>
      <c r="Z43" s="52">
        <v>15.36074</v>
      </c>
    </row>
    <row r="44" spans="2:26" x14ac:dyDescent="0.3">
      <c r="B44" t="s">
        <v>379</v>
      </c>
      <c r="C44" s="52">
        <v>9.4620200000000008</v>
      </c>
      <c r="D44" s="52">
        <v>-1.2650969999999999</v>
      </c>
      <c r="J44" t="s">
        <v>367</v>
      </c>
      <c r="K44" s="52">
        <v>2.584524</v>
      </c>
      <c r="L44" s="52">
        <v>1.511342</v>
      </c>
      <c r="M44" s="52">
        <v>1.206005</v>
      </c>
      <c r="N44" s="101">
        <v>-0.40008700000000003</v>
      </c>
      <c r="O44" s="101">
        <v>4.3409420000000001</v>
      </c>
      <c r="P44" s="101">
        <v>4.8377860000000004</v>
      </c>
      <c r="Q44" s="101">
        <v>4.6829770000000002</v>
      </c>
      <c r="R44" s="101">
        <v>3.5637889999999999</v>
      </c>
      <c r="S44" s="101">
        <v>26.866479999999999</v>
      </c>
      <c r="T44" s="101">
        <v>14.499470000000001</v>
      </c>
      <c r="U44" s="101">
        <v>11.97861</v>
      </c>
      <c r="V44" s="101">
        <v>-3.9671609999999999</v>
      </c>
      <c r="W44" s="52">
        <v>47.17933</v>
      </c>
      <c r="X44" s="52">
        <v>53.401910000000001</v>
      </c>
      <c r="Y44" s="52">
        <v>53.489820000000002</v>
      </c>
      <c r="Z44" s="52">
        <v>40.977600000000002</v>
      </c>
    </row>
    <row r="45" spans="2:26" x14ac:dyDescent="0.3">
      <c r="B45" t="s">
        <v>378</v>
      </c>
      <c r="C45" s="52">
        <v>4.7883990000000001</v>
      </c>
      <c r="D45" s="52">
        <v>-1.719765</v>
      </c>
      <c r="J45" t="s">
        <v>368</v>
      </c>
      <c r="K45" s="52">
        <v>0.84477930000000001</v>
      </c>
      <c r="L45" s="52">
        <v>0.43355650000000001</v>
      </c>
      <c r="M45" s="52">
        <v>0.43647930000000001</v>
      </c>
      <c r="N45" s="101">
        <v>-1.9307E-3</v>
      </c>
      <c r="O45" s="101">
        <v>1.31891</v>
      </c>
      <c r="P45" s="101">
        <v>1.372444</v>
      </c>
      <c r="Q45" s="101">
        <v>1.57131</v>
      </c>
      <c r="R45" s="101">
        <v>1.5087630000000001</v>
      </c>
      <c r="S45" s="101">
        <v>8.8731159999999996</v>
      </c>
      <c r="T45" s="101">
        <v>4.5713270000000001</v>
      </c>
      <c r="U45" s="101">
        <v>4.8083629999999999</v>
      </c>
      <c r="V45" s="102">
        <v>-2.20827E-2</v>
      </c>
      <c r="W45" s="52">
        <v>12.95275</v>
      </c>
      <c r="X45" s="52">
        <v>13.487109999999999</v>
      </c>
      <c r="Y45" s="52">
        <v>16.085080000000001</v>
      </c>
      <c r="Z45" s="52">
        <v>15.786300000000001</v>
      </c>
    </row>
    <row r="46" spans="2:26" x14ac:dyDescent="0.3">
      <c r="B46" t="s">
        <v>366</v>
      </c>
      <c r="C46" s="52">
        <v>18.892479999999999</v>
      </c>
      <c r="D46" s="52">
        <v>-2.4135219999999999</v>
      </c>
      <c r="J46" t="s">
        <v>369</v>
      </c>
      <c r="K46" s="52">
        <v>2.7393350000000001</v>
      </c>
      <c r="L46" s="52">
        <v>1.619489</v>
      </c>
      <c r="M46" s="52">
        <v>1.1465959999999999</v>
      </c>
      <c r="N46" s="101">
        <v>-1.4061570000000001</v>
      </c>
      <c r="O46" s="101">
        <v>7.8997320000000002</v>
      </c>
      <c r="P46" s="101">
        <v>6.8678410000000003</v>
      </c>
      <c r="Q46" s="101">
        <v>6.3743049999999997</v>
      </c>
      <c r="R46" s="101">
        <v>4.8813040000000001</v>
      </c>
      <c r="S46" s="101">
        <v>12.419449999999999</v>
      </c>
      <c r="T46" s="101">
        <v>7.6400649999999999</v>
      </c>
      <c r="U46" s="101">
        <v>5.2428869999999996</v>
      </c>
      <c r="V46" s="101">
        <v>-6.2182560000000002</v>
      </c>
      <c r="W46" s="52">
        <v>40.276339999999998</v>
      </c>
      <c r="X46" s="52">
        <v>34.86159</v>
      </c>
      <c r="Y46" s="52">
        <v>30.26812</v>
      </c>
      <c r="Z46" s="52">
        <v>22.22184</v>
      </c>
    </row>
    <row r="47" spans="2:26" x14ac:dyDescent="0.3">
      <c r="B47" t="s">
        <v>367</v>
      </c>
      <c r="C47" s="52">
        <v>17.25956</v>
      </c>
      <c r="D47" s="52">
        <v>-3.9671609999999999</v>
      </c>
      <c r="J47" t="s">
        <v>370</v>
      </c>
      <c r="K47" s="52">
        <v>0.27708579999999999</v>
      </c>
      <c r="L47" s="52">
        <v>9.1055499999999998E-2</v>
      </c>
      <c r="M47" s="52">
        <v>0.95141399999999998</v>
      </c>
      <c r="N47" s="101">
        <v>1.0981099999999999</v>
      </c>
      <c r="O47" s="101">
        <v>8.6878000000000007E-3</v>
      </c>
      <c r="P47" s="101">
        <v>-8.3440399999999998E-2</v>
      </c>
      <c r="Q47" s="101">
        <v>0.73154019999999997</v>
      </c>
      <c r="R47" s="101">
        <v>1.202148</v>
      </c>
      <c r="S47" s="101">
        <v>3.212008</v>
      </c>
      <c r="T47" s="101">
        <v>1.0601290000000001</v>
      </c>
      <c r="U47" s="101">
        <v>12.59625</v>
      </c>
      <c r="V47" s="101">
        <v>14.421939999999999</v>
      </c>
      <c r="W47" s="52">
        <v>8.8016499999999998E-2</v>
      </c>
      <c r="X47" s="52">
        <v>-0.8187894</v>
      </c>
      <c r="Y47" s="52">
        <v>7.777908</v>
      </c>
      <c r="Z47" s="52">
        <v>12.23278</v>
      </c>
    </row>
    <row r="48" spans="2:26" x14ac:dyDescent="0.3">
      <c r="B48" t="s">
        <v>369</v>
      </c>
      <c r="C48" s="52">
        <v>8.2870640000000009</v>
      </c>
      <c r="D48" s="52">
        <v>-6.2182560000000002</v>
      </c>
      <c r="J48" t="s">
        <v>371</v>
      </c>
      <c r="K48" s="52">
        <v>-1.20798E-2</v>
      </c>
      <c r="L48" s="52">
        <v>-5.5942499999999999E-2</v>
      </c>
      <c r="M48" s="52">
        <v>-5.9510300000000002E-2</v>
      </c>
      <c r="N48" s="101">
        <v>-0.42872830000000001</v>
      </c>
      <c r="O48" s="101">
        <v>0.56331209999999998</v>
      </c>
      <c r="P48" s="101">
        <v>0.58309330000000004</v>
      </c>
      <c r="Q48" s="101">
        <v>0.4850971</v>
      </c>
      <c r="R48" s="101">
        <v>0.4506675</v>
      </c>
      <c r="S48" s="101">
        <v>-0.27211730000000001</v>
      </c>
      <c r="T48" s="101">
        <v>-1.2740069999999999</v>
      </c>
      <c r="U48" s="101">
        <v>-1.3011079999999999</v>
      </c>
      <c r="V48" s="101">
        <v>-9.4824230000000007</v>
      </c>
      <c r="W48" s="52">
        <v>12.95276</v>
      </c>
      <c r="X48" s="52">
        <v>13.05988</v>
      </c>
      <c r="Y48" s="52">
        <v>9.9087010000000006</v>
      </c>
      <c r="Z48" s="52">
        <v>9.5271019999999993</v>
      </c>
    </row>
    <row r="49" spans="2:26" x14ac:dyDescent="0.3">
      <c r="B49" t="s">
        <v>371</v>
      </c>
      <c r="C49" s="52">
        <v>-0.97704100000000005</v>
      </c>
      <c r="D49" s="52">
        <v>-9.4824230000000007</v>
      </c>
      <c r="J49" t="s">
        <v>378</v>
      </c>
      <c r="K49" s="52">
        <v>0.97521400000000003</v>
      </c>
      <c r="L49" s="52">
        <v>0.24247750000000001</v>
      </c>
      <c r="M49" s="52">
        <v>-9.8958400000000002E-2</v>
      </c>
      <c r="N49" s="101">
        <v>-0.1167786</v>
      </c>
      <c r="O49" s="101">
        <v>3.020556</v>
      </c>
      <c r="P49" s="101">
        <v>2.3847930000000002</v>
      </c>
      <c r="Q49" s="101">
        <v>1.8519410000000001</v>
      </c>
      <c r="R49" s="101">
        <v>2.0060910000000001</v>
      </c>
      <c r="S49" s="101">
        <v>13.06935</v>
      </c>
      <c r="T49" s="101">
        <v>3.3550770000000001</v>
      </c>
      <c r="U49" s="101">
        <v>-1.384989</v>
      </c>
      <c r="V49" s="101">
        <v>-1.719765</v>
      </c>
      <c r="W49" s="52">
        <v>47.63449</v>
      </c>
      <c r="X49" s="52">
        <v>37.776139999999998</v>
      </c>
      <c r="Y49" s="52">
        <v>28.288720000000001</v>
      </c>
      <c r="Z49" s="52">
        <v>31.138649999999998</v>
      </c>
    </row>
    <row r="50" spans="2:26" x14ac:dyDescent="0.3">
      <c r="M50" s="52"/>
      <c r="N50" s="52"/>
      <c r="O50" s="52"/>
      <c r="P50" s="52"/>
    </row>
  </sheetData>
  <mergeCells count="3">
    <mergeCell ref="C35:D36"/>
    <mergeCell ref="K35:R35"/>
    <mergeCell ref="S35:Z3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899E6-85EC-40C2-8A13-E62E8EF5CBE4}">
  <dimension ref="A1:AF91"/>
  <sheetViews>
    <sheetView zoomScale="55" zoomScaleNormal="55" workbookViewId="0"/>
  </sheetViews>
  <sheetFormatPr defaultColWidth="9.09765625" defaultRowHeight="18.75" outlineLevelRow="1" x14ac:dyDescent="0.3"/>
  <cols>
    <col min="1" max="1" width="9.09765625" style="119"/>
    <col min="2" max="2" width="16.296875" style="119" bestFit="1" customWidth="1"/>
    <col min="3" max="3" width="19.69921875" style="19" bestFit="1" customWidth="1"/>
    <col min="4" max="4" width="14.59765625" style="19" bestFit="1" customWidth="1"/>
    <col min="5" max="7" width="4.09765625" style="119" bestFit="1" customWidth="1"/>
    <col min="8" max="8" width="14.296875" style="119" bestFit="1" customWidth="1"/>
    <col min="9" max="9" width="16" style="119" bestFit="1" customWidth="1"/>
    <col min="10" max="10" width="7.8984375" style="119" bestFit="1" customWidth="1"/>
    <col min="11" max="11" width="9.59765625" style="119" bestFit="1" customWidth="1"/>
    <col min="12" max="13" width="9.09765625" style="115"/>
    <col min="14" max="14" width="9.09765625" style="115" customWidth="1"/>
    <col min="15" max="25" width="9.09765625" style="115"/>
    <col min="26" max="26" width="25.69921875" style="115" bestFit="1" customWidth="1"/>
    <col min="27" max="16384" width="9.09765625" style="115"/>
  </cols>
  <sheetData>
    <row r="1" spans="1:14" ht="56.25" x14ac:dyDescent="0.3">
      <c r="A1" s="133"/>
      <c r="B1" s="134" t="s">
        <v>429</v>
      </c>
      <c r="C1" s="134" t="s">
        <v>430</v>
      </c>
      <c r="D1" s="134" t="s">
        <v>431</v>
      </c>
      <c r="E1" s="133"/>
      <c r="F1" s="133"/>
      <c r="G1" s="133"/>
      <c r="H1" s="134" t="s">
        <v>426</v>
      </c>
      <c r="I1" s="135" t="s">
        <v>427</v>
      </c>
      <c r="J1" s="135" t="s">
        <v>428</v>
      </c>
      <c r="K1" s="132"/>
    </row>
    <row r="2" spans="1:14" hidden="1" outlineLevel="1" x14ac:dyDescent="0.3">
      <c r="A2" s="121">
        <v>42736</v>
      </c>
      <c r="B2" s="119">
        <v>93.028109999999998</v>
      </c>
      <c r="C2" s="19">
        <v>118.13958620865</v>
      </c>
      <c r="D2" s="19">
        <v>92.938243118145195</v>
      </c>
      <c r="E2" s="120"/>
      <c r="F2" s="120"/>
      <c r="G2" s="120"/>
      <c r="H2" s="120"/>
      <c r="N2" s="116"/>
    </row>
    <row r="3" spans="1:14" hidden="1" outlineLevel="1" x14ac:dyDescent="0.3">
      <c r="A3" s="121">
        <v>42767</v>
      </c>
      <c r="B3" s="119">
        <v>94.206019999999995</v>
      </c>
      <c r="C3" s="19">
        <v>117.888729846147</v>
      </c>
      <c r="D3" s="19">
        <v>94.315279441048503</v>
      </c>
      <c r="E3" s="120"/>
      <c r="F3" s="120"/>
      <c r="G3" s="120"/>
      <c r="H3" s="120"/>
      <c r="N3" s="116"/>
    </row>
    <row r="4" spans="1:14" hidden="1" outlineLevel="1" x14ac:dyDescent="0.3">
      <c r="A4" s="121">
        <v>42795</v>
      </c>
      <c r="B4" s="119">
        <v>95.878370000000004</v>
      </c>
      <c r="C4" s="19">
        <v>120.362343762008</v>
      </c>
      <c r="D4" s="19">
        <v>94.016857673519894</v>
      </c>
      <c r="E4" s="120"/>
      <c r="F4" s="120"/>
      <c r="G4" s="120"/>
      <c r="H4" s="120"/>
      <c r="N4" s="116"/>
    </row>
    <row r="5" spans="1:14" hidden="1" outlineLevel="1" x14ac:dyDescent="0.3">
      <c r="A5" s="121">
        <v>42826</v>
      </c>
      <c r="B5" s="119">
        <v>95.100880000000004</v>
      </c>
      <c r="C5" s="19">
        <v>118.554904982886</v>
      </c>
      <c r="D5" s="19">
        <v>94.676181969420895</v>
      </c>
      <c r="E5" s="120"/>
      <c r="F5" s="120"/>
      <c r="G5" s="120"/>
      <c r="H5" s="120"/>
      <c r="N5" s="116"/>
    </row>
    <row r="6" spans="1:14" hidden="1" outlineLevel="1" x14ac:dyDescent="0.3">
      <c r="A6" s="121">
        <v>42856</v>
      </c>
      <c r="B6" s="119">
        <v>96.87988</v>
      </c>
      <c r="C6" s="19">
        <v>120.495140287485</v>
      </c>
      <c r="D6" s="19">
        <v>94.894217100595796</v>
      </c>
      <c r="E6" s="120"/>
      <c r="F6" s="120"/>
      <c r="G6" s="120"/>
      <c r="H6" s="120"/>
      <c r="N6" s="116"/>
    </row>
    <row r="7" spans="1:14" hidden="1" outlineLevel="1" x14ac:dyDescent="0.3">
      <c r="A7" s="121">
        <v>42887</v>
      </c>
      <c r="B7" s="119">
        <v>97.054919999999996</v>
      </c>
      <c r="C7" s="19">
        <v>120.517090085937</v>
      </c>
      <c r="D7" s="19">
        <v>95.048360954479904</v>
      </c>
      <c r="E7" s="120"/>
      <c r="F7" s="120"/>
      <c r="G7" s="120"/>
      <c r="H7" s="120"/>
      <c r="N7" s="116"/>
    </row>
    <row r="8" spans="1:14" hidden="1" outlineLevel="1" x14ac:dyDescent="0.3">
      <c r="A8" s="121">
        <v>42917</v>
      </c>
      <c r="B8" s="119">
        <v>97.897469999999998</v>
      </c>
      <c r="C8" s="19">
        <v>120.19112994773199</v>
      </c>
      <c r="D8" s="19">
        <v>96.133498836803795</v>
      </c>
      <c r="E8" s="120"/>
      <c r="F8" s="120"/>
      <c r="G8" s="120"/>
      <c r="H8" s="120"/>
      <c r="N8" s="116"/>
    </row>
    <row r="9" spans="1:14" hidden="1" outlineLevel="1" x14ac:dyDescent="0.3">
      <c r="A9" s="121">
        <v>42948</v>
      </c>
      <c r="B9" s="119">
        <v>100.2467</v>
      </c>
      <c r="C9" s="19">
        <v>121.41888223191199</v>
      </c>
      <c r="D9" s="19">
        <v>97.445037064349194</v>
      </c>
      <c r="E9" s="120"/>
      <c r="F9" s="120"/>
      <c r="G9" s="120"/>
      <c r="H9" s="120"/>
      <c r="N9" s="116"/>
    </row>
    <row r="10" spans="1:14" hidden="1" outlineLevel="1" x14ac:dyDescent="0.3">
      <c r="A10" s="121">
        <v>42979</v>
      </c>
      <c r="B10" s="119">
        <v>101.929</v>
      </c>
      <c r="C10" s="19">
        <v>121.838305341368</v>
      </c>
      <c r="D10" s="19">
        <v>98.739163505630898</v>
      </c>
      <c r="E10" s="120"/>
      <c r="F10" s="120"/>
      <c r="G10" s="120"/>
      <c r="H10" s="120"/>
      <c r="N10" s="116"/>
    </row>
    <row r="11" spans="1:14" hidden="1" outlineLevel="1" x14ac:dyDescent="0.3">
      <c r="A11" s="121">
        <v>43009</v>
      </c>
      <c r="B11" s="119">
        <v>100.2599</v>
      </c>
      <c r="C11" s="19">
        <v>120.65685951621499</v>
      </c>
      <c r="D11" s="19">
        <v>98.073369891863805</v>
      </c>
      <c r="E11" s="120"/>
      <c r="F11" s="120"/>
      <c r="G11" s="120"/>
      <c r="H11" s="120"/>
      <c r="N11" s="116"/>
    </row>
    <row r="12" spans="1:14" hidden="1" outlineLevel="1" x14ac:dyDescent="0.3">
      <c r="A12" s="121">
        <v>43040</v>
      </c>
      <c r="B12" s="119">
        <v>103.92449999999999</v>
      </c>
      <c r="C12" s="19">
        <v>124.027180582318</v>
      </c>
      <c r="D12" s="19">
        <v>98.895507414626493</v>
      </c>
      <c r="E12" s="120"/>
      <c r="F12" s="120"/>
      <c r="G12" s="120"/>
      <c r="H12" s="120"/>
      <c r="N12" s="116"/>
    </row>
    <row r="13" spans="1:14" hidden="1" outlineLevel="1" x14ac:dyDescent="0.3">
      <c r="A13" s="121">
        <v>43070</v>
      </c>
      <c r="B13" s="119">
        <v>106.2372</v>
      </c>
      <c r="C13" s="19">
        <v>125.051118803869</v>
      </c>
      <c r="D13" s="19">
        <v>100.26854791866501</v>
      </c>
      <c r="E13" s="120"/>
      <c r="F13" s="120"/>
      <c r="G13" s="120"/>
      <c r="H13" s="120"/>
      <c r="N13" s="116"/>
    </row>
    <row r="14" spans="1:14" hidden="1" outlineLevel="1" x14ac:dyDescent="0.3">
      <c r="A14" s="121">
        <v>43101</v>
      </c>
      <c r="B14" s="119">
        <v>108.7841</v>
      </c>
      <c r="C14" s="19">
        <v>124.67979760352701</v>
      </c>
      <c r="D14" s="19">
        <v>102.978134449205</v>
      </c>
      <c r="E14" s="120"/>
      <c r="F14" s="120"/>
      <c r="G14" s="120"/>
      <c r="H14" s="120"/>
      <c r="N14" s="116"/>
    </row>
    <row r="15" spans="1:14" hidden="1" outlineLevel="1" x14ac:dyDescent="0.3">
      <c r="A15" s="121">
        <v>43132</v>
      </c>
      <c r="B15" s="119">
        <v>108.477</v>
      </c>
      <c r="C15" s="19">
        <v>123.9749501206</v>
      </c>
      <c r="D15" s="19">
        <v>103.27128327598101</v>
      </c>
      <c r="E15" s="120"/>
      <c r="F15" s="120"/>
      <c r="G15" s="120"/>
      <c r="H15" s="120"/>
      <c r="N15" s="116"/>
    </row>
    <row r="16" spans="1:14" hidden="1" outlineLevel="1" x14ac:dyDescent="0.3">
      <c r="A16" s="121">
        <v>43160</v>
      </c>
      <c r="B16" s="119">
        <v>107.8613</v>
      </c>
      <c r="C16" s="19">
        <v>122.95987264489101</v>
      </c>
      <c r="D16" s="19">
        <v>103.532851322352</v>
      </c>
      <c r="E16" s="120"/>
      <c r="F16" s="120"/>
      <c r="G16" s="120"/>
      <c r="H16" s="120"/>
      <c r="N16" s="116"/>
    </row>
    <row r="17" spans="1:14" hidden="1" outlineLevel="1" x14ac:dyDescent="0.3">
      <c r="A17" s="121">
        <v>43191</v>
      </c>
      <c r="B17" s="119">
        <v>108.65479999999999</v>
      </c>
      <c r="C17" s="19">
        <v>123.743795993867</v>
      </c>
      <c r="D17" s="19">
        <v>103.633777296356</v>
      </c>
      <c r="E17" s="120"/>
      <c r="F17" s="120"/>
      <c r="G17" s="120"/>
      <c r="H17" s="120"/>
      <c r="N17" s="116"/>
    </row>
    <row r="18" spans="1:14" hidden="1" outlineLevel="1" x14ac:dyDescent="0.3">
      <c r="A18" s="121">
        <v>43221</v>
      </c>
      <c r="B18" s="119">
        <v>108.5521</v>
      </c>
      <c r="C18" s="19">
        <v>125.095095991953</v>
      </c>
      <c r="D18" s="19">
        <v>102.417343196282</v>
      </c>
      <c r="E18" s="120"/>
      <c r="F18" s="120"/>
      <c r="G18" s="120"/>
      <c r="H18" s="120"/>
      <c r="N18" s="116"/>
    </row>
    <row r="19" spans="1:14" hidden="1" outlineLevel="1" x14ac:dyDescent="0.3">
      <c r="A19" s="121">
        <v>43252</v>
      </c>
      <c r="B19" s="119">
        <v>108.3413</v>
      </c>
      <c r="C19" s="19">
        <v>125.022052152789</v>
      </c>
      <c r="D19" s="19">
        <v>102.278174525259</v>
      </c>
      <c r="E19" s="120"/>
      <c r="F19" s="120"/>
      <c r="G19" s="120"/>
      <c r="H19" s="120"/>
      <c r="N19" s="116"/>
    </row>
    <row r="20" spans="1:14" hidden="1" outlineLevel="1" x14ac:dyDescent="0.3">
      <c r="A20" s="121">
        <v>43282</v>
      </c>
      <c r="B20" s="119">
        <v>108.7604</v>
      </c>
      <c r="C20" s="19">
        <v>125.93504799138501</v>
      </c>
      <c r="D20" s="19">
        <v>101.929497584136</v>
      </c>
      <c r="E20" s="120"/>
      <c r="F20" s="120"/>
      <c r="G20" s="120"/>
      <c r="H20" s="120"/>
      <c r="N20" s="116"/>
    </row>
    <row r="21" spans="1:14" hidden="1" outlineLevel="1" x14ac:dyDescent="0.3">
      <c r="A21" s="121">
        <v>43313</v>
      </c>
      <c r="B21" s="119">
        <v>108.4734</v>
      </c>
      <c r="C21" s="19">
        <v>126.212620431636</v>
      </c>
      <c r="D21" s="19">
        <v>101.436926238905</v>
      </c>
      <c r="E21" s="120"/>
      <c r="F21" s="120"/>
      <c r="G21" s="120"/>
      <c r="H21" s="120"/>
      <c r="N21" s="116"/>
    </row>
    <row r="22" spans="1:14" hidden="1" outlineLevel="1" x14ac:dyDescent="0.3">
      <c r="A22" s="121">
        <v>43344</v>
      </c>
      <c r="B22" s="119">
        <v>108.7345</v>
      </c>
      <c r="C22" s="19">
        <v>125.209658601984</v>
      </c>
      <c r="D22" s="19">
        <v>102.495636860118</v>
      </c>
      <c r="E22" s="120"/>
      <c r="F22" s="120"/>
      <c r="G22" s="120"/>
      <c r="H22" s="120"/>
      <c r="N22" s="116"/>
    </row>
    <row r="23" spans="1:14" hidden="1" outlineLevel="1" x14ac:dyDescent="0.3">
      <c r="A23" s="121">
        <v>43374</v>
      </c>
      <c r="B23" s="119">
        <v>109.8464</v>
      </c>
      <c r="C23" s="19">
        <v>127.16503105949501</v>
      </c>
      <c r="D23" s="19">
        <v>101.951511325285</v>
      </c>
      <c r="E23" s="120"/>
      <c r="F23" s="120"/>
      <c r="G23" s="120"/>
      <c r="H23" s="120"/>
      <c r="N23" s="116"/>
    </row>
    <row r="24" spans="1:14" hidden="1" outlineLevel="1" x14ac:dyDescent="0.3">
      <c r="A24" s="121">
        <v>43405</v>
      </c>
      <c r="B24" s="119">
        <v>106.6181</v>
      </c>
      <c r="C24" s="19">
        <v>124.901474274278</v>
      </c>
      <c r="D24" s="19">
        <v>100.74860359325901</v>
      </c>
      <c r="E24" s="120"/>
      <c r="F24" s="120"/>
      <c r="G24" s="120"/>
      <c r="H24" s="120"/>
      <c r="N24" s="116"/>
    </row>
    <row r="25" spans="1:14" hidden="1" outlineLevel="1" x14ac:dyDescent="0.3">
      <c r="A25" s="121">
        <v>43435</v>
      </c>
      <c r="B25" s="119">
        <v>104.4059</v>
      </c>
      <c r="C25" s="19">
        <v>123.398827828341</v>
      </c>
      <c r="D25" s="19">
        <v>99.859565918407995</v>
      </c>
      <c r="N25" s="116"/>
    </row>
    <row r="26" spans="1:14" hidden="1" outlineLevel="1" x14ac:dyDescent="0.3">
      <c r="A26" s="121">
        <v>43466</v>
      </c>
      <c r="B26" s="119">
        <v>106.4226</v>
      </c>
      <c r="C26" s="19">
        <v>124.95664053266999</v>
      </c>
      <c r="D26" s="19">
        <v>100.51945658555699</v>
      </c>
      <c r="F26" s="115"/>
      <c r="G26" s="115"/>
      <c r="H26" s="116"/>
      <c r="I26" s="115"/>
      <c r="J26" s="115"/>
      <c r="K26" s="115"/>
    </row>
    <row r="27" spans="1:14" hidden="1" outlineLevel="1" x14ac:dyDescent="0.3">
      <c r="A27" s="121">
        <v>43497</v>
      </c>
      <c r="B27" s="119">
        <v>105.8052</v>
      </c>
      <c r="C27" s="19">
        <v>123.69846312463901</v>
      </c>
      <c r="D27" s="19">
        <v>100.952822476815</v>
      </c>
      <c r="F27" s="115"/>
      <c r="G27" s="115"/>
      <c r="H27" s="116"/>
      <c r="I27" s="115"/>
      <c r="J27" s="115"/>
      <c r="K27" s="115"/>
    </row>
    <row r="28" spans="1:14" hidden="1" outlineLevel="1" x14ac:dyDescent="0.3">
      <c r="A28" s="121">
        <v>43525</v>
      </c>
      <c r="B28" s="119">
        <v>107.05329999999999</v>
      </c>
      <c r="C28" s="19">
        <v>124.526424515163</v>
      </c>
      <c r="D28" s="19">
        <v>101.464521883152</v>
      </c>
      <c r="F28" s="115"/>
      <c r="G28" s="115"/>
      <c r="H28" s="116"/>
      <c r="I28" s="115"/>
      <c r="J28" s="115"/>
      <c r="K28" s="115"/>
    </row>
    <row r="29" spans="1:14" hidden="1" outlineLevel="1" x14ac:dyDescent="0.3">
      <c r="A29" s="121">
        <v>43556</v>
      </c>
      <c r="B29" s="119">
        <v>106.1716</v>
      </c>
      <c r="C29" s="19">
        <v>123.972700716251</v>
      </c>
      <c r="D29" s="19">
        <v>101.078276463373</v>
      </c>
      <c r="F29" s="115"/>
      <c r="G29" s="115"/>
      <c r="H29" s="116"/>
      <c r="I29" s="115"/>
      <c r="J29" s="115"/>
      <c r="K29" s="115"/>
    </row>
    <row r="30" spans="1:14" hidden="1" outlineLevel="1" x14ac:dyDescent="0.3">
      <c r="A30" s="121">
        <v>43586</v>
      </c>
      <c r="B30" s="119">
        <v>106.86</v>
      </c>
      <c r="C30" s="19">
        <v>125.593552749382</v>
      </c>
      <c r="D30" s="19">
        <v>100.420794132719</v>
      </c>
      <c r="F30" s="115"/>
      <c r="G30" s="115"/>
      <c r="H30" s="116"/>
      <c r="I30" s="115"/>
      <c r="J30" s="115"/>
      <c r="K30" s="115"/>
    </row>
    <row r="31" spans="1:14" collapsed="1" x14ac:dyDescent="0.3">
      <c r="A31" s="121">
        <v>43617</v>
      </c>
      <c r="B31" s="136">
        <v>104.7479</v>
      </c>
      <c r="C31" s="117">
        <v>123.042616015478</v>
      </c>
      <c r="D31" s="117">
        <v>100.476707576736</v>
      </c>
      <c r="E31" s="137">
        <f>(B31+B19+B7)/3</f>
        <v>103.38137333333333</v>
      </c>
      <c r="F31" s="137">
        <f>(C31+C19+C7)/3</f>
        <v>122.86058608473468</v>
      </c>
      <c r="G31" s="137">
        <f>(D31+D19+D7)/3</f>
        <v>99.267747685491642</v>
      </c>
      <c r="H31" s="136">
        <f>E31*100/E$31</f>
        <v>100</v>
      </c>
      <c r="I31" s="136">
        <f>F31*100/F$31</f>
        <v>100</v>
      </c>
      <c r="J31" s="136">
        <f>G31*100/G$31</f>
        <v>100.00000000000001</v>
      </c>
      <c r="N31" s="116"/>
    </row>
    <row r="32" spans="1:14" x14ac:dyDescent="0.3">
      <c r="A32" s="121">
        <v>43647</v>
      </c>
      <c r="B32" s="136">
        <v>105.9113</v>
      </c>
      <c r="C32" s="117">
        <v>125.02846320427901</v>
      </c>
      <c r="D32" s="117">
        <v>99.979105792521494</v>
      </c>
      <c r="E32" s="137">
        <f>(B32+B20+B8)/3</f>
        <v>104.18972333333333</v>
      </c>
      <c r="F32" s="137">
        <f>(C32+C20+C8)/3</f>
        <v>123.71821371446534</v>
      </c>
      <c r="G32" s="137">
        <f>(D32+D20+D8)/3</f>
        <v>99.347367404487088</v>
      </c>
      <c r="H32" s="136">
        <f>E32*100/E$31</f>
        <v>100.78191068075061</v>
      </c>
      <c r="I32" s="136">
        <f>F32*100/F$31</f>
        <v>100.69804943722079</v>
      </c>
      <c r="J32" s="136">
        <f>G32*100/G$31</f>
        <v>100.08020703687939</v>
      </c>
      <c r="N32" s="116"/>
    </row>
    <row r="33" spans="1:14" x14ac:dyDescent="0.3">
      <c r="A33" s="121">
        <v>43678</v>
      </c>
      <c r="B33" s="136">
        <v>104.8699</v>
      </c>
      <c r="C33" s="117">
        <v>125.120984616711</v>
      </c>
      <c r="D33" s="117">
        <v>98.922807286145698</v>
      </c>
      <c r="E33" s="137">
        <f>(B33+B21+B9)/3</f>
        <v>104.53000000000002</v>
      </c>
      <c r="F33" s="137">
        <f>(C33+C21+C9)/3</f>
        <v>124.25082909341967</v>
      </c>
      <c r="G33" s="137">
        <f>(D33+D21+D9)/3</f>
        <v>99.268256863133288</v>
      </c>
      <c r="H33" s="136">
        <f>E33*100/E$31</f>
        <v>101.11105765925856</v>
      </c>
      <c r="I33" s="136">
        <f>F33*100/F$31</f>
        <v>101.13156143315658</v>
      </c>
      <c r="J33" s="136">
        <f>G33*100/G$31</f>
        <v>100.00051293360987</v>
      </c>
      <c r="N33" s="116"/>
    </row>
    <row r="34" spans="1:14" x14ac:dyDescent="0.3">
      <c r="A34" s="121">
        <v>43709</v>
      </c>
      <c r="B34" s="136">
        <v>103.98860000000001</v>
      </c>
      <c r="C34" s="117">
        <v>124.242204903307</v>
      </c>
      <c r="D34" s="117">
        <v>98.785330760610194</v>
      </c>
      <c r="E34" s="137">
        <f>(B34+B22+B10)/3</f>
        <v>104.88403333333333</v>
      </c>
      <c r="F34" s="137">
        <f>(C34+C22+C10)/3</f>
        <v>123.76338961555298</v>
      </c>
      <c r="G34" s="137">
        <f>(D34+D22+D10)/3</f>
        <v>100.00671037545301</v>
      </c>
      <c r="H34" s="136">
        <f>E34*100/E$31</f>
        <v>101.45351135465667</v>
      </c>
      <c r="I34" s="136">
        <f>F34*100/F$31</f>
        <v>100.734819488974</v>
      </c>
      <c r="J34" s="136">
        <f>G34*100/G$31</f>
        <v>100.74441367633585</v>
      </c>
      <c r="N34" s="116"/>
    </row>
    <row r="35" spans="1:14" x14ac:dyDescent="0.3">
      <c r="A35" s="121">
        <v>43739</v>
      </c>
      <c r="B35" s="136">
        <v>104.8676</v>
      </c>
      <c r="C35" s="117">
        <v>125.147495891541</v>
      </c>
      <c r="D35" s="117">
        <v>98.899654036732997</v>
      </c>
      <c r="E35" s="137">
        <f>(B35+B23+B11)/3</f>
        <v>104.99130000000001</v>
      </c>
      <c r="F35" s="137">
        <f>(C35+C23+C11)/3</f>
        <v>124.323128822417</v>
      </c>
      <c r="G35" s="137">
        <f>(D35+D23+D11)/3</f>
        <v>99.641511751293933</v>
      </c>
      <c r="H35" s="136">
        <f>E35*100/E$31</f>
        <v>101.55726956874115</v>
      </c>
      <c r="I35" s="136">
        <f>F35*100/F$31</f>
        <v>101.19040840052125</v>
      </c>
      <c r="J35" s="136">
        <f>G35*100/G$31</f>
        <v>100.37652115064247</v>
      </c>
      <c r="N35" s="116"/>
    </row>
    <row r="36" spans="1:14" x14ac:dyDescent="0.3">
      <c r="A36" s="121">
        <v>43770</v>
      </c>
      <c r="B36" s="136">
        <v>103.8587</v>
      </c>
      <c r="C36" s="117">
        <v>123.76311274239301</v>
      </c>
      <c r="D36" s="117">
        <v>99.043817092100099</v>
      </c>
      <c r="E36" s="137">
        <f>(B36+B24+B12)/3</f>
        <v>104.80043333333333</v>
      </c>
      <c r="F36" s="137">
        <f>(C36+C24+C12)/3</f>
        <v>124.23058919966302</v>
      </c>
      <c r="G36" s="137">
        <f>(D36+D24+D12)/3</f>
        <v>99.562642699995195</v>
      </c>
      <c r="H36" s="136">
        <f>E36*100/E$31</f>
        <v>101.37264572354297</v>
      </c>
      <c r="I36" s="136">
        <f>F36*100/F$31</f>
        <v>101.11508756273022</v>
      </c>
      <c r="J36" s="136">
        <f>G36*100/G$31</f>
        <v>100.2970703187886</v>
      </c>
      <c r="N36" s="116"/>
    </row>
    <row r="37" spans="1:14" x14ac:dyDescent="0.3">
      <c r="A37" s="121">
        <v>43800</v>
      </c>
      <c r="B37" s="136">
        <v>104.961</v>
      </c>
      <c r="C37" s="117">
        <v>124.179045534816</v>
      </c>
      <c r="D37" s="117">
        <v>99.759765024916405</v>
      </c>
      <c r="E37" s="137">
        <f>(B37+B25+B13)/3</f>
        <v>105.20136666666667</v>
      </c>
      <c r="F37" s="137">
        <f>(C37+C25+C13)/3</f>
        <v>124.20966405567533</v>
      </c>
      <c r="G37" s="137">
        <f>(D37+D25+D13)/3</f>
        <v>99.962626287329797</v>
      </c>
      <c r="H37" s="136">
        <f>E37*100/E$31</f>
        <v>101.76046542491279</v>
      </c>
      <c r="I37" s="136">
        <f>F37*100/F$31</f>
        <v>101.09805594611946</v>
      </c>
      <c r="J37" s="136">
        <f>G37*100/G$31</f>
        <v>100.70000440026074</v>
      </c>
      <c r="N37" s="116"/>
    </row>
    <row r="38" spans="1:14" x14ac:dyDescent="0.3">
      <c r="A38" s="121">
        <v>43831</v>
      </c>
      <c r="B38" s="136">
        <v>102.3673</v>
      </c>
      <c r="C38" s="117">
        <v>120.707750066233</v>
      </c>
      <c r="D38" s="117">
        <v>100.092600303959</v>
      </c>
      <c r="E38" s="137">
        <f>B38</f>
        <v>102.3673</v>
      </c>
      <c r="F38" s="137">
        <f>C38</f>
        <v>120.707750066233</v>
      </c>
      <c r="G38" s="137">
        <f>D38</f>
        <v>100.092600303959</v>
      </c>
      <c r="H38" s="136">
        <f>E38*100/E$31</f>
        <v>99.019094735698999</v>
      </c>
      <c r="I38" s="136">
        <f>F38*100/F$31</f>
        <v>98.247740722141032</v>
      </c>
      <c r="J38" s="136">
        <f>G38*100/G$31</f>
        <v>100.83093717516462</v>
      </c>
      <c r="K38" s="119">
        <v>1000</v>
      </c>
      <c r="N38" s="116"/>
    </row>
    <row r="39" spans="1:14" x14ac:dyDescent="0.3">
      <c r="A39" s="121">
        <v>43862</v>
      </c>
      <c r="B39" s="136">
        <v>101.2911</v>
      </c>
      <c r="C39" s="117">
        <v>120.77753484167501</v>
      </c>
      <c r="D39" s="117">
        <v>98.983074700027501</v>
      </c>
      <c r="E39" s="137">
        <f>B39</f>
        <v>101.2911</v>
      </c>
      <c r="F39" s="137">
        <f>C39</f>
        <v>120.77753484167501</v>
      </c>
      <c r="G39" s="137">
        <f>D39</f>
        <v>98.983074700027501</v>
      </c>
      <c r="H39" s="136">
        <f>E39*100/E$31</f>
        <v>97.978094828945984</v>
      </c>
      <c r="I39" s="136">
        <f>F39*100/F$31</f>
        <v>98.304540691655959</v>
      </c>
      <c r="J39" s="136">
        <f>G39*100/G$31</f>
        <v>99.713227113436616</v>
      </c>
      <c r="N39" s="116"/>
    </row>
    <row r="40" spans="1:14" x14ac:dyDescent="0.3">
      <c r="A40" s="121">
        <v>43891</v>
      </c>
      <c r="B40" s="136">
        <v>96.093540000000004</v>
      </c>
      <c r="C40" s="117">
        <v>118.152744348306</v>
      </c>
      <c r="D40" s="117">
        <v>95.990024895333406</v>
      </c>
      <c r="E40" s="137">
        <f>B40</f>
        <v>96.093540000000004</v>
      </c>
      <c r="F40" s="137">
        <f>C40</f>
        <v>118.152744348306</v>
      </c>
      <c r="G40" s="137">
        <f>D40</f>
        <v>95.990024895333406</v>
      </c>
      <c r="H40" s="136">
        <f>E40*100/E$31</f>
        <v>92.950535383356637</v>
      </c>
      <c r="I40" s="136">
        <f>F40*100/F$31</f>
        <v>96.168143188587948</v>
      </c>
      <c r="J40" s="136">
        <f>G40*100/G$31</f>
        <v>96.69809896307612</v>
      </c>
      <c r="N40" s="116"/>
    </row>
    <row r="41" spans="1:14" x14ac:dyDescent="0.3">
      <c r="A41" s="121">
        <v>43922</v>
      </c>
      <c r="B41" s="136">
        <v>81.283420000000007</v>
      </c>
      <c r="C41" s="117">
        <v>104.44613955497501</v>
      </c>
      <c r="D41" s="117">
        <v>91.851280783296303</v>
      </c>
      <c r="E41" s="137">
        <f>B41</f>
        <v>81.283420000000007</v>
      </c>
      <c r="F41" s="137">
        <f>C41</f>
        <v>104.44613955497501</v>
      </c>
      <c r="G41" s="137">
        <f>D41</f>
        <v>91.851280783296303</v>
      </c>
      <c r="H41" s="136">
        <f>E41*100/E$31</f>
        <v>78.62482126051593</v>
      </c>
      <c r="I41" s="136">
        <f>F41*100/F$31</f>
        <v>85.011917070736118</v>
      </c>
      <c r="J41" s="136">
        <f>G41*100/G$31</f>
        <v>92.528825247760423</v>
      </c>
      <c r="N41" s="116"/>
    </row>
    <row r="42" spans="1:14" x14ac:dyDescent="0.3">
      <c r="A42" s="121">
        <v>43952</v>
      </c>
      <c r="B42" s="136">
        <v>82.390630000000002</v>
      </c>
      <c r="C42" s="117">
        <v>104.426862960832</v>
      </c>
      <c r="D42" s="117">
        <v>93.1196355232766</v>
      </c>
      <c r="E42" s="137">
        <f>B42</f>
        <v>82.390630000000002</v>
      </c>
      <c r="F42" s="137">
        <f>C42</f>
        <v>104.426862960832</v>
      </c>
      <c r="G42" s="137">
        <f>D42</f>
        <v>93.1196355232766</v>
      </c>
      <c r="H42" s="136">
        <f>E42*100/E$31</f>
        <v>79.69581689957559</v>
      </c>
      <c r="I42" s="136">
        <f>F42*100/F$31</f>
        <v>84.996227259416401</v>
      </c>
      <c r="J42" s="136">
        <f>G42*100/G$31</f>
        <v>93.806536054697233</v>
      </c>
      <c r="N42" s="116"/>
    </row>
    <row r="43" spans="1:14" x14ac:dyDescent="0.3">
      <c r="A43" s="121">
        <v>43983</v>
      </c>
      <c r="B43" s="136">
        <v>90.529399999999995</v>
      </c>
      <c r="C43" s="117">
        <v>111.862123309091</v>
      </c>
      <c r="D43" s="117">
        <v>95.517361480244801</v>
      </c>
      <c r="E43" s="137">
        <f>B43</f>
        <v>90.529399999999995</v>
      </c>
      <c r="F43" s="137">
        <f>C43</f>
        <v>111.862123309091</v>
      </c>
      <c r="G43" s="137">
        <f>D43</f>
        <v>95.517361480244801</v>
      </c>
      <c r="H43" s="136">
        <f>E43*100/E$31</f>
        <v>87.568385949087144</v>
      </c>
      <c r="I43" s="136">
        <f>F43*100/F$31</f>
        <v>91.048013747827767</v>
      </c>
      <c r="J43" s="136">
        <f>G43*100/G$31</f>
        <v>96.221948928337596</v>
      </c>
      <c r="N43" s="116"/>
    </row>
    <row r="44" spans="1:14" x14ac:dyDescent="0.3">
      <c r="A44" s="121">
        <v>44013</v>
      </c>
      <c r="B44" s="136">
        <v>96.558040000000005</v>
      </c>
      <c r="C44" s="117">
        <v>117.27277075480001</v>
      </c>
      <c r="D44" s="117">
        <v>97.177764815034905</v>
      </c>
      <c r="E44" s="137">
        <f>B44</f>
        <v>96.558040000000005</v>
      </c>
      <c r="F44" s="137">
        <f>C44</f>
        <v>117.27277075480001</v>
      </c>
      <c r="G44" s="137">
        <f>D44</f>
        <v>97.177764815034905</v>
      </c>
      <c r="H44" s="136">
        <f>E44*100/E$31</f>
        <v>93.399842628001466</v>
      </c>
      <c r="I44" s="136">
        <f>F44*100/F$31</f>
        <v>95.451905685944837</v>
      </c>
      <c r="J44" s="136">
        <f>G44*100/G$31</f>
        <v>97.89460029144773</v>
      </c>
      <c r="N44" s="116"/>
    </row>
    <row r="45" spans="1:14" x14ac:dyDescent="0.3">
      <c r="A45" s="121">
        <v>44044</v>
      </c>
      <c r="B45" s="136">
        <v>100.3686</v>
      </c>
      <c r="C45" s="117">
        <v>119.735524067594</v>
      </c>
      <c r="D45" s="117">
        <v>98.935139408407807</v>
      </c>
      <c r="E45" s="137">
        <f>B45</f>
        <v>100.3686</v>
      </c>
      <c r="F45" s="137">
        <f>C45</f>
        <v>119.735524067594</v>
      </c>
      <c r="G45" s="137">
        <f>D45</f>
        <v>98.935139408407807</v>
      </c>
      <c r="H45" s="136">
        <f>E45*100/E$31</f>
        <v>97.085767739204613</v>
      </c>
      <c r="I45" s="136">
        <f>F45*100/F$31</f>
        <v>97.456416156939554</v>
      </c>
      <c r="J45" s="136">
        <f>G45*100/G$31</f>
        <v>99.664938225316021</v>
      </c>
      <c r="N45" s="116"/>
    </row>
    <row r="46" spans="1:14" x14ac:dyDescent="0.3">
      <c r="A46" s="121">
        <v>44075</v>
      </c>
      <c r="B46" s="136">
        <v>103.3587</v>
      </c>
      <c r="C46" s="117">
        <v>122.99445148612</v>
      </c>
      <c r="D46" s="117">
        <v>99.183008984111595</v>
      </c>
      <c r="E46" s="137">
        <f>B46</f>
        <v>103.3587</v>
      </c>
      <c r="F46" s="137">
        <f>C46</f>
        <v>122.99445148612</v>
      </c>
      <c r="G46" s="137">
        <f>D46</f>
        <v>99.183008984111595</v>
      </c>
      <c r="H46" s="136">
        <f>E46*100/E$31</f>
        <v>99.978068260652492</v>
      </c>
      <c r="I46" s="136">
        <f>F46*100/F$31</f>
        <v>100.1089571567671</v>
      </c>
      <c r="J46" s="136">
        <f>G46*100/G$31</f>
        <v>99.914636220367854</v>
      </c>
      <c r="N46" s="116"/>
    </row>
    <row r="47" spans="1:14" x14ac:dyDescent="0.3">
      <c r="A47" s="121">
        <v>44105</v>
      </c>
      <c r="B47" s="136">
        <v>104.85980000000001</v>
      </c>
      <c r="C47" s="117">
        <v>123.82339708928799</v>
      </c>
      <c r="D47" s="117">
        <v>99.949815479385407</v>
      </c>
      <c r="E47" s="137">
        <f>B47</f>
        <v>104.85980000000001</v>
      </c>
      <c r="F47" s="137">
        <f>C47</f>
        <v>123.82339708928799</v>
      </c>
      <c r="G47" s="137">
        <f>D47</f>
        <v>99.949815479385407</v>
      </c>
      <c r="H47" s="136">
        <f>E47*100/E$31</f>
        <v>101.43007063941759</v>
      </c>
      <c r="I47" s="136">
        <f>F47*100/F$31</f>
        <v>100.78366141269201</v>
      </c>
      <c r="J47" s="136">
        <f>G47*100/G$31</f>
        <v>100.68709909290453</v>
      </c>
      <c r="N47" s="116"/>
    </row>
    <row r="48" spans="1:14" x14ac:dyDescent="0.3">
      <c r="A48" s="121">
        <v>44136</v>
      </c>
      <c r="B48" s="136">
        <v>107.7388</v>
      </c>
      <c r="C48" s="117">
        <v>125.763089462061</v>
      </c>
      <c r="D48" s="117">
        <v>101.110119211103</v>
      </c>
      <c r="E48" s="137">
        <f>B48</f>
        <v>107.7388</v>
      </c>
      <c r="F48" s="137">
        <f>C48</f>
        <v>125.763089462061</v>
      </c>
      <c r="G48" s="137">
        <f>D48</f>
        <v>101.110119211103</v>
      </c>
      <c r="H48" s="136">
        <f>E48*100/E$31</f>
        <v>104.21490499320122</v>
      </c>
      <c r="I48" s="136">
        <f>F48*100/F$31</f>
        <v>102.36243653869965</v>
      </c>
      <c r="J48" s="136">
        <f>G48*100/G$31</f>
        <v>101.85596184920857</v>
      </c>
      <c r="N48" s="116"/>
    </row>
    <row r="49" spans="1:32" x14ac:dyDescent="0.3">
      <c r="A49" s="121">
        <v>44166</v>
      </c>
      <c r="B49" s="136">
        <v>111.4329</v>
      </c>
      <c r="C49" s="117">
        <v>126.583725768044</v>
      </c>
      <c r="D49" s="117">
        <v>103.898991126997</v>
      </c>
      <c r="E49" s="137">
        <f>B49</f>
        <v>111.4329</v>
      </c>
      <c r="F49" s="137">
        <f>C49</f>
        <v>126.583725768044</v>
      </c>
      <c r="G49" s="137">
        <f>D49</f>
        <v>103.898991126997</v>
      </c>
      <c r="H49" s="136">
        <f>E49*100/E$31</f>
        <v>107.78817925034338</v>
      </c>
      <c r="I49" s="136">
        <f>F49*100/F$31</f>
        <v>103.03037760274198</v>
      </c>
      <c r="J49" s="136">
        <f>G49*100/G$31</f>
        <v>104.66540598481035</v>
      </c>
      <c r="K49" s="120"/>
      <c r="N49" s="116"/>
    </row>
    <row r="50" spans="1:32" x14ac:dyDescent="0.3">
      <c r="A50" s="121">
        <v>44197</v>
      </c>
      <c r="B50" s="136">
        <v>114.0436</v>
      </c>
      <c r="C50" s="117">
        <v>127.061798114864</v>
      </c>
      <c r="D50" s="117">
        <v>105.9330974345</v>
      </c>
      <c r="E50" s="137">
        <f>B50</f>
        <v>114.0436</v>
      </c>
      <c r="F50" s="137">
        <f>C50</f>
        <v>127.061798114864</v>
      </c>
      <c r="G50" s="137">
        <f>D50</f>
        <v>105.9330974345</v>
      </c>
      <c r="H50" s="136">
        <f>E50*100/E$31</f>
        <v>110.31348909661742</v>
      </c>
      <c r="I50" s="136">
        <f>F50*100/F$31</f>
        <v>103.41949535161082</v>
      </c>
      <c r="J50" s="136">
        <f>G50*100/G$31</f>
        <v>106.71451695481807</v>
      </c>
      <c r="K50" s="120"/>
      <c r="N50" s="116"/>
    </row>
    <row r="51" spans="1:32" x14ac:dyDescent="0.3">
      <c r="A51" s="121">
        <v>44228</v>
      </c>
      <c r="B51" s="136">
        <v>114.8849</v>
      </c>
      <c r="C51" s="117">
        <v>126.85071270799</v>
      </c>
      <c r="D51" s="117">
        <v>106.89216814226801</v>
      </c>
      <c r="E51" s="137">
        <f>B51</f>
        <v>114.8849</v>
      </c>
      <c r="F51" s="137">
        <f>C51</f>
        <v>126.85071270799</v>
      </c>
      <c r="G51" s="137">
        <f>D51</f>
        <v>106.89216814226801</v>
      </c>
      <c r="H51" s="136">
        <f>E51*100/E$31</f>
        <v>111.12727205661677</v>
      </c>
      <c r="I51" s="136">
        <f>F51*100/F$31</f>
        <v>103.24768646350377</v>
      </c>
      <c r="J51" s="136">
        <f>G51*100/G$31</f>
        <v>107.68066228412141</v>
      </c>
      <c r="K51" s="120"/>
      <c r="N51" s="116"/>
    </row>
    <row r="52" spans="1:32" x14ac:dyDescent="0.3">
      <c r="A52" s="121">
        <v>44256</v>
      </c>
      <c r="B52" s="136">
        <v>119.3485</v>
      </c>
      <c r="C52" s="117">
        <v>130.989084449226</v>
      </c>
      <c r="D52" s="117">
        <v>107.536915003304</v>
      </c>
      <c r="E52" s="137">
        <f>B52</f>
        <v>119.3485</v>
      </c>
      <c r="F52" s="137">
        <f>C52</f>
        <v>130.989084449226</v>
      </c>
      <c r="G52" s="137">
        <f>D52</f>
        <v>107.536915003304</v>
      </c>
      <c r="H52" s="136">
        <f>E52*100/E$31</f>
        <v>115.44487769105538</v>
      </c>
      <c r="I52" s="136">
        <f>F52*100/F$31</f>
        <v>106.61603417623715</v>
      </c>
      <c r="J52" s="136">
        <f>G52*100/G$31</f>
        <v>108.33016514488817</v>
      </c>
      <c r="K52" s="120"/>
      <c r="N52" s="116"/>
    </row>
    <row r="53" spans="1:32" x14ac:dyDescent="0.3">
      <c r="A53" s="121">
        <v>44287</v>
      </c>
      <c r="B53" s="136">
        <v>120.8339</v>
      </c>
      <c r="C53" s="117">
        <v>130.41738191210101</v>
      </c>
      <c r="D53" s="117">
        <v>109.352625642604</v>
      </c>
      <c r="E53" s="137">
        <f>B53</f>
        <v>120.8339</v>
      </c>
      <c r="F53" s="137">
        <f>C53</f>
        <v>130.41738191210101</v>
      </c>
      <c r="G53" s="137">
        <f>D53</f>
        <v>109.352625642604</v>
      </c>
      <c r="H53" s="136">
        <f>E53*100/E$31</f>
        <v>116.88169358168066</v>
      </c>
      <c r="I53" s="136">
        <f>F53*100/F$31</f>
        <v>106.15070794319226</v>
      </c>
      <c r="J53" s="136">
        <f>G53*100/G$31</f>
        <v>110.15926944274399</v>
      </c>
      <c r="K53" s="120"/>
      <c r="N53" s="116"/>
    </row>
    <row r="54" spans="1:32" x14ac:dyDescent="0.3">
      <c r="A54" s="121">
        <v>44317</v>
      </c>
      <c r="B54" s="136">
        <v>121.92570000000001</v>
      </c>
      <c r="C54" s="117">
        <v>129.04764037061099</v>
      </c>
      <c r="D54" s="117">
        <v>111.511786840271</v>
      </c>
      <c r="E54" s="137">
        <f>B54</f>
        <v>121.92570000000001</v>
      </c>
      <c r="F54" s="137">
        <f>C54</f>
        <v>129.04764037061099</v>
      </c>
      <c r="G54" s="137">
        <f>D54</f>
        <v>111.511786840271</v>
      </c>
      <c r="H54" s="136">
        <f>E54*100/E$31</f>
        <v>117.93778324734966</v>
      </c>
      <c r="I54" s="136">
        <f>F54*100/F$31</f>
        <v>105.03583328310775</v>
      </c>
      <c r="J54" s="136">
        <f>G54*100/G$31</f>
        <v>112.33435777506702</v>
      </c>
      <c r="K54" s="120"/>
      <c r="N54" s="116"/>
    </row>
    <row r="55" spans="1:32" x14ac:dyDescent="0.3">
      <c r="A55" s="121">
        <v>44348</v>
      </c>
      <c r="B55" s="136">
        <v>123.6683</v>
      </c>
      <c r="C55" s="117">
        <v>129.549401742458</v>
      </c>
      <c r="D55" s="117">
        <v>112.66751315582</v>
      </c>
      <c r="E55" s="137">
        <f>B55</f>
        <v>123.6683</v>
      </c>
      <c r="F55" s="137">
        <f>C55</f>
        <v>129.549401742458</v>
      </c>
      <c r="G55" s="137">
        <f>D55</f>
        <v>112.66751315582</v>
      </c>
      <c r="H55" s="136">
        <f>E55*100/E$31</f>
        <v>119.62338670164051</v>
      </c>
      <c r="I55" s="136">
        <f>F55*100/F$31</f>
        <v>105.44423225615265</v>
      </c>
      <c r="J55" s="136">
        <f>G55*100/G$31</f>
        <v>113.49860934971811</v>
      </c>
      <c r="K55" s="120"/>
      <c r="N55" s="116"/>
    </row>
    <row r="56" spans="1:32" x14ac:dyDescent="0.3">
      <c r="A56" s="121">
        <v>44378</v>
      </c>
      <c r="B56" s="136">
        <v>123.2299</v>
      </c>
      <c r="C56" s="117">
        <v>128.75378887865</v>
      </c>
      <c r="D56" s="117">
        <v>112.961842824076</v>
      </c>
      <c r="E56" s="137">
        <f>B56</f>
        <v>123.2299</v>
      </c>
      <c r="F56" s="137">
        <f>C56</f>
        <v>128.75378887865</v>
      </c>
      <c r="G56" s="137">
        <f>D56</f>
        <v>112.961842824076</v>
      </c>
      <c r="H56" s="136">
        <f>E56*100/E$31</f>
        <v>119.19932578441275</v>
      </c>
      <c r="I56" s="136">
        <f>F56*100/F$31</f>
        <v>104.79665853933896</v>
      </c>
      <c r="J56" s="136">
        <f>G56*100/G$31</f>
        <v>113.79511015196107</v>
      </c>
      <c r="N56" s="116"/>
    </row>
    <row r="57" spans="1:32" x14ac:dyDescent="0.3">
      <c r="A57" s="121">
        <v>44409</v>
      </c>
      <c r="B57" s="136">
        <v>124.83629999999999</v>
      </c>
      <c r="C57" s="117">
        <v>129.82201535358999</v>
      </c>
      <c r="D57" s="117">
        <v>113.492808674139</v>
      </c>
      <c r="E57" s="137">
        <f>B57</f>
        <v>124.83629999999999</v>
      </c>
      <c r="F57" s="137">
        <f>C57</f>
        <v>129.82201535358999</v>
      </c>
      <c r="G57" s="137">
        <f>D57</f>
        <v>113.492808674139</v>
      </c>
      <c r="H57" s="136">
        <f>E57*100/E$31</f>
        <v>120.75318403586049</v>
      </c>
      <c r="I57" s="136">
        <f>F57*100/F$31</f>
        <v>105.66612083720173</v>
      </c>
      <c r="J57" s="136">
        <f>G57*100/G$31</f>
        <v>114.32999269180195</v>
      </c>
      <c r="N57" s="116"/>
    </row>
    <row r="58" spans="1:32" x14ac:dyDescent="0.3">
      <c r="A58" s="121">
        <v>44440</v>
      </c>
      <c r="B58" s="136">
        <v>125.6875</v>
      </c>
      <c r="C58" s="117">
        <v>129.44062601667699</v>
      </c>
      <c r="D58" s="117">
        <v>114.60335469565101</v>
      </c>
      <c r="E58" s="137">
        <f>B58</f>
        <v>125.6875</v>
      </c>
      <c r="F58" s="137">
        <f>C58</f>
        <v>129.44062601667699</v>
      </c>
      <c r="G58" s="137">
        <f>D58</f>
        <v>114.60335469565101</v>
      </c>
      <c r="H58" s="136">
        <f>E58*100/E$31</f>
        <v>121.57654318901807</v>
      </c>
      <c r="I58" s="136">
        <f>F58*100/F$31</f>
        <v>105.35569635603412</v>
      </c>
      <c r="J58" s="136">
        <f>G58*100/G$31</f>
        <v>115.44873069825954</v>
      </c>
      <c r="M58" s="117"/>
      <c r="N58" s="116"/>
    </row>
    <row r="59" spans="1:32" x14ac:dyDescent="0.3">
      <c r="A59" s="121">
        <v>44470</v>
      </c>
      <c r="B59" s="136">
        <v>129.18799999999999</v>
      </c>
      <c r="C59" s="117">
        <v>130.92016259858701</v>
      </c>
      <c r="D59" s="117">
        <v>116.46390790512901</v>
      </c>
      <c r="E59" s="137">
        <f>B59</f>
        <v>129.18799999999999</v>
      </c>
      <c r="F59" s="137">
        <f>C59</f>
        <v>130.92016259858701</v>
      </c>
      <c r="G59" s="137">
        <f>D59</f>
        <v>116.46390790512901</v>
      </c>
      <c r="H59" s="136">
        <f>E59*100/E$31</f>
        <v>124.96254966884428</v>
      </c>
      <c r="I59" s="136">
        <f>F59*100/F$31</f>
        <v>106.55993656769128</v>
      </c>
      <c r="J59" s="136">
        <f>G59*100/G$31</f>
        <v>117.32300834921698</v>
      </c>
      <c r="M59" s="117"/>
      <c r="N59" s="116"/>
    </row>
    <row r="60" spans="1:32" x14ac:dyDescent="0.3">
      <c r="A60" s="121">
        <v>44501</v>
      </c>
      <c r="B60" s="136">
        <v>132.8767</v>
      </c>
      <c r="C60" s="117">
        <v>134.39756559281199</v>
      </c>
      <c r="D60" s="117">
        <v>116.68982975424299</v>
      </c>
      <c r="E60" s="137">
        <f>B60</f>
        <v>132.8767</v>
      </c>
      <c r="F60" s="137">
        <f>C60</f>
        <v>134.39756559281199</v>
      </c>
      <c r="G60" s="137">
        <f>D60</f>
        <v>116.68982975424299</v>
      </c>
      <c r="H60" s="136">
        <f>E60*100/E$31</f>
        <v>128.53060054790012</v>
      </c>
      <c r="I60" s="136">
        <f>F60*100/F$31</f>
        <v>109.39030154074023</v>
      </c>
      <c r="J60" s="136">
        <f>G60*100/G$31</f>
        <v>117.55059671943948</v>
      </c>
      <c r="N60" s="116"/>
    </row>
    <row r="61" spans="1:32" x14ac:dyDescent="0.3">
      <c r="A61" s="121">
        <v>44531</v>
      </c>
      <c r="B61" s="136">
        <v>135.03020000000001</v>
      </c>
      <c r="C61" s="117">
        <v>135.87395874792301</v>
      </c>
      <c r="D61" s="117">
        <v>117.292511537588</v>
      </c>
      <c r="E61" s="137">
        <f>B61</f>
        <v>135.03020000000001</v>
      </c>
      <c r="F61" s="137">
        <f>C61</f>
        <v>135.87395874792301</v>
      </c>
      <c r="G61" s="137">
        <f>D61</f>
        <v>117.292511537588</v>
      </c>
      <c r="H61" s="136">
        <f>E61*100/E$31</f>
        <v>130.61366438286819</v>
      </c>
      <c r="I61" s="136">
        <f>F61*100/F$31</f>
        <v>110.59198322089497</v>
      </c>
      <c r="J61" s="136">
        <f>G61*100/G$31</f>
        <v>118.15772420787053</v>
      </c>
      <c r="K61" s="120"/>
      <c r="N61" s="116"/>
    </row>
    <row r="62" spans="1:32" x14ac:dyDescent="0.3">
      <c r="A62" s="121">
        <v>44562</v>
      </c>
      <c r="B62" s="136">
        <v>135.88079999999999</v>
      </c>
      <c r="C62" s="117">
        <v>133.770892127195</v>
      </c>
      <c r="D62" s="117">
        <v>119.88705078952501</v>
      </c>
      <c r="E62" s="137">
        <f>B62</f>
        <v>135.88079999999999</v>
      </c>
      <c r="F62" s="137">
        <f>C62</f>
        <v>133.770892127195</v>
      </c>
      <c r="G62" s="137">
        <f>D62</f>
        <v>119.88705078952501</v>
      </c>
      <c r="H62" s="136">
        <f>E62*100/E$31</f>
        <v>131.43644316068284</v>
      </c>
      <c r="I62" s="136">
        <f>F62*100/F$31</f>
        <v>108.88023278265634</v>
      </c>
      <c r="J62" s="136">
        <f>G62*100/G$31</f>
        <v>120.77140217723198</v>
      </c>
      <c r="K62" s="120"/>
      <c r="N62" s="116"/>
      <c r="AF62" s="52"/>
    </row>
    <row r="63" spans="1:32" x14ac:dyDescent="0.3">
      <c r="A63" s="121">
        <v>44593</v>
      </c>
      <c r="B63" s="136">
        <v>138.4744</v>
      </c>
      <c r="C63" s="117">
        <v>134.659145413065</v>
      </c>
      <c r="D63" s="117">
        <v>121.36946664627899</v>
      </c>
      <c r="E63" s="137">
        <f>B63</f>
        <v>138.4744</v>
      </c>
      <c r="F63" s="137">
        <f>C63</f>
        <v>134.659145413065</v>
      </c>
      <c r="G63" s="137">
        <f>D63</f>
        <v>121.36946664627899</v>
      </c>
      <c r="H63" s="136">
        <f>E63*100/E$31</f>
        <v>133.94521230968365</v>
      </c>
      <c r="I63" s="136">
        <f>F63*100/F$31</f>
        <v>109.60320938091006</v>
      </c>
      <c r="J63" s="136">
        <f>G63*100/G$31</f>
        <v>122.26475313090801</v>
      </c>
      <c r="K63" s="119">
        <v>1000</v>
      </c>
      <c r="N63" s="116"/>
      <c r="AF63"/>
    </row>
    <row r="64" spans="1:32" x14ac:dyDescent="0.3">
      <c r="A64" s="121">
        <v>44621</v>
      </c>
      <c r="B64" s="136">
        <v>139.59620000000001</v>
      </c>
      <c r="C64" s="117">
        <v>132.95130989396301</v>
      </c>
      <c r="D64" s="117">
        <v>123.924320740401</v>
      </c>
      <c r="E64" s="137">
        <f>B64</f>
        <v>139.59620000000001</v>
      </c>
      <c r="F64" s="137">
        <f>C64</f>
        <v>132.95130989396301</v>
      </c>
      <c r="G64" s="137">
        <f>D64</f>
        <v>123.924320740401</v>
      </c>
      <c r="H64" s="136">
        <f>E64*100/E$31</f>
        <v>135.0303207424987</v>
      </c>
      <c r="I64" s="136">
        <f>F64*100/F$31</f>
        <v>108.21314966076179</v>
      </c>
      <c r="J64" s="136">
        <f>G64*100/G$31</f>
        <v>124.83845320337917</v>
      </c>
      <c r="K64" s="120"/>
      <c r="N64" s="116"/>
    </row>
    <row r="65" spans="1:32" x14ac:dyDescent="0.3">
      <c r="A65" s="121">
        <v>44652</v>
      </c>
      <c r="B65" s="136">
        <v>140.46600000000001</v>
      </c>
      <c r="C65" s="117">
        <v>132.83357229448501</v>
      </c>
      <c r="D65" s="117">
        <v>124.80702788327299</v>
      </c>
      <c r="E65" s="137">
        <f>B65</f>
        <v>140.46600000000001</v>
      </c>
      <c r="F65" s="137">
        <f>C65</f>
        <v>132.83357229448501</v>
      </c>
      <c r="G65" s="137">
        <f>D65</f>
        <v>124.80702788327299</v>
      </c>
      <c r="H65" s="136">
        <f>E65*100/E$31</f>
        <v>135.87167153128681</v>
      </c>
      <c r="I65" s="136">
        <f>F65*100/F$31</f>
        <v>108.1173194167185</v>
      </c>
      <c r="J65" s="136">
        <f>G65*100/G$31</f>
        <v>125.72767166904706</v>
      </c>
      <c r="N65" s="116"/>
    </row>
    <row r="66" spans="1:32" x14ac:dyDescent="0.3">
      <c r="A66" s="121">
        <v>44682</v>
      </c>
      <c r="B66" s="136">
        <v>142.40729999999999</v>
      </c>
      <c r="C66" s="117">
        <v>135.796820025605</v>
      </c>
      <c r="D66" s="117">
        <v>123.770890252775</v>
      </c>
      <c r="E66" s="137">
        <f>B66</f>
        <v>142.40729999999999</v>
      </c>
      <c r="F66" s="137">
        <f>C66</f>
        <v>135.796820025605</v>
      </c>
      <c r="G66" s="137">
        <f>D66</f>
        <v>123.770890252775</v>
      </c>
      <c r="H66" s="136">
        <f>E66*100/E$31</f>
        <v>137.7494759533084</v>
      </c>
      <c r="I66" s="136">
        <f>F66*100/F$31</f>
        <v>110.52919764842115</v>
      </c>
      <c r="J66" s="136">
        <f>G66*100/G$31</f>
        <v>124.68389092992848</v>
      </c>
      <c r="N66" s="116"/>
    </row>
    <row r="67" spans="1:32" x14ac:dyDescent="0.3">
      <c r="A67" s="121">
        <v>44713</v>
      </c>
      <c r="B67" s="136">
        <v>143.59020000000001</v>
      </c>
      <c r="C67" s="117">
        <v>134.86531979595199</v>
      </c>
      <c r="D67" s="117">
        <v>125.66092265511701</v>
      </c>
      <c r="E67" s="137">
        <f>B67</f>
        <v>143.59020000000001</v>
      </c>
      <c r="F67" s="137">
        <f>C67</f>
        <v>134.86531979595199</v>
      </c>
      <c r="G67" s="137">
        <f>D67</f>
        <v>125.66092265511701</v>
      </c>
      <c r="H67" s="136">
        <f>E67*100/E$31</f>
        <v>138.89368594187761</v>
      </c>
      <c r="I67" s="136">
        <f>F67*100/F$31</f>
        <v>109.77102103593894</v>
      </c>
      <c r="J67" s="136">
        <f>G67*100/G$31</f>
        <v>126.58786522813676</v>
      </c>
      <c r="N67" s="116"/>
    </row>
    <row r="68" spans="1:32" x14ac:dyDescent="0.3">
      <c r="A68" s="121">
        <v>44743</v>
      </c>
      <c r="B68" s="136">
        <v>141.06010000000001</v>
      </c>
      <c r="C68" s="117">
        <v>134.970980679348</v>
      </c>
      <c r="D68" s="117">
        <v>123.35010072050299</v>
      </c>
      <c r="E68" s="137">
        <f>B68</f>
        <v>141.06010000000001</v>
      </c>
      <c r="F68" s="137">
        <f>C68</f>
        <v>134.970980679348</v>
      </c>
      <c r="G68" s="137">
        <f>D68</f>
        <v>123.35010072050299</v>
      </c>
      <c r="H68" s="136">
        <f>E68*100/E$31</f>
        <v>136.44633985000266</v>
      </c>
      <c r="I68" s="136">
        <f>F68*100/F$31</f>
        <v>109.85702167028651</v>
      </c>
      <c r="J68" s="136">
        <f>G68*100/G$31</f>
        <v>124.25999742767517</v>
      </c>
      <c r="K68" s="123"/>
      <c r="N68" s="116"/>
    </row>
    <row r="69" spans="1:32" x14ac:dyDescent="0.3">
      <c r="A69" s="121">
        <v>44774</v>
      </c>
      <c r="B69" s="136">
        <v>142.90870000000001</v>
      </c>
      <c r="C69" s="117">
        <v>136.73796230679901</v>
      </c>
      <c r="D69" s="117">
        <v>123.351730943126</v>
      </c>
      <c r="E69" s="137">
        <f>B69</f>
        <v>142.90870000000001</v>
      </c>
      <c r="F69" s="137">
        <f>C69</f>
        <v>136.73796230679901</v>
      </c>
      <c r="G69" s="137">
        <f>D69</f>
        <v>123.351730943126</v>
      </c>
      <c r="H69" s="136">
        <f>E69*100/E$31</f>
        <v>138.23447628154292</v>
      </c>
      <c r="I69" s="136">
        <f>F69*100/F$31</f>
        <v>111.2952222224411</v>
      </c>
      <c r="J69" s="136">
        <f>G69*100/G$31</f>
        <v>124.26163967569734</v>
      </c>
      <c r="K69" s="123"/>
      <c r="N69" s="116"/>
    </row>
    <row r="70" spans="1:32" x14ac:dyDescent="0.3">
      <c r="A70" s="121">
        <v>44805</v>
      </c>
      <c r="B70" s="136">
        <v>139.6232</v>
      </c>
      <c r="C70" s="117">
        <v>136.95165233633301</v>
      </c>
      <c r="D70" s="117">
        <v>120.327796414803</v>
      </c>
      <c r="E70" s="137">
        <f>B70</f>
        <v>139.6232</v>
      </c>
      <c r="F70" s="137">
        <f>C70</f>
        <v>136.95165233633301</v>
      </c>
      <c r="G70" s="137">
        <f>D70</f>
        <v>120.327796414803</v>
      </c>
      <c r="H70" s="136">
        <f>E70*100/E$31</f>
        <v>135.05643763293014</v>
      </c>
      <c r="I70" s="136">
        <f>F70*100/F$31</f>
        <v>111.46915109283296</v>
      </c>
      <c r="J70" s="136">
        <f>G70*100/G$31</f>
        <v>121.21539897936998</v>
      </c>
      <c r="K70" s="123"/>
      <c r="N70" s="116"/>
      <c r="Y70"/>
      <c r="Z70"/>
      <c r="AA70"/>
      <c r="AB70"/>
      <c r="AC70"/>
      <c r="AD70"/>
      <c r="AE70"/>
    </row>
    <row r="71" spans="1:32" x14ac:dyDescent="0.3">
      <c r="A71" s="121">
        <v>44835</v>
      </c>
      <c r="B71" s="136">
        <v>135.2277</v>
      </c>
      <c r="C71" s="117">
        <v>135.378396391835</v>
      </c>
      <c r="D71" s="117">
        <v>117.89409344017901</v>
      </c>
      <c r="E71" s="137">
        <f>B71</f>
        <v>135.2277</v>
      </c>
      <c r="F71" s="137">
        <f>C71</f>
        <v>135.378396391835</v>
      </c>
      <c r="G71" s="137">
        <f>D71</f>
        <v>117.89409344017901</v>
      </c>
      <c r="H71" s="136">
        <f>E71*100/E$31</f>
        <v>130.80470459991309</v>
      </c>
      <c r="I71" s="136">
        <f>F71*100/F$31</f>
        <v>110.18862981694309</v>
      </c>
      <c r="J71" s="136">
        <f>G71*100/G$31</f>
        <v>118.7637437022354</v>
      </c>
      <c r="K71" s="123"/>
      <c r="N71" s="116"/>
      <c r="Z71" t="s">
        <v>438</v>
      </c>
      <c r="AA71" t="s">
        <v>361</v>
      </c>
      <c r="AB71" t="s">
        <v>414</v>
      </c>
      <c r="AC71" t="s">
        <v>415</v>
      </c>
      <c r="AD71" t="s">
        <v>362</v>
      </c>
    </row>
    <row r="72" spans="1:32" x14ac:dyDescent="0.3">
      <c r="A72" s="121">
        <v>44866</v>
      </c>
      <c r="B72" s="136">
        <v>134.35679999999999</v>
      </c>
      <c r="C72" s="117">
        <v>133.01430217768899</v>
      </c>
      <c r="D72" s="117">
        <v>119.216666104262</v>
      </c>
      <c r="E72" s="137">
        <f>B72</f>
        <v>134.35679999999999</v>
      </c>
      <c r="F72" s="137">
        <f>C72</f>
        <v>133.01430217768899</v>
      </c>
      <c r="G72" s="137">
        <f>D72</f>
        <v>119.216666104262</v>
      </c>
      <c r="H72" s="136">
        <f>E72*100/E$31</f>
        <v>129.96228978966295</v>
      </c>
      <c r="I72" s="136">
        <f>F72*100/F$31</f>
        <v>108.26442101289626</v>
      </c>
      <c r="J72" s="136">
        <f>G72*100/G$31</f>
        <v>120.09607237385318</v>
      </c>
      <c r="K72" s="123"/>
      <c r="Z72" t="s">
        <v>433</v>
      </c>
      <c r="AA72" s="52">
        <v>4.2914883978380791</v>
      </c>
      <c r="AB72" s="52">
        <v>3.726912527603611</v>
      </c>
      <c r="AC72" s="52">
        <v>5.3223384887853529</v>
      </c>
      <c r="AD72" s="52">
        <v>-0.2400955623300757</v>
      </c>
      <c r="AF72"/>
    </row>
    <row r="73" spans="1:32" x14ac:dyDescent="0.3">
      <c r="A73" s="121">
        <v>44896</v>
      </c>
      <c r="B73" s="136">
        <v>135.22909999999999</v>
      </c>
      <c r="C73" s="117">
        <v>131.82443623016101</v>
      </c>
      <c r="D73" s="117">
        <v>121.073778535241</v>
      </c>
      <c r="E73" s="137">
        <f>B73</f>
        <v>135.22909999999999</v>
      </c>
      <c r="F73" s="137">
        <f>C73</f>
        <v>131.82443623016101</v>
      </c>
      <c r="G73" s="137">
        <f>D73</f>
        <v>121.073778535241</v>
      </c>
      <c r="H73" s="136">
        <f>E73*100/E$31</f>
        <v>130.80605880904656</v>
      </c>
      <c r="I73" s="136">
        <f>F73*100/F$31</f>
        <v>107.29595261676852</v>
      </c>
      <c r="J73" s="136">
        <f>G73*100/G$31</f>
        <v>121.96688386527822</v>
      </c>
      <c r="K73" s="123"/>
      <c r="Z73" t="s">
        <v>434</v>
      </c>
      <c r="AA73" s="52">
        <v>2.5994115850303552</v>
      </c>
      <c r="AB73" s="52">
        <v>2.6044389797540872</v>
      </c>
      <c r="AC73" s="52">
        <v>3.6122096011855955</v>
      </c>
      <c r="AD73" s="52">
        <v>1.1956548321421432</v>
      </c>
      <c r="AF73"/>
    </row>
    <row r="74" spans="1:32" x14ac:dyDescent="0.3">
      <c r="A74" s="121"/>
      <c r="F74" s="122"/>
      <c r="G74" s="122"/>
      <c r="I74" s="123"/>
      <c r="J74" s="123"/>
      <c r="K74" s="123"/>
      <c r="Z74" t="s">
        <v>436</v>
      </c>
      <c r="AA74" s="52">
        <v>0.11231853923547691</v>
      </c>
      <c r="AB74" s="52">
        <v>-7.2850546231052304E-2</v>
      </c>
      <c r="AC74" s="52">
        <v>-0.14619775478083727</v>
      </c>
      <c r="AD74" s="52">
        <v>-0.29061188345797762</v>
      </c>
      <c r="AF74"/>
    </row>
    <row r="75" spans="1:32" x14ac:dyDescent="0.3">
      <c r="A75" s="121"/>
      <c r="B75" s="124"/>
      <c r="F75" s="122"/>
      <c r="G75" s="122"/>
      <c r="I75" s="123"/>
      <c r="J75" s="123"/>
      <c r="K75" s="123"/>
      <c r="Z75" t="s">
        <v>435</v>
      </c>
      <c r="AA75" s="52">
        <v>0.66012870342167862</v>
      </c>
      <c r="AB75" s="52">
        <v>0.67915667270424396</v>
      </c>
      <c r="AC75" s="52">
        <v>0.86327386546310458</v>
      </c>
      <c r="AD75" s="52">
        <v>0.27442650126236218</v>
      </c>
      <c r="AF75"/>
    </row>
    <row r="76" spans="1:32" x14ac:dyDescent="0.3">
      <c r="C76" s="119"/>
      <c r="D76" s="119"/>
      <c r="G76" s="125"/>
      <c r="H76" s="122"/>
      <c r="K76" s="120"/>
      <c r="Z76" t="s">
        <v>29</v>
      </c>
      <c r="AA76" s="52">
        <v>-0.18029356071880856</v>
      </c>
      <c r="AB76" s="52">
        <v>-0.29532162951675567</v>
      </c>
      <c r="AC76" s="52">
        <v>-8.5190902743480193E-2</v>
      </c>
      <c r="AD76" s="52">
        <v>-0.67233573654725254</v>
      </c>
      <c r="AF76"/>
    </row>
    <row r="77" spans="1:32" x14ac:dyDescent="0.3">
      <c r="B77" s="126"/>
      <c r="C77" s="126"/>
      <c r="D77" s="126"/>
      <c r="K77" s="120"/>
      <c r="Z77" t="s">
        <v>437</v>
      </c>
      <c r="AA77" s="52">
        <v>1.1005571940844723</v>
      </c>
      <c r="AB77" s="52">
        <v>0.81200667319523689</v>
      </c>
      <c r="AC77" s="52">
        <v>1.0793125702807587</v>
      </c>
      <c r="AD77" s="52">
        <v>-0.74693184144703795</v>
      </c>
      <c r="AF77"/>
    </row>
    <row r="78" spans="1:32" x14ac:dyDescent="0.3">
      <c r="B78" s="127"/>
      <c r="C78" s="127"/>
      <c r="D78" s="127"/>
      <c r="K78" s="120"/>
      <c r="AF78"/>
    </row>
    <row r="79" spans="1:32" x14ac:dyDescent="0.3">
      <c r="A79" s="121"/>
      <c r="B79" s="128"/>
      <c r="C79" s="128"/>
      <c r="D79" s="128"/>
      <c r="K79" s="120"/>
    </row>
    <row r="80" spans="1:32" x14ac:dyDescent="0.3">
      <c r="A80" s="121"/>
      <c r="B80" s="120"/>
      <c r="C80" s="120"/>
      <c r="D80" s="120"/>
      <c r="K80" s="123"/>
    </row>
    <row r="81" spans="1:6" x14ac:dyDescent="0.3">
      <c r="A81" s="121"/>
      <c r="B81" s="127"/>
      <c r="C81" s="127"/>
      <c r="D81" s="127"/>
      <c r="E81" s="129"/>
      <c r="F81" s="129"/>
    </row>
    <row r="82" spans="1:6" x14ac:dyDescent="0.3">
      <c r="A82" s="121"/>
      <c r="B82" s="127"/>
      <c r="C82" s="127"/>
      <c r="D82" s="127"/>
      <c r="E82" s="120"/>
      <c r="F82" s="120"/>
    </row>
    <row r="83" spans="1:6" x14ac:dyDescent="0.3">
      <c r="A83" s="121"/>
      <c r="B83" s="125"/>
      <c r="C83" s="125"/>
      <c r="D83" s="125"/>
      <c r="E83" s="120"/>
      <c r="F83" s="120"/>
    </row>
    <row r="84" spans="1:6" x14ac:dyDescent="0.3">
      <c r="A84" s="121"/>
      <c r="B84" s="120"/>
      <c r="C84" s="120"/>
      <c r="D84" s="120"/>
      <c r="E84" s="130"/>
      <c r="F84" s="130"/>
    </row>
    <row r="85" spans="1:6" x14ac:dyDescent="0.3">
      <c r="A85" s="121"/>
      <c r="B85" s="120"/>
      <c r="C85" s="120"/>
      <c r="D85" s="120"/>
    </row>
    <row r="86" spans="1:6" x14ac:dyDescent="0.3">
      <c r="B86" s="131"/>
      <c r="C86" s="131"/>
      <c r="D86" s="131"/>
    </row>
    <row r="88" spans="1:6" x14ac:dyDescent="0.3">
      <c r="B88" s="118"/>
      <c r="C88" s="118"/>
      <c r="D88" s="118"/>
    </row>
    <row r="89" spans="1:6" x14ac:dyDescent="0.3">
      <c r="B89" s="118"/>
      <c r="C89" s="118"/>
      <c r="D89" s="118"/>
    </row>
    <row r="90" spans="1:6" x14ac:dyDescent="0.3">
      <c r="B90" s="118"/>
      <c r="C90" s="118"/>
      <c r="D90" s="118"/>
    </row>
    <row r="91" spans="1:6" x14ac:dyDescent="0.3">
      <c r="C91" s="118"/>
    </row>
  </sheetData>
  <dataConsolidate/>
  <pageMargins left="0.7" right="0.7" top="0.75" bottom="0.75" header="0.3" footer="0.3"/>
  <pageSetup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663A9-4540-434F-90E5-AC155B4211C0}">
  <dimension ref="A1:H87"/>
  <sheetViews>
    <sheetView zoomScale="51" zoomScaleNormal="51" workbookViewId="0">
      <pane xSplit="1" ySplit="1" topLeftCell="B2" activePane="bottomRight" state="frozen"/>
      <selection pane="topRight" activeCell="B1" sqref="B1"/>
      <selection pane="bottomLeft" activeCell="A2" sqref="A2"/>
      <selection pane="bottomRight"/>
    </sheetView>
  </sheetViews>
  <sheetFormatPr defaultColWidth="10.69921875" defaultRowHeight="18.75" x14ac:dyDescent="0.3"/>
  <cols>
    <col min="1" max="1" width="8.296875" style="14" bestFit="1" customWidth="1"/>
    <col min="2" max="2" width="29.59765625" style="11" customWidth="1"/>
    <col min="3" max="3" width="30" style="11" customWidth="1"/>
    <col min="4" max="5" width="10.69921875" style="11"/>
    <col min="6" max="6" width="14.296875" style="11" customWidth="1"/>
    <col min="7" max="16384" width="10.69921875" style="11"/>
  </cols>
  <sheetData>
    <row r="1" spans="1:8" s="8" customFormat="1" x14ac:dyDescent="0.3">
      <c r="A1" s="6" t="s">
        <v>8</v>
      </c>
      <c r="B1" s="7" t="s">
        <v>344</v>
      </c>
      <c r="C1" s="7" t="s">
        <v>345</v>
      </c>
      <c r="D1" s="87" t="s">
        <v>9</v>
      </c>
      <c r="E1" s="7" t="s">
        <v>10</v>
      </c>
      <c r="F1" s="7" t="s">
        <v>11</v>
      </c>
    </row>
    <row r="2" spans="1:8" x14ac:dyDescent="0.3">
      <c r="A2" s="88">
        <v>42370</v>
      </c>
      <c r="B2" s="9">
        <v>247026.42754000003</v>
      </c>
      <c r="C2" s="89">
        <v>228540.694624</v>
      </c>
      <c r="D2" s="10"/>
      <c r="E2" s="10"/>
      <c r="F2" s="12"/>
      <c r="G2" s="3"/>
      <c r="H2" s="3"/>
    </row>
    <row r="3" spans="1:8" x14ac:dyDescent="0.3">
      <c r="A3" s="88">
        <v>42401</v>
      </c>
      <c r="B3" s="9">
        <v>246983.70492699993</v>
      </c>
      <c r="C3" s="89">
        <v>222973.59589600001</v>
      </c>
      <c r="D3" s="10"/>
      <c r="E3" s="10"/>
      <c r="F3" s="12"/>
      <c r="G3" s="3"/>
      <c r="H3" s="3"/>
    </row>
    <row r="4" spans="1:8" x14ac:dyDescent="0.3">
      <c r="A4" s="88">
        <v>42430</v>
      </c>
      <c r="B4" s="9">
        <v>264897.35260700004</v>
      </c>
      <c r="C4" s="89">
        <v>241504.76025399994</v>
      </c>
      <c r="D4" s="10"/>
      <c r="E4" s="10"/>
      <c r="F4" s="12"/>
      <c r="G4" s="3"/>
      <c r="H4" s="3"/>
    </row>
    <row r="5" spans="1:8" x14ac:dyDescent="0.3">
      <c r="A5" s="88">
        <v>42461</v>
      </c>
      <c r="B5" s="9">
        <v>259966.307535</v>
      </c>
      <c r="C5" s="89">
        <v>239867.89926000003</v>
      </c>
      <c r="D5" s="10"/>
      <c r="E5" s="10"/>
      <c r="F5" s="12"/>
      <c r="G5" s="3"/>
      <c r="H5" s="3"/>
    </row>
    <row r="6" spans="1:8" x14ac:dyDescent="0.3">
      <c r="A6" s="88">
        <v>42491</v>
      </c>
      <c r="B6" s="9">
        <v>267646.433341</v>
      </c>
      <c r="C6" s="89">
        <v>238886.28203700003</v>
      </c>
      <c r="D6" s="10"/>
      <c r="E6" s="10"/>
      <c r="F6" s="12"/>
      <c r="G6" s="3"/>
      <c r="H6" s="3"/>
    </row>
    <row r="7" spans="1:8" x14ac:dyDescent="0.3">
      <c r="A7" s="88">
        <v>42522</v>
      </c>
      <c r="B7" s="9">
        <v>274324.54099100002</v>
      </c>
      <c r="C7" s="89">
        <v>247930.58671800001</v>
      </c>
      <c r="D7" s="10"/>
      <c r="E7" s="10"/>
      <c r="F7" s="12"/>
      <c r="G7" s="3"/>
      <c r="H7" s="3"/>
    </row>
    <row r="8" spans="1:8" x14ac:dyDescent="0.3">
      <c r="A8" s="88">
        <v>42552</v>
      </c>
      <c r="B8" s="9">
        <v>271283.5306</v>
      </c>
      <c r="C8" s="89">
        <v>246863.04368100001</v>
      </c>
      <c r="D8" s="10"/>
      <c r="E8" s="10"/>
      <c r="F8" s="12"/>
      <c r="G8" s="3"/>
      <c r="H8" s="3"/>
    </row>
    <row r="9" spans="1:8" x14ac:dyDescent="0.3">
      <c r="A9" s="88">
        <v>42583</v>
      </c>
      <c r="B9" s="9">
        <v>275965.64973299997</v>
      </c>
      <c r="C9" s="89">
        <v>257658.28394299996</v>
      </c>
      <c r="D9" s="10"/>
      <c r="E9" s="10"/>
      <c r="F9" s="12"/>
      <c r="G9" s="3"/>
      <c r="H9" s="3"/>
    </row>
    <row r="10" spans="1:8" x14ac:dyDescent="0.3">
      <c r="A10" s="88">
        <v>42614</v>
      </c>
      <c r="B10" s="9">
        <v>274506.47617500008</v>
      </c>
      <c r="C10" s="89">
        <v>252099.43372200005</v>
      </c>
      <c r="D10" s="10"/>
      <c r="E10" s="10"/>
      <c r="F10" s="12"/>
      <c r="G10" s="3"/>
      <c r="H10" s="3"/>
    </row>
    <row r="11" spans="1:8" x14ac:dyDescent="0.3">
      <c r="A11" s="88">
        <v>42644</v>
      </c>
      <c r="B11" s="9">
        <v>263129.777947</v>
      </c>
      <c r="C11" s="89">
        <v>246307.08874800004</v>
      </c>
      <c r="D11" s="10"/>
      <c r="E11" s="10"/>
      <c r="F11" s="12"/>
      <c r="G11" s="3"/>
      <c r="H11" s="3"/>
    </row>
    <row r="12" spans="1:8" x14ac:dyDescent="0.3">
      <c r="A12" s="88">
        <v>42675</v>
      </c>
      <c r="B12" s="9">
        <v>263713.93686300004</v>
      </c>
      <c r="C12" s="89">
        <v>245129.19579099998</v>
      </c>
      <c r="D12" s="10"/>
      <c r="E12" s="10"/>
      <c r="F12" s="12"/>
      <c r="G12" s="3"/>
      <c r="H12" s="3"/>
    </row>
    <row r="13" spans="1:8" x14ac:dyDescent="0.3">
      <c r="A13" s="88">
        <v>42705</v>
      </c>
      <c r="B13" s="9">
        <v>285177.39734100003</v>
      </c>
      <c r="C13" s="89">
        <v>270678.70089599991</v>
      </c>
      <c r="D13" s="10"/>
      <c r="E13" s="10"/>
      <c r="F13" s="12"/>
      <c r="G13" s="3"/>
      <c r="H13" s="3"/>
    </row>
    <row r="14" spans="1:8" x14ac:dyDescent="0.3">
      <c r="A14" s="90">
        <v>42736</v>
      </c>
      <c r="B14" s="9">
        <v>257605.85838500003</v>
      </c>
      <c r="C14" s="89">
        <v>242407.86640099995</v>
      </c>
      <c r="D14" s="10">
        <f>(B14-B2)/B2</f>
        <v>4.2827121577050327E-2</v>
      </c>
      <c r="E14" s="10">
        <f>(C14-C2)/C2</f>
        <v>6.0677035220421109E-2</v>
      </c>
      <c r="F14" s="12"/>
      <c r="G14" s="3"/>
      <c r="H14" s="3"/>
    </row>
    <row r="15" spans="1:8" x14ac:dyDescent="0.3">
      <c r="A15" s="90">
        <v>42767</v>
      </c>
      <c r="B15" s="9">
        <v>255235.75033000001</v>
      </c>
      <c r="C15" s="89">
        <v>230222.27034299998</v>
      </c>
      <c r="D15" s="10">
        <f>(B15-B3)/B3</f>
        <v>3.3411294908864984E-2</v>
      </c>
      <c r="E15" s="10">
        <f>(C15-C3)/C3</f>
        <v>3.2509115789570511E-2</v>
      </c>
      <c r="F15" s="12"/>
      <c r="G15" s="3"/>
      <c r="H15" s="3"/>
    </row>
    <row r="16" spans="1:8" x14ac:dyDescent="0.3">
      <c r="A16" s="90">
        <v>42795</v>
      </c>
      <c r="B16" s="9">
        <v>276877.936262</v>
      </c>
      <c r="C16" s="89">
        <v>255725.66181499997</v>
      </c>
      <c r="D16" s="10">
        <f>(B16-B4)/B4</f>
        <v>4.5227268362980889E-2</v>
      </c>
      <c r="E16" s="10">
        <f>(C16-C4)/C4</f>
        <v>5.8884560064337288E-2</v>
      </c>
      <c r="F16" s="12"/>
      <c r="G16" s="3"/>
      <c r="H16" s="3"/>
    </row>
    <row r="17" spans="1:8" x14ac:dyDescent="0.3">
      <c r="A17" s="90">
        <v>42826</v>
      </c>
      <c r="B17" s="9">
        <v>267382.68069300003</v>
      </c>
      <c r="C17" s="89">
        <v>244466.220268</v>
      </c>
      <c r="D17" s="10">
        <f>(B17-B5)/B5</f>
        <v>2.8528209014168283E-2</v>
      </c>
      <c r="E17" s="10">
        <f>(C17-C5)/C5</f>
        <v>1.9170222535762116E-2</v>
      </c>
      <c r="F17" s="12"/>
      <c r="G17" s="3"/>
      <c r="H17" s="3"/>
    </row>
    <row r="18" spans="1:8" x14ac:dyDescent="0.3">
      <c r="A18" s="90">
        <v>42856</v>
      </c>
      <c r="B18" s="9">
        <v>278203.75896800001</v>
      </c>
      <c r="C18" s="89">
        <v>256488.22615200002</v>
      </c>
      <c r="D18" s="10">
        <f>(B18-B6)/B6</f>
        <v>3.9445045073883918E-2</v>
      </c>
      <c r="E18" s="10">
        <f>(C18-C6)/C6</f>
        <v>7.368336082301162E-2</v>
      </c>
      <c r="F18" s="12"/>
      <c r="G18" s="3"/>
      <c r="H18" s="3"/>
    </row>
    <row r="19" spans="1:8" x14ac:dyDescent="0.3">
      <c r="A19" s="90">
        <v>42887</v>
      </c>
      <c r="B19" s="9">
        <v>289082.38395199995</v>
      </c>
      <c r="C19" s="89">
        <v>272225.61586300004</v>
      </c>
      <c r="D19" s="10">
        <f>(B19-B7)/B7</f>
        <v>5.3797020520610667E-2</v>
      </c>
      <c r="E19" s="10">
        <f>(C19-C7)/C7</f>
        <v>9.7991254191777358E-2</v>
      </c>
      <c r="F19" s="12"/>
      <c r="G19" s="3"/>
      <c r="H19" s="3"/>
    </row>
    <row r="20" spans="1:8" x14ac:dyDescent="0.3">
      <c r="A20" s="90">
        <v>42917</v>
      </c>
      <c r="B20" s="9">
        <v>293064.03234000003</v>
      </c>
      <c r="C20" s="89">
        <v>268632.80522200005</v>
      </c>
      <c r="D20" s="10">
        <f>(B20-B8)/B8</f>
        <v>8.0286855939348478E-2</v>
      </c>
      <c r="E20" s="10">
        <f>(C20-C8)/C8</f>
        <v>8.8185583457081745E-2</v>
      </c>
      <c r="F20" s="12"/>
      <c r="G20" s="3"/>
      <c r="H20" s="3"/>
    </row>
    <row r="21" spans="1:8" x14ac:dyDescent="0.3">
      <c r="A21" s="90">
        <v>42948</v>
      </c>
      <c r="B21" s="9">
        <v>300566.04474400007</v>
      </c>
      <c r="C21" s="89">
        <v>277571.38280200004</v>
      </c>
      <c r="D21" s="10">
        <f>(B21-B9)/B9</f>
        <v>8.9142960490920797E-2</v>
      </c>
      <c r="E21" s="10">
        <f>(C21-C9)/C9</f>
        <v>7.728491610774417E-2</v>
      </c>
      <c r="F21" s="12"/>
      <c r="G21" s="3"/>
      <c r="H21" s="3"/>
    </row>
    <row r="22" spans="1:8" x14ac:dyDescent="0.3">
      <c r="A22" s="90">
        <v>42979</v>
      </c>
      <c r="B22" s="9">
        <v>300290.39751300006</v>
      </c>
      <c r="C22" s="89">
        <v>272800.97367499996</v>
      </c>
      <c r="D22" s="10">
        <f>(B22-B10)/B10</f>
        <v>9.3928280663085451E-2</v>
      </c>
      <c r="E22" s="10">
        <f>(C22-C10)/C10</f>
        <v>8.2116566655315512E-2</v>
      </c>
      <c r="F22" s="12"/>
      <c r="G22" s="3"/>
      <c r="H22" s="3"/>
    </row>
    <row r="23" spans="1:8" x14ac:dyDescent="0.3">
      <c r="A23" s="90">
        <v>43009</v>
      </c>
      <c r="B23" s="9">
        <v>294503.23943000007</v>
      </c>
      <c r="C23" s="89">
        <v>267957.00474700006</v>
      </c>
      <c r="D23" s="10">
        <f>(B23-B11)/B11</f>
        <v>0.11923189282407774</v>
      </c>
      <c r="E23" s="10">
        <f>(C23-C11)/C11</f>
        <v>8.7898062979219926E-2</v>
      </c>
      <c r="F23" s="12"/>
      <c r="G23" s="3"/>
      <c r="H23" s="3"/>
    </row>
    <row r="24" spans="1:8" x14ac:dyDescent="0.3">
      <c r="A24" s="90">
        <v>43040</v>
      </c>
      <c r="B24" s="9">
        <v>293891.63189900003</v>
      </c>
      <c r="C24" s="89">
        <v>267403.41289699997</v>
      </c>
      <c r="D24" s="10">
        <f>(B24-B12)/B12</f>
        <v>0.1144334478297875</v>
      </c>
      <c r="E24" s="10">
        <f>(C24-C12)/C12</f>
        <v>9.0867254853604848E-2</v>
      </c>
      <c r="F24" s="12"/>
      <c r="G24" s="3"/>
      <c r="H24" s="3"/>
    </row>
    <row r="25" spans="1:8" x14ac:dyDescent="0.3">
      <c r="A25" s="90">
        <v>43070</v>
      </c>
      <c r="B25" s="9">
        <v>321953.62526899995</v>
      </c>
      <c r="C25" s="89">
        <v>291712.61783700006</v>
      </c>
      <c r="D25" s="10">
        <f>(B25-B13)/B13</f>
        <v>0.12895912604190315</v>
      </c>
      <c r="E25" s="10">
        <f>(C25-C13)/C13</f>
        <v>7.7708060779713123E-2</v>
      </c>
      <c r="F25" s="12"/>
      <c r="G25" s="3"/>
      <c r="H25" s="3"/>
    </row>
    <row r="26" spans="1:8" x14ac:dyDescent="0.3">
      <c r="A26" s="90">
        <v>43101</v>
      </c>
      <c r="B26" s="9">
        <v>301326.82085699996</v>
      </c>
      <c r="C26" s="89">
        <v>276736.49869299994</v>
      </c>
      <c r="D26" s="10">
        <f t="shared" ref="D26:E46" si="0">(B26-B14)/B14</f>
        <v>0.16972037338785043</v>
      </c>
      <c r="E26" s="10">
        <f t="shared" si="0"/>
        <v>0.14161517446472763</v>
      </c>
      <c r="F26" s="12"/>
      <c r="G26" s="3"/>
      <c r="H26" s="3"/>
    </row>
    <row r="27" spans="1:8" x14ac:dyDescent="0.3">
      <c r="A27" s="90">
        <v>43132</v>
      </c>
      <c r="B27" s="9">
        <v>293851.64531899994</v>
      </c>
      <c r="C27" s="89">
        <v>269398.26866099995</v>
      </c>
      <c r="D27" s="10">
        <f t="shared" si="0"/>
        <v>0.15129500839546411</v>
      </c>
      <c r="E27" s="10">
        <f t="shared" si="0"/>
        <v>0.17016598029214566</v>
      </c>
      <c r="F27" s="12"/>
      <c r="G27" s="3"/>
      <c r="H27" s="3"/>
    </row>
    <row r="28" spans="1:8" x14ac:dyDescent="0.3">
      <c r="A28" s="90">
        <v>43160</v>
      </c>
      <c r="B28" s="9">
        <v>318832.08655500005</v>
      </c>
      <c r="C28" s="89">
        <v>293240.23982299998</v>
      </c>
      <c r="D28" s="10">
        <f t="shared" si="0"/>
        <v>0.15152579818891845</v>
      </c>
      <c r="E28" s="10">
        <f t="shared" si="0"/>
        <v>0.14669852740527559</v>
      </c>
      <c r="F28" s="12"/>
      <c r="G28" s="3"/>
      <c r="H28" s="3"/>
    </row>
    <row r="29" spans="1:8" x14ac:dyDescent="0.3">
      <c r="A29" s="90">
        <v>43191</v>
      </c>
      <c r="B29" s="9">
        <v>308632.73483000009</v>
      </c>
      <c r="C29" s="89">
        <v>286203.10522799997</v>
      </c>
      <c r="D29" s="10">
        <f t="shared" si="0"/>
        <v>0.15427347063051555</v>
      </c>
      <c r="E29" s="10">
        <f t="shared" si="0"/>
        <v>0.17072659328657039</v>
      </c>
      <c r="F29" s="12"/>
      <c r="G29" s="3"/>
      <c r="H29" s="3"/>
    </row>
    <row r="30" spans="1:8" x14ac:dyDescent="0.3">
      <c r="A30" s="90">
        <v>43221</v>
      </c>
      <c r="B30" s="9">
        <v>306068.25741400005</v>
      </c>
      <c r="C30" s="89">
        <v>285293.47160200006</v>
      </c>
      <c r="D30" s="10">
        <f t="shared" si="0"/>
        <v>0.10015859796202507</v>
      </c>
      <c r="E30" s="10">
        <f t="shared" si="0"/>
        <v>0.11230630692938508</v>
      </c>
      <c r="F30" s="12"/>
      <c r="G30" s="3"/>
      <c r="H30" s="3"/>
    </row>
    <row r="31" spans="1:8" x14ac:dyDescent="0.3">
      <c r="A31" s="90">
        <v>43252</v>
      </c>
      <c r="B31" s="9">
        <v>313115.38588699995</v>
      </c>
      <c r="C31" s="89">
        <v>283806.612127</v>
      </c>
      <c r="D31" s="10">
        <f t="shared" si="0"/>
        <v>8.313547718283143E-2</v>
      </c>
      <c r="E31" s="10">
        <f t="shared" si="0"/>
        <v>4.2541904909596008E-2</v>
      </c>
      <c r="F31" s="12"/>
      <c r="G31" s="3"/>
      <c r="H31" s="3"/>
    </row>
    <row r="32" spans="1:8" x14ac:dyDescent="0.3">
      <c r="A32" s="90">
        <v>43282</v>
      </c>
      <c r="B32" s="9">
        <v>316593.243036</v>
      </c>
      <c r="C32" s="89">
        <v>290728.992126</v>
      </c>
      <c r="D32" s="10">
        <f t="shared" si="0"/>
        <v>8.0286927427185628E-2</v>
      </c>
      <c r="E32" s="10">
        <f t="shared" si="0"/>
        <v>8.2254238776755126E-2</v>
      </c>
      <c r="F32" s="12"/>
      <c r="G32" s="3"/>
      <c r="H32" s="3"/>
    </row>
    <row r="33" spans="1:8" x14ac:dyDescent="0.3">
      <c r="A33" s="90">
        <v>43313</v>
      </c>
      <c r="B33" s="9">
        <v>315599.74290700001</v>
      </c>
      <c r="C33" s="89">
        <v>292533.96475599997</v>
      </c>
      <c r="D33" s="10">
        <f t="shared" si="0"/>
        <v>5.0017952546185074E-2</v>
      </c>
      <c r="E33" s="10">
        <f t="shared" si="0"/>
        <v>5.3905347889098468E-2</v>
      </c>
      <c r="F33" s="12"/>
      <c r="G33" s="3"/>
      <c r="H33" s="3"/>
    </row>
    <row r="34" spans="1:8" x14ac:dyDescent="0.3">
      <c r="A34" s="90">
        <v>43344</v>
      </c>
      <c r="B34" s="9">
        <v>312117.43709099997</v>
      </c>
      <c r="C34" s="89">
        <v>283198.849498</v>
      </c>
      <c r="D34" s="10">
        <f t="shared" si="0"/>
        <v>3.9385340576825793E-2</v>
      </c>
      <c r="E34" s="10">
        <f t="shared" si="0"/>
        <v>3.8115244542299524E-2</v>
      </c>
      <c r="F34" s="12"/>
      <c r="G34" s="3"/>
      <c r="H34" s="3"/>
    </row>
    <row r="35" spans="1:8" x14ac:dyDescent="0.3">
      <c r="A35" s="90">
        <v>43374</v>
      </c>
      <c r="B35" s="9">
        <v>313156.32004800002</v>
      </c>
      <c r="C35" s="89">
        <v>287765.78291299997</v>
      </c>
      <c r="D35" s="10">
        <f t="shared" si="0"/>
        <v>6.3337437829554213E-2</v>
      </c>
      <c r="E35" s="10">
        <f t="shared" si="0"/>
        <v>7.3925211190888587E-2</v>
      </c>
      <c r="F35" s="12"/>
      <c r="G35" s="3"/>
      <c r="H35" s="3"/>
    </row>
    <row r="36" spans="1:8" x14ac:dyDescent="0.3">
      <c r="A36" s="90">
        <v>43405</v>
      </c>
      <c r="B36" s="9">
        <v>311010.57639200002</v>
      </c>
      <c r="C36" s="89">
        <v>281137.14727000002</v>
      </c>
      <c r="D36" s="10">
        <f t="shared" si="0"/>
        <v>5.8249172943049814E-2</v>
      </c>
      <c r="E36" s="10">
        <f t="shared" si="0"/>
        <v>5.1359607658747738E-2</v>
      </c>
      <c r="F36" s="12"/>
      <c r="G36" s="3"/>
      <c r="H36" s="3"/>
    </row>
    <row r="37" spans="1:8" x14ac:dyDescent="0.3">
      <c r="A37" s="90">
        <v>43435</v>
      </c>
      <c r="B37" s="9">
        <v>331327.17960999999</v>
      </c>
      <c r="C37" s="89">
        <v>298456.31344200001</v>
      </c>
      <c r="D37" s="10">
        <f t="shared" si="0"/>
        <v>2.9114610320564678E-2</v>
      </c>
      <c r="E37" s="10">
        <f t="shared" si="0"/>
        <v>2.3117599968775174E-2</v>
      </c>
      <c r="F37" s="12"/>
      <c r="G37" s="3"/>
      <c r="H37" s="3"/>
    </row>
    <row r="38" spans="1:8" x14ac:dyDescent="0.3">
      <c r="A38" s="90">
        <v>43466</v>
      </c>
      <c r="B38" s="9">
        <v>303661.32142899995</v>
      </c>
      <c r="C38" s="89">
        <v>283432.471211</v>
      </c>
      <c r="D38" s="10">
        <f t="shared" si="0"/>
        <v>7.7474038499475923E-3</v>
      </c>
      <c r="E38" s="10">
        <f t="shared" si="0"/>
        <v>2.4196203065459353E-2</v>
      </c>
      <c r="F38" s="12"/>
      <c r="G38" s="3"/>
      <c r="H38" s="3"/>
    </row>
    <row r="39" spans="1:8" x14ac:dyDescent="0.3">
      <c r="A39" s="90">
        <v>43497</v>
      </c>
      <c r="B39" s="9">
        <v>291269.27419300005</v>
      </c>
      <c r="C39" s="89">
        <v>262558.94371799997</v>
      </c>
      <c r="D39" s="10">
        <f t="shared" si="0"/>
        <v>-8.7880097564079374E-3</v>
      </c>
      <c r="E39" s="10">
        <f t="shared" si="0"/>
        <v>-2.5387412387591544E-2</v>
      </c>
      <c r="F39" s="12"/>
      <c r="G39" s="3"/>
      <c r="H39" s="3"/>
    </row>
    <row r="40" spans="1:8" x14ac:dyDescent="0.3">
      <c r="A40" s="90">
        <v>43525</v>
      </c>
      <c r="B40" s="9">
        <v>316470.82404199999</v>
      </c>
      <c r="C40" s="89">
        <v>285353.96750999999</v>
      </c>
      <c r="D40" s="10">
        <f t="shared" si="0"/>
        <v>-7.4059751592558849E-3</v>
      </c>
      <c r="E40" s="10">
        <f t="shared" si="0"/>
        <v>-2.6893554301279231E-2</v>
      </c>
      <c r="F40" s="12"/>
      <c r="G40" s="3"/>
      <c r="H40" s="3"/>
    </row>
    <row r="41" spans="1:8" x14ac:dyDescent="0.3">
      <c r="A41" s="90">
        <v>43556</v>
      </c>
      <c r="B41" s="9">
        <v>312783.150433</v>
      </c>
      <c r="C41" s="89">
        <v>290214.10906200006</v>
      </c>
      <c r="D41" s="10">
        <f t="shared" si="0"/>
        <v>1.3447749167909976E-2</v>
      </c>
      <c r="E41" s="10">
        <f t="shared" si="0"/>
        <v>1.4014536392974409E-2</v>
      </c>
      <c r="F41" s="12"/>
      <c r="G41" s="3"/>
      <c r="H41" s="3"/>
    </row>
    <row r="42" spans="1:8" x14ac:dyDescent="0.3">
      <c r="A42" s="90">
        <v>43586</v>
      </c>
      <c r="B42" s="9">
        <v>318281.27234900004</v>
      </c>
      <c r="C42" s="89">
        <v>286710.68912200001</v>
      </c>
      <c r="D42" s="10">
        <f t="shared" si="0"/>
        <v>3.9902912631936793E-2</v>
      </c>
      <c r="E42" s="10">
        <f t="shared" si="0"/>
        <v>4.9675778139677976E-3</v>
      </c>
      <c r="F42" s="12"/>
      <c r="G42" s="3"/>
      <c r="H42" s="3"/>
    </row>
    <row r="43" spans="1:8" x14ac:dyDescent="0.3">
      <c r="A43" s="90">
        <v>43617</v>
      </c>
      <c r="B43" s="9">
        <v>321141.21361499996</v>
      </c>
      <c r="C43" s="89">
        <v>286269.40579899994</v>
      </c>
      <c r="D43" s="10">
        <f t="shared" si="0"/>
        <v>2.5632172961620098E-2</v>
      </c>
      <c r="E43" s="10">
        <f t="shared" si="0"/>
        <v>8.6777177372381713E-3</v>
      </c>
      <c r="F43" s="12"/>
      <c r="G43" s="3"/>
      <c r="H43" s="3"/>
    </row>
    <row r="44" spans="1:8" x14ac:dyDescent="0.3">
      <c r="A44" s="90">
        <v>43647</v>
      </c>
      <c r="B44" s="9">
        <v>332417.39114900003</v>
      </c>
      <c r="C44" s="89">
        <v>303571.74127300008</v>
      </c>
      <c r="D44" s="10">
        <f t="shared" si="0"/>
        <v>4.9982583207565989E-2</v>
      </c>
      <c r="E44" s="10">
        <f t="shared" si="0"/>
        <v>4.4174298039853281E-2</v>
      </c>
      <c r="F44" s="12"/>
      <c r="G44" s="3"/>
      <c r="H44" s="3"/>
    </row>
    <row r="45" spans="1:8" x14ac:dyDescent="0.3">
      <c r="A45" s="90">
        <v>43678</v>
      </c>
      <c r="B45" s="9">
        <v>324217.37646599999</v>
      </c>
      <c r="C45" s="89">
        <v>296753.59982500004</v>
      </c>
      <c r="D45" s="10">
        <f t="shared" si="0"/>
        <v>2.7305578514173246E-2</v>
      </c>
      <c r="E45" s="10">
        <f t="shared" si="0"/>
        <v>1.442442785240213E-2</v>
      </c>
      <c r="F45" s="12"/>
      <c r="G45" s="3"/>
      <c r="H45" s="3"/>
    </row>
    <row r="46" spans="1:8" x14ac:dyDescent="0.3">
      <c r="A46" s="90">
        <v>43709</v>
      </c>
      <c r="B46" s="9">
        <v>320327.776464</v>
      </c>
      <c r="C46" s="89">
        <v>288604.86083000002</v>
      </c>
      <c r="D46" s="10">
        <f t="shared" si="0"/>
        <v>2.6305288962776674E-2</v>
      </c>
      <c r="E46" s="10">
        <f t="shared" si="0"/>
        <v>1.9089100614577893E-2</v>
      </c>
      <c r="F46" s="12"/>
      <c r="G46" s="3"/>
      <c r="H46" s="3"/>
    </row>
    <row r="47" spans="1:8" x14ac:dyDescent="0.3">
      <c r="A47" s="90">
        <v>43739</v>
      </c>
      <c r="B47" s="9">
        <v>319843.62116400001</v>
      </c>
      <c r="C47" s="89">
        <v>289929.13222200004</v>
      </c>
      <c r="D47" s="10">
        <f t="shared" ref="D47:E69" si="1">(B47-B35)/B35</f>
        <v>2.1354514304469316E-2</v>
      </c>
      <c r="E47" s="10">
        <f t="shared" si="1"/>
        <v>7.5177433783158096E-3</v>
      </c>
      <c r="F47" s="12"/>
      <c r="G47" s="3"/>
      <c r="H47" s="3"/>
    </row>
    <row r="48" spans="1:8" x14ac:dyDescent="0.3">
      <c r="A48" s="90">
        <v>43770</v>
      </c>
      <c r="B48" s="9">
        <v>317542.60157699999</v>
      </c>
      <c r="C48" s="89">
        <v>282269.31167199998</v>
      </c>
      <c r="D48" s="10">
        <f t="shared" si="1"/>
        <v>2.1002582165459749E-2</v>
      </c>
      <c r="E48" s="10">
        <f t="shared" si="1"/>
        <v>4.0270893156380064E-3</v>
      </c>
      <c r="F48" s="12"/>
      <c r="G48" s="3"/>
      <c r="H48" s="3"/>
    </row>
    <row r="49" spans="1:8" x14ac:dyDescent="0.3">
      <c r="A49" s="90">
        <v>43800</v>
      </c>
      <c r="B49" s="9">
        <v>346485.50446799991</v>
      </c>
      <c r="C49" s="89">
        <v>310764.293435</v>
      </c>
      <c r="D49" s="10">
        <f t="shared" si="1"/>
        <v>4.5750321105085749E-2</v>
      </c>
      <c r="E49" s="10">
        <f t="shared" si="1"/>
        <v>4.1238799243534303E-2</v>
      </c>
      <c r="F49" s="12"/>
      <c r="G49" s="3"/>
      <c r="H49" s="3"/>
    </row>
    <row r="50" spans="1:8" x14ac:dyDescent="0.3">
      <c r="A50" s="90">
        <v>43831</v>
      </c>
      <c r="B50" s="9">
        <v>301845.08552000002</v>
      </c>
      <c r="C50" s="89">
        <v>278672.07793099998</v>
      </c>
      <c r="D50" s="10">
        <f t="shared" si="1"/>
        <v>-5.9811236427902547E-3</v>
      </c>
      <c r="E50" s="10">
        <f t="shared" si="1"/>
        <v>-1.6795511324657526E-2</v>
      </c>
      <c r="F50" s="13">
        <v>2000</v>
      </c>
      <c r="G50" s="3"/>
      <c r="H50" s="3"/>
    </row>
    <row r="51" spans="1:8" x14ac:dyDescent="0.3">
      <c r="A51" s="90">
        <v>43862</v>
      </c>
      <c r="B51" s="9">
        <v>286758.74653999996</v>
      </c>
      <c r="C51" s="89">
        <v>254966.01569500001</v>
      </c>
      <c r="D51" s="10">
        <f t="shared" si="1"/>
        <v>-1.5485765415858218E-2</v>
      </c>
      <c r="E51" s="10">
        <f t="shared" si="1"/>
        <v>-2.8918946410582382E-2</v>
      </c>
      <c r="F51" s="12"/>
      <c r="G51" s="3"/>
      <c r="H51" s="3"/>
    </row>
    <row r="52" spans="1:8" x14ac:dyDescent="0.3">
      <c r="A52" s="90">
        <v>43891</v>
      </c>
      <c r="B52" s="9">
        <v>278536.49305699999</v>
      </c>
      <c r="C52" s="89">
        <v>246399.43881900003</v>
      </c>
      <c r="D52" s="10">
        <f t="shared" si="1"/>
        <v>-0.11986675580547547</v>
      </c>
      <c r="E52" s="10">
        <f t="shared" si="1"/>
        <v>-0.13651300884623174</v>
      </c>
      <c r="F52" s="12"/>
      <c r="G52" s="3"/>
      <c r="H52" s="3"/>
    </row>
    <row r="53" spans="1:8" x14ac:dyDescent="0.3">
      <c r="A53" s="90">
        <v>43922</v>
      </c>
      <c r="B53" s="9">
        <v>241834.03247199999</v>
      </c>
      <c r="C53" s="89">
        <v>206150.62745500007</v>
      </c>
      <c r="D53" s="10">
        <f t="shared" si="1"/>
        <v>-0.22683164953988699</v>
      </c>
      <c r="E53" s="10">
        <f t="shared" si="1"/>
        <v>-0.28966021630961108</v>
      </c>
      <c r="F53" s="12"/>
      <c r="G53" s="3"/>
      <c r="H53" s="3"/>
    </row>
    <row r="54" spans="1:8" x14ac:dyDescent="0.3">
      <c r="A54" s="90">
        <v>43952</v>
      </c>
      <c r="B54" s="9">
        <v>240977.404434</v>
      </c>
      <c r="C54" s="89">
        <v>201566.85206499998</v>
      </c>
      <c r="D54" s="10">
        <f t="shared" si="1"/>
        <v>-0.24287909666967533</v>
      </c>
      <c r="E54" s="10">
        <f t="shared" si="1"/>
        <v>-0.29696778071908564</v>
      </c>
      <c r="F54" s="12"/>
      <c r="G54" s="3"/>
      <c r="H54" s="3"/>
    </row>
    <row r="55" spans="1:8" x14ac:dyDescent="0.3">
      <c r="A55" s="90">
        <v>43983</v>
      </c>
      <c r="B55" s="9">
        <v>257544.64323799999</v>
      </c>
      <c r="C55" s="89">
        <v>216365.58671499998</v>
      </c>
      <c r="D55" s="10">
        <f t="shared" si="1"/>
        <v>-0.19803303867825167</v>
      </c>
      <c r="E55" s="10">
        <f t="shared" si="1"/>
        <v>-0.24418892717121837</v>
      </c>
      <c r="F55" s="12"/>
      <c r="G55" s="3"/>
      <c r="H55" s="3"/>
    </row>
    <row r="56" spans="1:8" x14ac:dyDescent="0.3">
      <c r="A56" s="90">
        <v>44013</v>
      </c>
      <c r="B56" s="9">
        <v>264410.63169299997</v>
      </c>
      <c r="C56" s="89">
        <v>228514.30999899999</v>
      </c>
      <c r="D56" s="10">
        <f t="shared" si="1"/>
        <v>-0.20458243541631452</v>
      </c>
      <c r="E56" s="10">
        <f t="shared" si="1"/>
        <v>-0.24724775421866896</v>
      </c>
      <c r="F56" s="12"/>
      <c r="G56" s="3"/>
      <c r="H56" s="3"/>
    </row>
    <row r="57" spans="1:8" x14ac:dyDescent="0.3">
      <c r="A57" s="90">
        <v>44044</v>
      </c>
      <c r="B57" s="9">
        <v>262547.961389</v>
      </c>
      <c r="C57" s="89">
        <v>225786.31204200003</v>
      </c>
      <c r="D57" s="10">
        <f t="shared" si="1"/>
        <v>-0.19021008605153256</v>
      </c>
      <c r="E57" s="10">
        <f t="shared" si="1"/>
        <v>-0.23914549924533504</v>
      </c>
      <c r="F57" s="12"/>
      <c r="G57" s="3"/>
      <c r="H57" s="3"/>
    </row>
    <row r="58" spans="1:8" x14ac:dyDescent="0.3">
      <c r="A58" s="90">
        <v>44075</v>
      </c>
      <c r="B58" s="9">
        <v>274527.484062</v>
      </c>
      <c r="C58" s="89">
        <v>236511.69491399999</v>
      </c>
      <c r="D58" s="10">
        <f t="shared" si="1"/>
        <v>-0.14297945968837097</v>
      </c>
      <c r="E58" s="10">
        <f t="shared" si="1"/>
        <v>-0.1804999602785104</v>
      </c>
      <c r="F58" s="12"/>
      <c r="G58" s="3"/>
      <c r="H58" s="3"/>
    </row>
    <row r="59" spans="1:8" x14ac:dyDescent="0.3">
      <c r="A59" s="90">
        <v>44105</v>
      </c>
      <c r="B59" s="9">
        <v>275374.13691500004</v>
      </c>
      <c r="C59" s="89">
        <v>232321.06644700005</v>
      </c>
      <c r="D59" s="10">
        <f t="shared" si="1"/>
        <v>-0.13903508247925386</v>
      </c>
      <c r="E59" s="10">
        <f t="shared" si="1"/>
        <v>-0.19869705860013143</v>
      </c>
      <c r="F59" s="12"/>
      <c r="G59" s="3"/>
      <c r="H59" s="3"/>
    </row>
    <row r="60" spans="1:8" x14ac:dyDescent="0.3">
      <c r="A60" s="90">
        <v>44136</v>
      </c>
      <c r="B60" s="9">
        <v>278827.171906</v>
      </c>
      <c r="C60" s="89">
        <v>234566.74467000004</v>
      </c>
      <c r="D60" s="10">
        <f t="shared" si="1"/>
        <v>-0.12192200189432534</v>
      </c>
      <c r="E60" s="10">
        <f t="shared" si="1"/>
        <v>-0.1689966462150545</v>
      </c>
      <c r="F60" s="12"/>
      <c r="G60" s="3"/>
      <c r="H60" s="3"/>
    </row>
    <row r="61" spans="1:8" x14ac:dyDescent="0.3">
      <c r="A61" s="90">
        <v>44166</v>
      </c>
      <c r="B61" s="9">
        <v>319669.215738</v>
      </c>
      <c r="C61" s="89">
        <v>269787.31868199998</v>
      </c>
      <c r="D61" s="10">
        <f t="shared" si="1"/>
        <v>-7.7395124425693143E-2</v>
      </c>
      <c r="E61" s="10">
        <f t="shared" si="1"/>
        <v>-0.13185869682795728</v>
      </c>
      <c r="F61" s="12"/>
      <c r="G61" s="3"/>
      <c r="H61" s="3"/>
    </row>
    <row r="62" spans="1:8" x14ac:dyDescent="0.3">
      <c r="A62" s="90">
        <v>44197</v>
      </c>
      <c r="B62" s="9">
        <v>286614.16935699998</v>
      </c>
      <c r="C62" s="89">
        <v>239178.08787399999</v>
      </c>
      <c r="D62" s="10">
        <f t="shared" si="1"/>
        <v>-5.0459380966104403E-2</v>
      </c>
      <c r="E62" s="10">
        <f t="shared" si="1"/>
        <v>-0.14172209268407154</v>
      </c>
      <c r="F62" s="12"/>
      <c r="G62" s="3"/>
      <c r="H62" s="3"/>
    </row>
    <row r="63" spans="1:8" x14ac:dyDescent="0.3">
      <c r="A63" s="90">
        <v>44228</v>
      </c>
      <c r="B63" s="9">
        <v>283442.61501399998</v>
      </c>
      <c r="C63" s="89">
        <v>229836.08169000002</v>
      </c>
      <c r="D63" s="10">
        <f t="shared" si="1"/>
        <v>-1.1564186153036542E-2</v>
      </c>
      <c r="E63" s="10">
        <f t="shared" si="1"/>
        <v>-9.856189632370993E-2</v>
      </c>
      <c r="F63" s="12"/>
      <c r="G63" s="3"/>
      <c r="H63" s="3"/>
    </row>
    <row r="64" spans="1:8" x14ac:dyDescent="0.3">
      <c r="A64" s="90">
        <v>44256</v>
      </c>
      <c r="B64" s="9">
        <v>310745.81301100005</v>
      </c>
      <c r="C64" s="89">
        <v>260839.90620000006</v>
      </c>
      <c r="D64" s="10">
        <f t="shared" si="1"/>
        <v>0.11563770190575609</v>
      </c>
      <c r="E64" s="10">
        <f t="shared" si="1"/>
        <v>5.8605926418556879E-2</v>
      </c>
      <c r="F64" s="12"/>
      <c r="G64" s="3"/>
      <c r="H64" s="3"/>
    </row>
    <row r="65" spans="1:8" x14ac:dyDescent="0.3">
      <c r="A65" s="90">
        <v>44287</v>
      </c>
      <c r="B65" s="9">
        <v>301612.176156</v>
      </c>
      <c r="C65" s="89">
        <v>251087.06342599998</v>
      </c>
      <c r="D65" s="10">
        <f t="shared" si="1"/>
        <v>0.24718664727604556</v>
      </c>
      <c r="E65" s="10">
        <f t="shared" si="1"/>
        <v>0.2179786524336868</v>
      </c>
      <c r="F65" s="12"/>
      <c r="G65" s="3"/>
      <c r="H65" s="3"/>
    </row>
    <row r="66" spans="1:8" x14ac:dyDescent="0.3">
      <c r="A66" s="90">
        <v>44317</v>
      </c>
      <c r="B66" s="9">
        <v>301546.37481600005</v>
      </c>
      <c r="C66" s="89">
        <v>255115.40060699999</v>
      </c>
      <c r="D66" s="10">
        <f t="shared" si="1"/>
        <v>0.25134709424007001</v>
      </c>
      <c r="E66" s="10">
        <f t="shared" si="1"/>
        <v>0.26566148150556029</v>
      </c>
      <c r="F66" s="12"/>
      <c r="G66" s="3"/>
      <c r="H66" s="3"/>
    </row>
    <row r="67" spans="1:8" x14ac:dyDescent="0.3">
      <c r="A67" s="90">
        <v>44348</v>
      </c>
      <c r="B67" s="9">
        <v>328853.83871599997</v>
      </c>
      <c r="C67" s="89">
        <v>271756.05237400002</v>
      </c>
      <c r="D67" s="10">
        <f t="shared" si="1"/>
        <v>0.27688091113625812</v>
      </c>
      <c r="E67" s="10">
        <f t="shared" si="1"/>
        <v>0.25600404620703937</v>
      </c>
      <c r="F67" s="12"/>
      <c r="G67" s="3"/>
      <c r="H67" s="3"/>
    </row>
    <row r="68" spans="1:8" x14ac:dyDescent="0.3">
      <c r="A68" s="90">
        <v>44378</v>
      </c>
      <c r="B68" s="9">
        <v>326540.41199500003</v>
      </c>
      <c r="C68" s="89">
        <v>281375.57604099996</v>
      </c>
      <c r="D68" s="10">
        <f t="shared" si="1"/>
        <v>0.2349745919980149</v>
      </c>
      <c r="E68" s="10">
        <f t="shared" si="1"/>
        <v>0.23132584581784529</v>
      </c>
      <c r="F68" s="12"/>
      <c r="G68" s="3"/>
      <c r="H68" s="3"/>
    </row>
    <row r="69" spans="1:8" x14ac:dyDescent="0.3">
      <c r="A69" s="90">
        <v>44409</v>
      </c>
      <c r="B69" s="9">
        <v>330729.18045699998</v>
      </c>
      <c r="C69" s="89">
        <v>284776.66519699991</v>
      </c>
      <c r="D69" s="10">
        <f t="shared" si="1"/>
        <v>0.25969052933144038</v>
      </c>
      <c r="E69" s="10">
        <f t="shared" si="1"/>
        <v>0.26126629476115754</v>
      </c>
      <c r="F69" s="12"/>
      <c r="G69" s="3"/>
      <c r="H69" s="3"/>
    </row>
    <row r="70" spans="1:8" x14ac:dyDescent="0.3">
      <c r="A70" s="90">
        <v>44440</v>
      </c>
      <c r="B70" s="91">
        <v>344215.05510300002</v>
      </c>
      <c r="C70" s="91">
        <v>295703.90221700002</v>
      </c>
      <c r="D70" s="10">
        <f t="shared" ref="D70:E84" si="2">(B70-B58)/B58</f>
        <v>0.2538455167033899</v>
      </c>
      <c r="E70" s="10">
        <f t="shared" si="2"/>
        <v>0.25027179871390043</v>
      </c>
    </row>
    <row r="71" spans="1:8" x14ac:dyDescent="0.3">
      <c r="A71" s="90">
        <v>44470</v>
      </c>
      <c r="B71" s="91">
        <v>340669.90074200003</v>
      </c>
      <c r="C71" s="91">
        <v>286429.05369500001</v>
      </c>
      <c r="D71" s="10">
        <f t="shared" si="2"/>
        <v>0.23711654463452711</v>
      </c>
      <c r="E71" s="10">
        <f t="shared" si="2"/>
        <v>0.23290176855461253</v>
      </c>
    </row>
    <row r="72" spans="1:8" x14ac:dyDescent="0.3">
      <c r="A72" s="90">
        <v>44501</v>
      </c>
      <c r="B72" s="91">
        <v>348220.08958300005</v>
      </c>
      <c r="C72" s="91">
        <v>291399.79967300006</v>
      </c>
      <c r="D72" s="10">
        <f t="shared" si="2"/>
        <v>0.2488743016064239</v>
      </c>
      <c r="E72" s="10">
        <f t="shared" si="2"/>
        <v>0.24228948175477957</v>
      </c>
    </row>
    <row r="73" spans="1:8" x14ac:dyDescent="0.3">
      <c r="A73" s="90">
        <v>44531</v>
      </c>
      <c r="B73" s="91">
        <v>384488.30699499993</v>
      </c>
      <c r="C73" s="91">
        <v>326243.86636400002</v>
      </c>
      <c r="D73" s="10">
        <f t="shared" si="2"/>
        <v>0.20276926293123415</v>
      </c>
      <c r="E73" s="10">
        <f t="shared" si="2"/>
        <v>0.20926316313831533</v>
      </c>
    </row>
    <row r="74" spans="1:8" x14ac:dyDescent="0.3">
      <c r="A74" s="90">
        <v>44562</v>
      </c>
      <c r="B74" s="91">
        <v>345242.35676400003</v>
      </c>
      <c r="C74" s="91">
        <v>300399.22807900008</v>
      </c>
      <c r="D74" s="10">
        <f t="shared" si="2"/>
        <v>0.20455439289176988</v>
      </c>
      <c r="E74" s="10">
        <f t="shared" si="2"/>
        <v>0.25596466946107388</v>
      </c>
    </row>
    <row r="75" spans="1:8" x14ac:dyDescent="0.3">
      <c r="A75" s="90">
        <v>44593</v>
      </c>
      <c r="B75" s="91">
        <v>337937.69940499996</v>
      </c>
      <c r="C75" s="91">
        <v>287919.79745700001</v>
      </c>
      <c r="D75" s="10">
        <f t="shared" si="2"/>
        <v>0.19226143672259136</v>
      </c>
      <c r="E75" s="10">
        <f t="shared" si="2"/>
        <v>0.25271800380474013</v>
      </c>
      <c r="F75" s="11">
        <v>2022</v>
      </c>
    </row>
    <row r="76" spans="1:8" x14ac:dyDescent="0.3">
      <c r="A76" s="90">
        <v>44621</v>
      </c>
      <c r="B76" s="91">
        <v>366281.26646699989</v>
      </c>
      <c r="C76" s="91">
        <v>313559.82932600001</v>
      </c>
      <c r="D76" s="10">
        <f t="shared" si="2"/>
        <v>0.17871665885980562</v>
      </c>
      <c r="E76" s="10">
        <f t="shared" si="2"/>
        <v>0.20211601780586724</v>
      </c>
    </row>
    <row r="77" spans="1:8" x14ac:dyDescent="0.3">
      <c r="A77" s="90">
        <v>44652</v>
      </c>
      <c r="B77" s="91">
        <v>353213.11852900003</v>
      </c>
      <c r="C77" s="91">
        <v>308142.02560699999</v>
      </c>
      <c r="D77" s="10">
        <f t="shared" si="2"/>
        <v>0.17108375076446172</v>
      </c>
      <c r="E77" s="10">
        <f t="shared" si="2"/>
        <v>0.2272317872633656</v>
      </c>
    </row>
    <row r="78" spans="1:8" x14ac:dyDescent="0.3">
      <c r="A78" s="90">
        <v>44682</v>
      </c>
      <c r="B78" s="91">
        <v>356997.55568200001</v>
      </c>
      <c r="C78" s="91">
        <v>309552.95309700008</v>
      </c>
      <c r="D78" s="10">
        <f t="shared" si="2"/>
        <v>0.183889396448011</v>
      </c>
      <c r="E78" s="10">
        <f t="shared" si="2"/>
        <v>0.21338403075814311</v>
      </c>
    </row>
    <row r="79" spans="1:8" x14ac:dyDescent="0.3">
      <c r="A79" s="90">
        <v>44713</v>
      </c>
      <c r="B79" s="91">
        <v>376416.15840299998</v>
      </c>
      <c r="C79" s="91">
        <v>325814.825113</v>
      </c>
      <c r="D79" s="10">
        <f t="shared" si="2"/>
        <v>0.14463057470366067</v>
      </c>
      <c r="E79" s="10">
        <f t="shared" si="2"/>
        <v>0.19892389614418757</v>
      </c>
    </row>
    <row r="80" spans="1:8" x14ac:dyDescent="0.3">
      <c r="A80" s="90">
        <v>44743</v>
      </c>
      <c r="B80" s="91">
        <v>366841.34068200004</v>
      </c>
      <c r="C80" s="91">
        <v>324615.97167000006</v>
      </c>
      <c r="D80" s="10">
        <f t="shared" si="2"/>
        <v>0.12341789011896356</v>
      </c>
      <c r="E80" s="10">
        <f t="shared" si="2"/>
        <v>0.15367501414799209</v>
      </c>
    </row>
    <row r="81" spans="1:5" x14ac:dyDescent="0.3">
      <c r="A81" s="90">
        <v>44774</v>
      </c>
      <c r="B81" s="91">
        <v>375391.78573399998</v>
      </c>
      <c r="C81" s="91">
        <v>331660.432187</v>
      </c>
      <c r="D81" s="10">
        <f t="shared" si="2"/>
        <v>0.13504283237204961</v>
      </c>
      <c r="E81" s="10">
        <f t="shared" si="2"/>
        <v>0.1646334574413508</v>
      </c>
    </row>
    <row r="82" spans="1:5" x14ac:dyDescent="0.3">
      <c r="A82" s="90">
        <v>44805</v>
      </c>
      <c r="B82" s="91">
        <v>368924.66273899999</v>
      </c>
      <c r="C82" s="91">
        <v>323437.01102599996</v>
      </c>
      <c r="D82" s="10">
        <f t="shared" si="2"/>
        <v>7.1785377396134165E-2</v>
      </c>
      <c r="E82" s="10">
        <f t="shared" si="2"/>
        <v>9.3786752900704748E-2</v>
      </c>
    </row>
    <row r="83" spans="1:5" x14ac:dyDescent="0.3">
      <c r="A83" s="90">
        <v>44835</v>
      </c>
      <c r="B83" s="91">
        <v>357815.32097599999</v>
      </c>
      <c r="C83" s="91">
        <v>310554.97055500001</v>
      </c>
      <c r="D83" s="10">
        <f t="shared" si="2"/>
        <v>5.0328544425721732E-2</v>
      </c>
      <c r="E83" s="10">
        <f t="shared" si="2"/>
        <v>8.4229991855819711E-2</v>
      </c>
    </row>
    <row r="84" spans="1:5" x14ac:dyDescent="0.3">
      <c r="A84" s="90">
        <v>44866</v>
      </c>
      <c r="B84" s="91">
        <v>361661.66761600005</v>
      </c>
      <c r="C84" s="91">
        <v>313644.96243499999</v>
      </c>
      <c r="D84" s="10">
        <f t="shared" si="2"/>
        <v>3.8600811484186724E-2</v>
      </c>
      <c r="E84" s="10">
        <f t="shared" si="2"/>
        <v>7.6338977538635153E-2</v>
      </c>
    </row>
    <row r="87" spans="1:5" x14ac:dyDescent="0.3">
      <c r="E87" s="50"/>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C89EC-0DFF-436A-8163-F720264F2CAF}">
  <dimension ref="A1:AR13"/>
  <sheetViews>
    <sheetView zoomScale="77" zoomScaleNormal="77" workbookViewId="0"/>
  </sheetViews>
  <sheetFormatPr defaultColWidth="8.796875" defaultRowHeight="15.75" x14ac:dyDescent="0.25"/>
  <cols>
    <col min="1" max="16384" width="8.796875" style="63"/>
  </cols>
  <sheetData>
    <row r="1" spans="1:44" x14ac:dyDescent="0.25">
      <c r="A1" s="92"/>
      <c r="B1" s="93">
        <v>43635</v>
      </c>
      <c r="C1" s="93">
        <v>43665</v>
      </c>
      <c r="D1" s="93">
        <v>43696</v>
      </c>
      <c r="E1" s="93">
        <v>43727</v>
      </c>
      <c r="F1" s="93">
        <v>43757</v>
      </c>
      <c r="G1" s="93">
        <v>43788</v>
      </c>
      <c r="H1" s="93">
        <v>43818</v>
      </c>
      <c r="I1" s="93">
        <v>43831</v>
      </c>
      <c r="J1" s="93">
        <v>43862</v>
      </c>
      <c r="K1" s="93">
        <v>43909</v>
      </c>
      <c r="L1" s="93">
        <v>43940</v>
      </c>
      <c r="M1" s="93">
        <v>43970</v>
      </c>
      <c r="N1" s="93">
        <v>44001</v>
      </c>
      <c r="O1" s="93">
        <v>44031</v>
      </c>
      <c r="P1" s="93">
        <v>44062</v>
      </c>
      <c r="Q1" s="93">
        <v>44093</v>
      </c>
      <c r="R1" s="93">
        <v>44123</v>
      </c>
      <c r="S1" s="93">
        <v>44154</v>
      </c>
      <c r="T1" s="93">
        <v>44184</v>
      </c>
      <c r="U1" s="93">
        <v>44215</v>
      </c>
      <c r="V1" s="93">
        <v>44246</v>
      </c>
      <c r="W1" s="93">
        <v>44274</v>
      </c>
      <c r="X1" s="93">
        <v>44305</v>
      </c>
      <c r="Y1" s="93">
        <v>44335</v>
      </c>
      <c r="Z1" s="93">
        <v>44366</v>
      </c>
      <c r="AA1" s="93">
        <v>44396</v>
      </c>
      <c r="AB1" s="93">
        <v>44427</v>
      </c>
      <c r="AC1" s="93">
        <v>44458</v>
      </c>
      <c r="AD1" s="93">
        <v>44488</v>
      </c>
      <c r="AE1" s="93">
        <v>44519</v>
      </c>
      <c r="AF1" s="93">
        <v>44549</v>
      </c>
      <c r="AG1" s="93">
        <v>44580</v>
      </c>
      <c r="AH1" s="93">
        <v>44611</v>
      </c>
      <c r="AI1" s="93">
        <v>44639</v>
      </c>
      <c r="AJ1" s="93">
        <v>44670</v>
      </c>
      <c r="AK1" s="93">
        <v>44700</v>
      </c>
      <c r="AL1" s="93">
        <v>44731</v>
      </c>
      <c r="AM1" s="93">
        <v>44761</v>
      </c>
      <c r="AN1" s="93">
        <v>44792</v>
      </c>
      <c r="AO1" s="93">
        <v>44823</v>
      </c>
      <c r="AP1" s="93">
        <v>44853</v>
      </c>
      <c r="AQ1" s="93">
        <v>44884</v>
      </c>
      <c r="AR1" s="93">
        <v>44914</v>
      </c>
    </row>
    <row r="2" spans="1:44" x14ac:dyDescent="0.25">
      <c r="A2" s="63" t="s">
        <v>170</v>
      </c>
      <c r="B2" s="63">
        <v>102.50222580011996</v>
      </c>
      <c r="C2" s="63">
        <v>107.77316084340056</v>
      </c>
      <c r="D2" s="63">
        <v>106.45897878288145</v>
      </c>
      <c r="E2" s="63">
        <v>103.77337227537954</v>
      </c>
      <c r="F2" s="63">
        <v>102.45709735534054</v>
      </c>
      <c r="G2" s="63">
        <v>100.42779465206651</v>
      </c>
      <c r="H2" s="63">
        <v>111.23789944685892</v>
      </c>
      <c r="I2" s="63">
        <v>96.620094898566947</v>
      </c>
      <c r="J2" s="63">
        <v>105.33663063458165</v>
      </c>
      <c r="K2" s="63">
        <v>88.061933734270326</v>
      </c>
      <c r="L2" s="63">
        <v>75.592267894689442</v>
      </c>
      <c r="M2" s="63">
        <v>74.18327779588607</v>
      </c>
      <c r="N2" s="63">
        <v>78.273095702554912</v>
      </c>
      <c r="O2" s="63">
        <v>82.08491448288791</v>
      </c>
      <c r="P2" s="63">
        <v>81.22638237099892</v>
      </c>
      <c r="Q2" s="63">
        <v>85.699344252558234</v>
      </c>
      <c r="R2" s="63">
        <v>82.835135079056556</v>
      </c>
      <c r="S2" s="63">
        <v>84.128583191911218</v>
      </c>
      <c r="T2" s="63">
        <v>99.003307553526867</v>
      </c>
      <c r="U2" s="63">
        <v>88.111773686768842</v>
      </c>
      <c r="V2" s="63">
        <v>84.539037805705703</v>
      </c>
      <c r="W2" s="63">
        <v>97.055086163740413</v>
      </c>
      <c r="X2" s="63">
        <v>93.819575336268869</v>
      </c>
      <c r="Y2" s="63">
        <v>93.634644701252597</v>
      </c>
      <c r="Z2" s="63">
        <v>102.23384395717972</v>
      </c>
      <c r="AA2" s="63">
        <v>103.33592845148252</v>
      </c>
      <c r="AB2" s="63">
        <v>105.79550275543126</v>
      </c>
      <c r="AC2" s="63">
        <v>109.85511542454537</v>
      </c>
      <c r="AD2" s="63">
        <v>104.77304534444907</v>
      </c>
      <c r="AE2" s="63">
        <v>108.79919108079028</v>
      </c>
      <c r="AF2" s="63">
        <v>123.48631417412781</v>
      </c>
      <c r="AG2" s="63">
        <v>109.28513978697372</v>
      </c>
      <c r="AH2" s="63">
        <v>104.4638434994559</v>
      </c>
      <c r="AI2" s="63">
        <v>114.8895599301605</v>
      </c>
      <c r="AJ2" s="63">
        <v>109.44200671154177</v>
      </c>
      <c r="AK2" s="63">
        <v>111.68498730989702</v>
      </c>
      <c r="AL2" s="63">
        <v>118.81690246193921</v>
      </c>
      <c r="AM2" s="63">
        <v>116.17362494881138</v>
      </c>
      <c r="AN2" s="63">
        <v>121.02717045195908</v>
      </c>
      <c r="AO2" s="63">
        <v>116.44965833387009</v>
      </c>
      <c r="AP2" s="63">
        <v>111.3312385985741</v>
      </c>
      <c r="AQ2" s="63">
        <v>114.53524024774029</v>
      </c>
    </row>
    <row r="3" spans="1:44" x14ac:dyDescent="0.25">
      <c r="A3" s="63" t="s">
        <v>184</v>
      </c>
      <c r="B3" s="63">
        <v>100.22240560719082</v>
      </c>
      <c r="C3" s="63">
        <v>107.19102747115694</v>
      </c>
      <c r="D3" s="63">
        <v>104.27172998583364</v>
      </c>
      <c r="E3" s="63">
        <v>102.52269140643115</v>
      </c>
      <c r="F3" s="63">
        <v>102.53380369501434</v>
      </c>
      <c r="G3" s="63">
        <v>101.09194459652066</v>
      </c>
      <c r="H3" s="63">
        <v>104.11881955021202</v>
      </c>
      <c r="I3" s="63">
        <v>96.647211755500422</v>
      </c>
      <c r="J3" s="63">
        <v>105.65797838770956</v>
      </c>
      <c r="K3" s="63">
        <v>83.0538558645774</v>
      </c>
      <c r="L3" s="63">
        <v>71.789616446224542</v>
      </c>
      <c r="M3" s="63">
        <v>69.129162194511096</v>
      </c>
      <c r="N3" s="63">
        <v>73.689930929430261</v>
      </c>
      <c r="O3" s="63">
        <v>80.002668914486605</v>
      </c>
      <c r="P3" s="63">
        <v>77.498790361584227</v>
      </c>
      <c r="Q3" s="63">
        <v>83.123686962122363</v>
      </c>
      <c r="R3" s="63">
        <v>84.499384365122651</v>
      </c>
      <c r="S3" s="63">
        <v>87.908587870483061</v>
      </c>
      <c r="T3" s="63">
        <v>97.897495188369803</v>
      </c>
      <c r="U3" s="63">
        <v>96.604197058066546</v>
      </c>
      <c r="V3" s="63">
        <v>91.714325225965041</v>
      </c>
      <c r="W3" s="63">
        <v>110.22665989700138</v>
      </c>
      <c r="X3" s="63">
        <v>107.40788753445594</v>
      </c>
      <c r="Y3" s="63">
        <v>107.99895856528001</v>
      </c>
      <c r="Z3" s="63">
        <v>120.05180985011634</v>
      </c>
      <c r="AA3" s="63">
        <v>125.28567683588687</v>
      </c>
      <c r="AB3" s="63">
        <v>129.55659288115496</v>
      </c>
      <c r="AC3" s="63">
        <v>138.2132203646006</v>
      </c>
      <c r="AD3" s="63">
        <v>138.69030256272566</v>
      </c>
      <c r="AE3" s="63">
        <v>145.40638837188928</v>
      </c>
      <c r="AF3" s="63">
        <v>152.8752622254195</v>
      </c>
      <c r="AG3" s="63">
        <v>146.82439089765035</v>
      </c>
      <c r="AH3" s="63">
        <v>131.46813987368708</v>
      </c>
      <c r="AI3" s="63">
        <v>147.85730197413682</v>
      </c>
      <c r="AJ3" s="63">
        <v>144.36901649469183</v>
      </c>
      <c r="AK3" s="63">
        <v>151.61986680155269</v>
      </c>
      <c r="AL3" s="63">
        <v>157.33400927678684</v>
      </c>
      <c r="AM3" s="63">
        <v>155.09709897063573</v>
      </c>
      <c r="AN3" s="63">
        <v>158.44067291321457</v>
      </c>
      <c r="AO3" s="63">
        <v>152.22712317606673</v>
      </c>
      <c r="AP3" s="63">
        <v>140.61194375041012</v>
      </c>
      <c r="AQ3" s="63">
        <v>147.05868953120969</v>
      </c>
    </row>
    <row r="4" spans="1:44" x14ac:dyDescent="0.25">
      <c r="A4" s="63" t="s">
        <v>185</v>
      </c>
      <c r="B4" s="63">
        <v>103.64048781455755</v>
      </c>
      <c r="C4" s="63">
        <v>116.51250777928479</v>
      </c>
      <c r="D4" s="63">
        <v>121.71646353788709</v>
      </c>
      <c r="E4" s="63">
        <v>106.19684696308764</v>
      </c>
      <c r="F4" s="63">
        <v>104.06707267973974</v>
      </c>
      <c r="G4" s="63">
        <v>90.489869349084728</v>
      </c>
      <c r="H4" s="63">
        <v>95.247874125457969</v>
      </c>
      <c r="I4" s="63">
        <v>86.820857975226446</v>
      </c>
      <c r="J4" s="63">
        <v>97.088560361956667</v>
      </c>
      <c r="K4" s="63">
        <v>48.865856965272933</v>
      </c>
      <c r="L4" s="63">
        <v>23.949788614597875</v>
      </c>
      <c r="M4" s="63">
        <v>23.979424577848398</v>
      </c>
      <c r="N4" s="63">
        <v>29.732032232811267</v>
      </c>
      <c r="O4" s="63">
        <v>41.27863921059501</v>
      </c>
      <c r="P4" s="63">
        <v>47.625935214210614</v>
      </c>
      <c r="Q4" s="63">
        <v>41.692519266234825</v>
      </c>
      <c r="R4" s="63">
        <v>36.059166084238029</v>
      </c>
      <c r="S4" s="63">
        <v>30.62347666367684</v>
      </c>
      <c r="T4" s="63">
        <v>35.699771951096011</v>
      </c>
      <c r="U4" s="63">
        <v>33.558209696419908</v>
      </c>
      <c r="V4" s="63">
        <v>26.303063321865544</v>
      </c>
      <c r="W4" s="63">
        <v>31.968285538176243</v>
      </c>
      <c r="X4" s="63">
        <v>31.642004589784932</v>
      </c>
      <c r="Y4" s="63">
        <v>36.627521236014758</v>
      </c>
      <c r="Z4" s="63">
        <v>43.577218818414273</v>
      </c>
      <c r="AA4" s="63">
        <v>56.788793699112148</v>
      </c>
      <c r="AB4" s="63">
        <v>67.7119997650708</v>
      </c>
      <c r="AC4" s="63">
        <v>61.598914628508183</v>
      </c>
      <c r="AD4" s="63">
        <v>53.935880600524101</v>
      </c>
      <c r="AE4" s="63">
        <v>53.254547069168993</v>
      </c>
      <c r="AF4" s="63">
        <v>54.866814102017692</v>
      </c>
      <c r="AG4" s="63">
        <v>43.275490161850236</v>
      </c>
      <c r="AH4" s="63">
        <v>42.340083998882534</v>
      </c>
      <c r="AI4" s="63">
        <v>47.848667076140792</v>
      </c>
      <c r="AJ4" s="63">
        <v>51.124517119198472</v>
      </c>
      <c r="AK4" s="63">
        <v>56.459155086495457</v>
      </c>
      <c r="AL4" s="63">
        <v>63.459260151134487</v>
      </c>
      <c r="AM4" s="63">
        <v>70.177687441229438</v>
      </c>
      <c r="AN4" s="63">
        <v>78.944129889882817</v>
      </c>
      <c r="AO4" s="63">
        <v>67.520537222089146</v>
      </c>
      <c r="AP4" s="63">
        <v>67.081466664081262</v>
      </c>
      <c r="AQ4" s="63">
        <v>57.083995629490744</v>
      </c>
    </row>
    <row r="5" spans="1:44" x14ac:dyDescent="0.25">
      <c r="A5" s="63" t="s">
        <v>346</v>
      </c>
      <c r="B5" s="63">
        <v>111.38244557402986</v>
      </c>
      <c r="C5" s="63">
        <v>110.69576131736815</v>
      </c>
      <c r="D5" s="63">
        <v>104.80968426915337</v>
      </c>
      <c r="E5" s="63">
        <v>106.31191429603793</v>
      </c>
      <c r="F5" s="63">
        <v>107.41175714115047</v>
      </c>
      <c r="G5" s="63">
        <v>108.22850314017583</v>
      </c>
      <c r="H5" s="63">
        <v>134.80217247295232</v>
      </c>
      <c r="I5" s="63">
        <v>101.82140235504224</v>
      </c>
      <c r="J5" s="63">
        <v>125.2680501806966</v>
      </c>
      <c r="K5" s="63">
        <v>115.5368386843912</v>
      </c>
      <c r="L5" s="63">
        <v>109.27774232376709</v>
      </c>
      <c r="M5" s="63">
        <v>107.68949097379567</v>
      </c>
      <c r="N5" s="63">
        <v>109.61055184965842</v>
      </c>
      <c r="O5" s="63">
        <v>113.36296481869006</v>
      </c>
      <c r="P5" s="63">
        <v>105.31904301450379</v>
      </c>
      <c r="Q5" s="63">
        <v>109.31618145468858</v>
      </c>
      <c r="R5" s="63">
        <v>114.1588541910955</v>
      </c>
      <c r="S5" s="63">
        <v>114.75324598229741</v>
      </c>
      <c r="T5" s="63">
        <v>151.94246222606631</v>
      </c>
      <c r="U5" s="63">
        <v>126.38564186126193</v>
      </c>
      <c r="V5" s="63">
        <v>125.45225164974516</v>
      </c>
      <c r="W5" s="63">
        <v>145.60552248974452</v>
      </c>
      <c r="X5" s="63">
        <v>139.41555132205212</v>
      </c>
      <c r="Y5" s="63">
        <v>131.94622621296787</v>
      </c>
      <c r="Z5" s="63">
        <v>147.66365451191334</v>
      </c>
      <c r="AA5" s="63">
        <v>142.3474022191528</v>
      </c>
      <c r="AB5" s="63">
        <v>135.14161163246189</v>
      </c>
      <c r="AC5" s="63">
        <v>137.59637251853744</v>
      </c>
      <c r="AD5" s="63">
        <v>134.87171164991395</v>
      </c>
      <c r="AE5" s="63">
        <v>139.51541458241852</v>
      </c>
      <c r="AF5" s="63">
        <v>168.58389855474044</v>
      </c>
      <c r="AG5" s="63">
        <v>140.76383628694091</v>
      </c>
      <c r="AH5" s="63">
        <v>135.50259401271637</v>
      </c>
      <c r="AI5" s="63">
        <v>156.30491681693468</v>
      </c>
      <c r="AJ5" s="63">
        <v>139.67288011390329</v>
      </c>
      <c r="AK5" s="63">
        <v>143.21752760064948</v>
      </c>
      <c r="AL5" s="63">
        <v>150.10098532922993</v>
      </c>
      <c r="AM5" s="63">
        <v>145.5474856933414</v>
      </c>
      <c r="AN5" s="63">
        <v>149.94627663982143</v>
      </c>
      <c r="AO5" s="63">
        <v>137.46730307609849</v>
      </c>
      <c r="AP5" s="63">
        <v>136.64152358809534</v>
      </c>
      <c r="AQ5" s="63">
        <v>146.40579925849633</v>
      </c>
    </row>
    <row r="6" spans="1:44" x14ac:dyDescent="0.25">
      <c r="A6" s="63" t="s">
        <v>347</v>
      </c>
      <c r="B6" s="63">
        <v>102.41713768091903</v>
      </c>
      <c r="C6" s="63">
        <v>102.83818789269172</v>
      </c>
      <c r="D6" s="63">
        <v>97.832932945544641</v>
      </c>
      <c r="E6" s="63">
        <v>106.8013488591906</v>
      </c>
      <c r="F6" s="63">
        <v>101.64227256467588</v>
      </c>
      <c r="G6" s="63">
        <v>104.74404777132224</v>
      </c>
      <c r="H6" s="63">
        <v>124.4844624250625</v>
      </c>
      <c r="I6" s="63">
        <v>100.8248492284068</v>
      </c>
      <c r="J6" s="63">
        <v>106.39368126816815</v>
      </c>
      <c r="K6" s="63">
        <v>105.50644053265306</v>
      </c>
      <c r="L6" s="63">
        <v>100.01547565454626</v>
      </c>
      <c r="M6" s="63">
        <v>93.211996863870866</v>
      </c>
      <c r="N6" s="63">
        <v>100.10050508999093</v>
      </c>
      <c r="O6" s="63">
        <v>97.801906825679211</v>
      </c>
      <c r="P6" s="63">
        <v>93.510122803141684</v>
      </c>
      <c r="Q6" s="63">
        <v>103.42432229164365</v>
      </c>
      <c r="R6" s="63">
        <v>100.00303903531653</v>
      </c>
      <c r="S6" s="63">
        <v>102.27834018288445</v>
      </c>
      <c r="T6" s="63">
        <v>126.36971501700938</v>
      </c>
      <c r="U6" s="63">
        <v>105.54098939984419</v>
      </c>
      <c r="V6" s="63">
        <v>101.76798888420808</v>
      </c>
      <c r="W6" s="63">
        <v>115.79417483432759</v>
      </c>
      <c r="X6" s="63">
        <v>113.20242028621156</v>
      </c>
      <c r="Y6" s="63">
        <v>107.72905149064388</v>
      </c>
      <c r="Z6" s="63">
        <v>117.01605867173359</v>
      </c>
      <c r="AA6" s="63">
        <v>109.6034903133995</v>
      </c>
      <c r="AB6" s="63">
        <v>105.82325033674501</v>
      </c>
      <c r="AC6" s="63">
        <v>115.21189019060141</v>
      </c>
      <c r="AD6" s="63">
        <v>112.79194513045665</v>
      </c>
      <c r="AE6" s="63">
        <v>118.71636388418428</v>
      </c>
      <c r="AF6" s="63">
        <v>147.31058507115057</v>
      </c>
      <c r="AG6" s="63">
        <v>120.28135947253853</v>
      </c>
      <c r="AH6" s="63">
        <v>114.12405529338152</v>
      </c>
      <c r="AI6" s="63">
        <v>125.12756712613592</v>
      </c>
      <c r="AJ6" s="63">
        <v>115.14461494068</v>
      </c>
      <c r="AK6" s="63">
        <v>109.91056688336813</v>
      </c>
      <c r="AL6" s="63">
        <v>119.32385025435919</v>
      </c>
      <c r="AM6" s="63">
        <v>115.03966709331171</v>
      </c>
      <c r="AN6" s="63">
        <v>115.31086763985871</v>
      </c>
      <c r="AO6" s="63">
        <v>119.2126933655189</v>
      </c>
      <c r="AP6" s="63">
        <v>114.91561015997218</v>
      </c>
      <c r="AQ6" s="63">
        <v>123.63307231360494</v>
      </c>
    </row>
    <row r="7" spans="1:44" x14ac:dyDescent="0.25">
      <c r="A7" s="63" t="s">
        <v>186</v>
      </c>
      <c r="B7" s="63">
        <v>101.03989058057306</v>
      </c>
      <c r="C7" s="63">
        <v>103.9543950880534</v>
      </c>
      <c r="D7" s="63">
        <v>103.10840969748681</v>
      </c>
      <c r="E7" s="63">
        <v>99.566390718136219</v>
      </c>
      <c r="F7" s="63">
        <v>100.63665891943754</v>
      </c>
      <c r="G7" s="63">
        <v>103.96434248801982</v>
      </c>
      <c r="H7" s="63">
        <v>110.87106107974314</v>
      </c>
      <c r="I7" s="63">
        <v>103.09645643549565</v>
      </c>
      <c r="J7" s="63">
        <v>108.7157710927398</v>
      </c>
      <c r="K7" s="63">
        <v>107.27563605495499</v>
      </c>
      <c r="L7" s="63">
        <v>99.556905188621485</v>
      </c>
      <c r="M7" s="63">
        <v>104.1533092688548</v>
      </c>
      <c r="N7" s="63">
        <v>102.54011117407596</v>
      </c>
      <c r="O7" s="63">
        <v>103.43818582860646</v>
      </c>
      <c r="P7" s="63">
        <v>103.86744622239704</v>
      </c>
      <c r="Q7" s="63">
        <v>110.03323527631323</v>
      </c>
      <c r="R7" s="63">
        <v>106.10520295653404</v>
      </c>
      <c r="S7" s="63">
        <v>112.49933623852841</v>
      </c>
      <c r="T7" s="63">
        <v>121.99626886716347</v>
      </c>
      <c r="U7" s="63">
        <v>111.35178162554529</v>
      </c>
      <c r="V7" s="63">
        <v>113.39380776420921</v>
      </c>
      <c r="W7" s="63">
        <v>122.64747740102224</v>
      </c>
      <c r="X7" s="63">
        <v>117.42994621980706</v>
      </c>
      <c r="Y7" s="63">
        <v>119.20120587119834</v>
      </c>
      <c r="Z7" s="63">
        <v>122.66152040150327</v>
      </c>
      <c r="AA7" s="63">
        <v>119.74820890377158</v>
      </c>
      <c r="AB7" s="63">
        <v>121.78401116937837</v>
      </c>
      <c r="AC7" s="63">
        <v>125.57037148233175</v>
      </c>
      <c r="AD7" s="63">
        <v>117.2579733213537</v>
      </c>
      <c r="AE7" s="63">
        <v>122.75777421311014</v>
      </c>
      <c r="AF7" s="63">
        <v>136.04175017379407</v>
      </c>
      <c r="AG7" s="63">
        <v>119.78685577933059</v>
      </c>
      <c r="AH7" s="63">
        <v>121.82451239122562</v>
      </c>
      <c r="AI7" s="63">
        <v>125.1964461182628</v>
      </c>
      <c r="AJ7" s="63">
        <v>116.15472988506595</v>
      </c>
      <c r="AK7" s="63">
        <v>119.37073759717489</v>
      </c>
      <c r="AL7" s="63">
        <v>122.07780048840169</v>
      </c>
      <c r="AM7" s="63">
        <v>114.72003612808788</v>
      </c>
      <c r="AN7" s="63">
        <v>121.23495312219134</v>
      </c>
      <c r="AO7" s="63">
        <v>118.03084252407479</v>
      </c>
      <c r="AP7" s="63">
        <v>112.63134052051282</v>
      </c>
      <c r="AQ7" s="63">
        <v>119.50851870652848</v>
      </c>
    </row>
    <row r="8" spans="1:44" x14ac:dyDescent="0.25">
      <c r="A8" s="63" t="s">
        <v>348</v>
      </c>
      <c r="B8" s="63">
        <v>99.03842356363964</v>
      </c>
      <c r="C8" s="63">
        <v>102.06934860733301</v>
      </c>
      <c r="D8" s="63">
        <v>96.554517273801352</v>
      </c>
      <c r="E8" s="63">
        <v>97.850191853410621</v>
      </c>
      <c r="F8" s="63">
        <v>98.923120197077026</v>
      </c>
      <c r="G8" s="63">
        <v>100.62244356153145</v>
      </c>
      <c r="H8" s="63">
        <v>120.60835568234076</v>
      </c>
      <c r="I8" s="63">
        <v>91.06215096553899</v>
      </c>
      <c r="J8" s="63">
        <v>97.080764120650613</v>
      </c>
      <c r="K8" s="63">
        <v>95.513339113385214</v>
      </c>
      <c r="L8" s="63">
        <v>79.37307194790462</v>
      </c>
      <c r="M8" s="63">
        <v>74.721514870174005</v>
      </c>
      <c r="N8" s="63">
        <v>83.316434436610137</v>
      </c>
      <c r="O8" s="63">
        <v>81.221632650939156</v>
      </c>
      <c r="P8" s="63">
        <v>72.674267283505017</v>
      </c>
      <c r="Q8" s="63">
        <v>90.951052191586342</v>
      </c>
      <c r="R8" s="63">
        <v>82.928601534561125</v>
      </c>
      <c r="S8" s="63">
        <v>84.432381365923504</v>
      </c>
      <c r="T8" s="63">
        <v>111.36873151744906</v>
      </c>
      <c r="U8" s="63">
        <v>90.289937903635504</v>
      </c>
      <c r="V8" s="63">
        <v>83.00051851705841</v>
      </c>
      <c r="W8" s="63">
        <v>102.47649355041683</v>
      </c>
      <c r="X8" s="63">
        <v>94.215222013783674</v>
      </c>
      <c r="Y8" s="63">
        <v>92.400576679464507</v>
      </c>
      <c r="Z8" s="63">
        <v>104.54607213190251</v>
      </c>
      <c r="AA8" s="63">
        <v>97.744325257616538</v>
      </c>
      <c r="AB8" s="63">
        <v>96.970760668969021</v>
      </c>
      <c r="AC8" s="63">
        <v>112.35761940358975</v>
      </c>
      <c r="AD8" s="63">
        <v>99.588347475515391</v>
      </c>
      <c r="AE8" s="63">
        <v>101.6310461312661</v>
      </c>
      <c r="AF8" s="63">
        <v>126.68903042620741</v>
      </c>
      <c r="AG8" s="63">
        <v>151.44835815069061</v>
      </c>
      <c r="AH8" s="63">
        <v>143.04204272385934</v>
      </c>
      <c r="AI8" s="63">
        <v>166.49524879422847</v>
      </c>
      <c r="AJ8" s="63">
        <v>163.32637676900043</v>
      </c>
      <c r="AK8" s="63">
        <v>160.81108766915327</v>
      </c>
      <c r="AL8" s="63">
        <v>180.74518265050273</v>
      </c>
      <c r="AM8" s="63">
        <v>163.36373711166681</v>
      </c>
      <c r="AN8" s="63">
        <v>168.56026081115658</v>
      </c>
      <c r="AO8" s="63">
        <v>170.15024635651756</v>
      </c>
      <c r="AP8" s="63">
        <v>157.54209467011236</v>
      </c>
      <c r="AQ8" s="63">
        <v>163.25767442550159</v>
      </c>
    </row>
    <row r="11" spans="1:44" x14ac:dyDescent="0.25">
      <c r="A11" s="94" t="s">
        <v>349</v>
      </c>
      <c r="B11" s="94"/>
      <c r="C11" s="94"/>
      <c r="D11" s="94"/>
      <c r="E11" s="94"/>
      <c r="F11" s="94"/>
      <c r="G11" s="94"/>
      <c r="H11" s="94"/>
      <c r="I11" s="94"/>
    </row>
    <row r="12" spans="1:44" x14ac:dyDescent="0.25">
      <c r="A12" s="94"/>
      <c r="B12" s="94"/>
      <c r="C12" s="94"/>
      <c r="D12" s="94"/>
      <c r="E12" s="94"/>
      <c r="F12" s="94"/>
      <c r="G12" s="94"/>
      <c r="H12" s="94"/>
      <c r="I12" s="94"/>
    </row>
    <row r="13" spans="1:44" ht="36" customHeight="1" x14ac:dyDescent="0.25">
      <c r="A13" s="94"/>
      <c r="B13" s="94"/>
      <c r="C13" s="94"/>
      <c r="D13" s="94"/>
      <c r="E13" s="94"/>
      <c r="F13" s="94"/>
      <c r="G13" s="94"/>
      <c r="H13" s="94"/>
      <c r="I13" s="94"/>
    </row>
  </sheetData>
  <mergeCells count="1">
    <mergeCell ref="A11:I1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55637-6035-496F-A63F-59ABD73C3596}">
  <dimension ref="A1:N101"/>
  <sheetViews>
    <sheetView zoomScale="53" zoomScaleNormal="53" workbookViewId="0"/>
  </sheetViews>
  <sheetFormatPr defaultColWidth="8.796875" defaultRowHeight="18.75" x14ac:dyDescent="0.3"/>
  <cols>
    <col min="1" max="2" width="8.796875" style="12"/>
    <col min="4" max="4" width="10.59765625" style="12" customWidth="1"/>
    <col min="5" max="16384" width="8.796875" style="12"/>
  </cols>
  <sheetData>
    <row r="1" spans="1:14" x14ac:dyDescent="0.3">
      <c r="C1" s="12"/>
    </row>
    <row r="2" spans="1:14" x14ac:dyDescent="0.3">
      <c r="A2" s="113"/>
      <c r="B2" s="105" t="s">
        <v>424</v>
      </c>
      <c r="C2" s="105"/>
      <c r="D2" s="105"/>
      <c r="E2" s="105"/>
      <c r="F2" s="105"/>
      <c r="G2" s="105"/>
      <c r="I2" s="107" t="s">
        <v>425</v>
      </c>
    </row>
    <row r="3" spans="1:14" x14ac:dyDescent="0.3">
      <c r="A3" s="109"/>
      <c r="B3" s="109" t="s">
        <v>382</v>
      </c>
      <c r="C3" s="109" t="s">
        <v>383</v>
      </c>
      <c r="D3" s="109" t="s">
        <v>384</v>
      </c>
      <c r="E3" s="109" t="s">
        <v>385</v>
      </c>
      <c r="F3" s="109" t="s">
        <v>386</v>
      </c>
      <c r="G3" s="109" t="s">
        <v>387</v>
      </c>
      <c r="I3" s="108" t="s">
        <v>382</v>
      </c>
      <c r="J3" s="108" t="s">
        <v>383</v>
      </c>
      <c r="K3" s="108" t="s">
        <v>384</v>
      </c>
      <c r="L3" s="108" t="s">
        <v>385</v>
      </c>
      <c r="M3" s="108" t="s">
        <v>386</v>
      </c>
      <c r="N3" s="108" t="s">
        <v>417</v>
      </c>
    </row>
    <row r="4" spans="1:14" x14ac:dyDescent="0.3">
      <c r="A4" s="109" t="s">
        <v>388</v>
      </c>
      <c r="B4" s="110">
        <v>26.792999999999999</v>
      </c>
      <c r="C4" s="110">
        <v>10.971170000000001</v>
      </c>
      <c r="D4" s="110">
        <v>1.5514479999999999</v>
      </c>
      <c r="E4" s="110">
        <v>7.2565590000000002</v>
      </c>
      <c r="F4" s="110">
        <v>-3.1048040000000001</v>
      </c>
      <c r="G4" s="110">
        <v>5.09971</v>
      </c>
      <c r="I4" s="109" t="s">
        <v>28</v>
      </c>
      <c r="J4" s="109" t="s">
        <v>13</v>
      </c>
      <c r="K4" s="109" t="s">
        <v>15</v>
      </c>
      <c r="L4" s="109" t="s">
        <v>19</v>
      </c>
      <c r="M4" s="109" t="s">
        <v>407</v>
      </c>
      <c r="N4" s="109" t="s">
        <v>398</v>
      </c>
    </row>
    <row r="5" spans="1:14" x14ac:dyDescent="0.3">
      <c r="A5" s="12" t="s">
        <v>185</v>
      </c>
      <c r="B5" s="111">
        <v>-21.057300000000001</v>
      </c>
      <c r="C5" s="111">
        <v>2.8403339999999999</v>
      </c>
      <c r="D5" s="111">
        <v>-2.6732360000000002</v>
      </c>
      <c r="E5" s="111">
        <v>-6.2780079999999998</v>
      </c>
      <c r="F5" s="111">
        <v>-20.126619999999999</v>
      </c>
      <c r="G5" s="111">
        <v>-4.3324689999999997</v>
      </c>
      <c r="I5" s="109" t="s">
        <v>381</v>
      </c>
      <c r="J5" s="109" t="s">
        <v>391</v>
      </c>
      <c r="K5" s="109" t="s">
        <v>22</v>
      </c>
      <c r="L5" s="109" t="s">
        <v>50</v>
      </c>
      <c r="M5" s="109" t="s">
        <v>408</v>
      </c>
      <c r="N5" s="109" t="s">
        <v>16</v>
      </c>
    </row>
    <row r="6" spans="1:14" x14ac:dyDescent="0.3">
      <c r="A6" s="12" t="s">
        <v>347</v>
      </c>
      <c r="B6" s="111">
        <v>8.0104480000000002</v>
      </c>
      <c r="C6" s="111">
        <v>1.444545</v>
      </c>
      <c r="D6" s="111">
        <v>3.838333</v>
      </c>
      <c r="E6" s="111">
        <v>18.78058</v>
      </c>
      <c r="F6" s="111">
        <v>3.966996</v>
      </c>
      <c r="G6" s="111">
        <v>3.6840790000000001</v>
      </c>
      <c r="I6" s="109" t="s">
        <v>51</v>
      </c>
      <c r="J6" s="109" t="s">
        <v>18</v>
      </c>
      <c r="K6" s="109" t="s">
        <v>24</v>
      </c>
      <c r="L6" s="109" t="s">
        <v>90</v>
      </c>
      <c r="M6" s="109" t="s">
        <v>409</v>
      </c>
      <c r="N6" s="109" t="s">
        <v>17</v>
      </c>
    </row>
    <row r="7" spans="1:14" x14ac:dyDescent="0.3">
      <c r="A7" s="12" t="s">
        <v>346</v>
      </c>
      <c r="B7" s="111">
        <v>7.6577299999999999</v>
      </c>
      <c r="C7" s="111">
        <v>5.7448629999999996</v>
      </c>
      <c r="D7" s="111">
        <v>2.71062</v>
      </c>
      <c r="E7" s="111">
        <v>15.61037</v>
      </c>
      <c r="F7" s="111">
        <v>1.100244</v>
      </c>
      <c r="G7" s="111">
        <v>3.781215</v>
      </c>
      <c r="I7" s="109" t="s">
        <v>389</v>
      </c>
      <c r="J7" s="109" t="s">
        <v>25</v>
      </c>
      <c r="K7" s="109" t="s">
        <v>30</v>
      </c>
      <c r="L7" s="109" t="s">
        <v>406</v>
      </c>
      <c r="M7" s="109" t="s">
        <v>410</v>
      </c>
      <c r="N7" s="109" t="s">
        <v>21</v>
      </c>
    </row>
    <row r="8" spans="1:14" x14ac:dyDescent="0.3">
      <c r="A8" s="12" t="s">
        <v>186</v>
      </c>
      <c r="B8" s="111">
        <v>2.2884099999999998</v>
      </c>
      <c r="C8" s="111">
        <v>0.87821970000000005</v>
      </c>
      <c r="D8" s="111">
        <v>1.2693700000000001</v>
      </c>
      <c r="E8" s="111">
        <v>2.188253</v>
      </c>
      <c r="F8" s="111">
        <v>1.3296520000000001</v>
      </c>
      <c r="G8" s="111">
        <v>0.71400560000000002</v>
      </c>
      <c r="I8" s="109" t="s">
        <v>80</v>
      </c>
      <c r="J8" s="109" t="s">
        <v>23</v>
      </c>
      <c r="K8" s="109" t="s">
        <v>31</v>
      </c>
      <c r="L8" s="109" t="s">
        <v>77</v>
      </c>
      <c r="M8" s="109" t="s">
        <v>411</v>
      </c>
      <c r="N8" s="109" t="s">
        <v>26</v>
      </c>
    </row>
    <row r="9" spans="1:14" x14ac:dyDescent="0.3">
      <c r="A9" s="12" t="s">
        <v>348</v>
      </c>
      <c r="B9" s="111">
        <v>-0.65733600000000003</v>
      </c>
      <c r="C9" s="111">
        <v>-0.28717229999999999</v>
      </c>
      <c r="D9" s="111">
        <v>1.110706</v>
      </c>
      <c r="E9" s="111">
        <v>0.72578160000000003</v>
      </c>
      <c r="F9" s="111">
        <v>-0.25017990000000001</v>
      </c>
      <c r="G9" s="111">
        <v>-0.21751390000000001</v>
      </c>
      <c r="I9" s="109" t="s">
        <v>390</v>
      </c>
      <c r="J9" s="109" t="s">
        <v>392</v>
      </c>
      <c r="K9" s="109" t="s">
        <v>36</v>
      </c>
      <c r="M9" s="109" t="s">
        <v>412</v>
      </c>
      <c r="N9" s="109" t="s">
        <v>92</v>
      </c>
    </row>
    <row r="10" spans="1:14" x14ac:dyDescent="0.3">
      <c r="A10" s="12" t="s">
        <v>170</v>
      </c>
      <c r="B10" s="111">
        <v>23.034949999999998</v>
      </c>
      <c r="C10" s="111">
        <v>21.59196</v>
      </c>
      <c r="D10" s="111">
        <v>7.8072400000000002</v>
      </c>
      <c r="E10" s="111">
        <v>38.283529999999999</v>
      </c>
      <c r="F10" s="111">
        <v>-17.084710000000001</v>
      </c>
      <c r="G10" s="111">
        <v>8.7290270000000003</v>
      </c>
      <c r="I10" s="109" t="s">
        <v>94</v>
      </c>
      <c r="J10" s="109" t="s">
        <v>59</v>
      </c>
      <c r="K10" s="109" t="s">
        <v>37</v>
      </c>
      <c r="M10" s="109" t="s">
        <v>413</v>
      </c>
      <c r="N10" s="109" t="s">
        <v>399</v>
      </c>
    </row>
    <row r="11" spans="1:14" x14ac:dyDescent="0.3">
      <c r="C11" s="12"/>
      <c r="J11" s="109" t="s">
        <v>393</v>
      </c>
      <c r="K11" s="109" t="s">
        <v>45</v>
      </c>
      <c r="M11" s="109" t="s">
        <v>88</v>
      </c>
      <c r="N11" s="109" t="s">
        <v>33</v>
      </c>
    </row>
    <row r="12" spans="1:14" x14ac:dyDescent="0.3">
      <c r="C12" s="12"/>
      <c r="J12" s="109" t="s">
        <v>70</v>
      </c>
      <c r="K12" s="109" t="s">
        <v>46</v>
      </c>
      <c r="N12" s="109" t="s">
        <v>34</v>
      </c>
    </row>
    <row r="13" spans="1:14" x14ac:dyDescent="0.3">
      <c r="C13" s="12"/>
      <c r="J13" s="109" t="s">
        <v>394</v>
      </c>
      <c r="K13" s="109" t="s">
        <v>55</v>
      </c>
      <c r="N13" s="109" t="s">
        <v>43</v>
      </c>
    </row>
    <row r="14" spans="1:14" x14ac:dyDescent="0.3">
      <c r="C14" s="12"/>
      <c r="J14" s="109" t="s">
        <v>395</v>
      </c>
      <c r="K14" s="109" t="s">
        <v>69</v>
      </c>
      <c r="N14" s="109" t="s">
        <v>35</v>
      </c>
    </row>
    <row r="15" spans="1:14" x14ac:dyDescent="0.3">
      <c r="C15" s="12"/>
      <c r="J15" s="109" t="s">
        <v>396</v>
      </c>
      <c r="K15" s="109" t="s">
        <v>404</v>
      </c>
      <c r="N15" s="109" t="s">
        <v>89</v>
      </c>
    </row>
    <row r="16" spans="1:14" x14ac:dyDescent="0.3">
      <c r="C16" s="12"/>
      <c r="J16" s="109" t="s">
        <v>96</v>
      </c>
      <c r="K16" s="109" t="s">
        <v>79</v>
      </c>
      <c r="N16" s="109" t="s">
        <v>40</v>
      </c>
    </row>
    <row r="17" spans="3:14" x14ac:dyDescent="0.3">
      <c r="C17" s="12"/>
      <c r="J17" s="109" t="s">
        <v>97</v>
      </c>
      <c r="K17" s="109" t="s">
        <v>78</v>
      </c>
      <c r="N17" s="109" t="s">
        <v>41</v>
      </c>
    </row>
    <row r="18" spans="3:14" x14ac:dyDescent="0.3">
      <c r="C18" s="12"/>
      <c r="J18" s="109" t="s">
        <v>397</v>
      </c>
      <c r="K18" s="109" t="s">
        <v>39</v>
      </c>
      <c r="N18" s="109" t="s">
        <v>42</v>
      </c>
    </row>
    <row r="19" spans="3:14" x14ac:dyDescent="0.3">
      <c r="C19" s="12"/>
      <c r="K19" s="109" t="s">
        <v>405</v>
      </c>
      <c r="N19" s="109" t="s">
        <v>98</v>
      </c>
    </row>
    <row r="20" spans="3:14" x14ac:dyDescent="0.3">
      <c r="C20" s="12"/>
      <c r="N20" s="109" t="s">
        <v>44</v>
      </c>
    </row>
    <row r="21" spans="3:14" x14ac:dyDescent="0.3">
      <c r="C21" s="12"/>
      <c r="N21" s="109" t="s">
        <v>47</v>
      </c>
    </row>
    <row r="22" spans="3:14" x14ac:dyDescent="0.3">
      <c r="C22" s="12"/>
      <c r="N22" s="109" t="s">
        <v>32</v>
      </c>
    </row>
    <row r="23" spans="3:14" x14ac:dyDescent="0.3">
      <c r="C23" s="12"/>
      <c r="N23" s="109" t="s">
        <v>48</v>
      </c>
    </row>
    <row r="24" spans="3:14" x14ac:dyDescent="0.3">
      <c r="C24" s="12"/>
      <c r="N24" s="109" t="s">
        <v>52</v>
      </c>
    </row>
    <row r="25" spans="3:14" x14ac:dyDescent="0.3">
      <c r="C25" s="12"/>
      <c r="N25" s="109" t="s">
        <v>49</v>
      </c>
    </row>
    <row r="26" spans="3:14" x14ac:dyDescent="0.3">
      <c r="C26" s="12"/>
      <c r="N26" s="109" t="s">
        <v>53</v>
      </c>
    </row>
    <row r="27" spans="3:14" x14ac:dyDescent="0.3">
      <c r="C27" s="12"/>
      <c r="N27" s="109" t="s">
        <v>54</v>
      </c>
    </row>
    <row r="28" spans="3:14" x14ac:dyDescent="0.3">
      <c r="C28" s="12"/>
      <c r="N28" s="109" t="s">
        <v>56</v>
      </c>
    </row>
    <row r="29" spans="3:14" x14ac:dyDescent="0.3">
      <c r="C29" s="12"/>
      <c r="N29" s="109" t="s">
        <v>61</v>
      </c>
    </row>
    <row r="30" spans="3:14" x14ac:dyDescent="0.3">
      <c r="C30" s="12"/>
      <c r="N30" s="109" t="s">
        <v>400</v>
      </c>
    </row>
    <row r="31" spans="3:14" x14ac:dyDescent="0.3">
      <c r="C31" s="12"/>
      <c r="N31" s="109" t="s">
        <v>64</v>
      </c>
    </row>
    <row r="32" spans="3:14" x14ac:dyDescent="0.3">
      <c r="C32" s="12"/>
      <c r="N32" s="109" t="s">
        <v>65</v>
      </c>
    </row>
    <row r="33" spans="3:14" x14ac:dyDescent="0.3">
      <c r="C33" s="12"/>
      <c r="N33" s="109" t="s">
        <v>62</v>
      </c>
    </row>
    <row r="34" spans="3:14" x14ac:dyDescent="0.3">
      <c r="C34" s="12"/>
      <c r="N34" s="109" t="s">
        <v>401</v>
      </c>
    </row>
    <row r="35" spans="3:14" x14ac:dyDescent="0.3">
      <c r="C35" s="12"/>
      <c r="N35" s="109" t="s">
        <v>67</v>
      </c>
    </row>
    <row r="36" spans="3:14" x14ac:dyDescent="0.3">
      <c r="C36" s="12"/>
      <c r="N36" s="109" t="s">
        <v>73</v>
      </c>
    </row>
    <row r="37" spans="3:14" x14ac:dyDescent="0.3">
      <c r="C37" s="12"/>
      <c r="N37" s="109" t="s">
        <v>75</v>
      </c>
    </row>
    <row r="38" spans="3:14" x14ac:dyDescent="0.3">
      <c r="C38" s="12"/>
      <c r="N38" s="109" t="s">
        <v>74</v>
      </c>
    </row>
    <row r="39" spans="3:14" x14ac:dyDescent="0.3">
      <c r="C39" s="12"/>
      <c r="N39" s="109" t="s">
        <v>81</v>
      </c>
    </row>
    <row r="40" spans="3:14" x14ac:dyDescent="0.3">
      <c r="C40" s="12"/>
      <c r="N40" s="109" t="s">
        <v>82</v>
      </c>
    </row>
    <row r="41" spans="3:14" x14ac:dyDescent="0.3">
      <c r="C41" s="12"/>
      <c r="N41" s="109" t="s">
        <v>402</v>
      </c>
    </row>
    <row r="42" spans="3:14" x14ac:dyDescent="0.3">
      <c r="C42" s="12"/>
      <c r="N42" s="109" t="s">
        <v>83</v>
      </c>
    </row>
    <row r="43" spans="3:14" ht="15" customHeight="1" x14ac:dyDescent="0.3">
      <c r="C43" s="12"/>
      <c r="N43" s="109" t="s">
        <v>84</v>
      </c>
    </row>
    <row r="44" spans="3:14" x14ac:dyDescent="0.3">
      <c r="C44" s="12"/>
      <c r="N44" s="109" t="s">
        <v>85</v>
      </c>
    </row>
    <row r="45" spans="3:14" x14ac:dyDescent="0.3">
      <c r="C45" s="12"/>
      <c r="N45" s="109" t="s">
        <v>86</v>
      </c>
    </row>
    <row r="46" spans="3:14" x14ac:dyDescent="0.3">
      <c r="C46" s="12"/>
      <c r="N46" s="109" t="s">
        <v>87</v>
      </c>
    </row>
    <row r="47" spans="3:14" x14ac:dyDescent="0.3">
      <c r="C47" s="12"/>
      <c r="N47" s="109" t="s">
        <v>91</v>
      </c>
    </row>
    <row r="48" spans="3:14" x14ac:dyDescent="0.3">
      <c r="C48" s="12"/>
      <c r="N48" s="109" t="s">
        <v>403</v>
      </c>
    </row>
    <row r="49" spans="3:14" x14ac:dyDescent="0.3">
      <c r="C49" s="12"/>
      <c r="N49" s="109" t="s">
        <v>100</v>
      </c>
    </row>
    <row r="50" spans="3:14" x14ac:dyDescent="0.3">
      <c r="C50" s="12"/>
      <c r="N50" s="109" t="s">
        <v>99</v>
      </c>
    </row>
    <row r="51" spans="3:14" x14ac:dyDescent="0.3">
      <c r="C51" s="12"/>
    </row>
    <row r="52" spans="3:14" x14ac:dyDescent="0.3">
      <c r="C52" s="12"/>
    </row>
    <row r="53" spans="3:14" x14ac:dyDescent="0.3">
      <c r="C53" s="12"/>
    </row>
    <row r="54" spans="3:14" x14ac:dyDescent="0.3">
      <c r="C54" s="12"/>
    </row>
    <row r="55" spans="3:14" x14ac:dyDescent="0.3">
      <c r="C55" s="12"/>
    </row>
    <row r="56" spans="3:14" x14ac:dyDescent="0.3">
      <c r="C56" s="12"/>
    </row>
    <row r="57" spans="3:14" x14ac:dyDescent="0.3">
      <c r="C57" s="12"/>
    </row>
    <row r="58" spans="3:14" x14ac:dyDescent="0.3">
      <c r="C58" s="12"/>
    </row>
    <row r="59" spans="3:14" x14ac:dyDescent="0.3">
      <c r="C59" s="12"/>
    </row>
    <row r="60" spans="3:14" x14ac:dyDescent="0.3">
      <c r="C60" s="12"/>
    </row>
    <row r="61" spans="3:14" x14ac:dyDescent="0.3">
      <c r="C61" s="12"/>
    </row>
    <row r="62" spans="3:14" x14ac:dyDescent="0.3">
      <c r="C62" s="12"/>
    </row>
    <row r="63" spans="3:14" x14ac:dyDescent="0.3">
      <c r="C63" s="12"/>
    </row>
    <row r="64" spans="3:14" x14ac:dyDescent="0.3">
      <c r="C64" s="12"/>
    </row>
    <row r="65" spans="3:3" x14ac:dyDescent="0.3">
      <c r="C65" s="12"/>
    </row>
    <row r="66" spans="3:3" x14ac:dyDescent="0.3">
      <c r="C66" s="12"/>
    </row>
    <row r="67" spans="3:3" x14ac:dyDescent="0.3">
      <c r="C67" s="12"/>
    </row>
    <row r="68" spans="3:3" x14ac:dyDescent="0.3">
      <c r="C68" s="12"/>
    </row>
    <row r="69" spans="3:3" x14ac:dyDescent="0.3">
      <c r="C69" s="12"/>
    </row>
    <row r="70" spans="3:3" x14ac:dyDescent="0.3">
      <c r="C70" s="12"/>
    </row>
    <row r="71" spans="3:3" x14ac:dyDescent="0.3">
      <c r="C71" s="12"/>
    </row>
    <row r="72" spans="3:3" x14ac:dyDescent="0.3">
      <c r="C72" s="12"/>
    </row>
    <row r="73" spans="3:3" x14ac:dyDescent="0.3">
      <c r="C73" s="12"/>
    </row>
    <row r="74" spans="3:3" x14ac:dyDescent="0.3">
      <c r="C74" s="12"/>
    </row>
    <row r="75" spans="3:3" x14ac:dyDescent="0.3">
      <c r="C75" s="12"/>
    </row>
    <row r="76" spans="3:3" x14ac:dyDescent="0.3">
      <c r="C76" s="12"/>
    </row>
    <row r="77" spans="3:3" x14ac:dyDescent="0.3">
      <c r="C77" s="12"/>
    </row>
    <row r="78" spans="3:3" x14ac:dyDescent="0.3">
      <c r="C78" s="12"/>
    </row>
    <row r="79" spans="3:3" x14ac:dyDescent="0.3">
      <c r="C79" s="12"/>
    </row>
    <row r="80" spans="3:3" x14ac:dyDescent="0.3">
      <c r="C80" s="12"/>
    </row>
    <row r="81" spans="3:3" x14ac:dyDescent="0.3">
      <c r="C81" s="12"/>
    </row>
    <row r="82" spans="3:3" x14ac:dyDescent="0.3">
      <c r="C82" s="12"/>
    </row>
    <row r="83" spans="3:3" x14ac:dyDescent="0.3">
      <c r="C83" s="12"/>
    </row>
    <row r="84" spans="3:3" x14ac:dyDescent="0.3">
      <c r="C84" s="12"/>
    </row>
    <row r="85" spans="3:3" x14ac:dyDescent="0.3">
      <c r="C85" s="12"/>
    </row>
    <row r="86" spans="3:3" x14ac:dyDescent="0.3">
      <c r="C86" s="12"/>
    </row>
    <row r="87" spans="3:3" x14ac:dyDescent="0.3">
      <c r="C87" s="12"/>
    </row>
    <row r="88" spans="3:3" x14ac:dyDescent="0.3">
      <c r="C88" s="12"/>
    </row>
    <row r="89" spans="3:3" x14ac:dyDescent="0.3">
      <c r="C89" s="12"/>
    </row>
    <row r="90" spans="3:3" x14ac:dyDescent="0.3">
      <c r="C90" s="12"/>
    </row>
    <row r="91" spans="3:3" x14ac:dyDescent="0.3">
      <c r="C91" s="12"/>
    </row>
    <row r="92" spans="3:3" x14ac:dyDescent="0.3">
      <c r="C92" s="12"/>
    </row>
    <row r="93" spans="3:3" x14ac:dyDescent="0.3">
      <c r="C93" s="12"/>
    </row>
    <row r="94" spans="3:3" x14ac:dyDescent="0.3">
      <c r="C94" s="12"/>
    </row>
    <row r="95" spans="3:3" x14ac:dyDescent="0.3">
      <c r="C95" s="12"/>
    </row>
    <row r="96" spans="3:3" x14ac:dyDescent="0.3">
      <c r="C96" s="12"/>
    </row>
    <row r="97" spans="3:3" x14ac:dyDescent="0.3">
      <c r="C97" s="12"/>
    </row>
    <row r="98" spans="3:3" x14ac:dyDescent="0.3">
      <c r="C98" s="12"/>
    </row>
    <row r="99" spans="3:3" x14ac:dyDescent="0.3">
      <c r="C99" s="12"/>
    </row>
    <row r="100" spans="3:3" x14ac:dyDescent="0.3">
      <c r="C100" s="12"/>
    </row>
    <row r="101" spans="3:3" x14ac:dyDescent="0.3">
      <c r="C101" s="12"/>
    </row>
  </sheetData>
  <mergeCells count="1">
    <mergeCell ref="B2:G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Readme</vt:lpstr>
      <vt:lpstr>Goods - trends</vt:lpstr>
      <vt:lpstr>Goods - region</vt:lpstr>
      <vt:lpstr>Goods - country</vt:lpstr>
      <vt:lpstr>Goods - product group</vt:lpstr>
      <vt:lpstr>Goods - trends - volumes</vt:lpstr>
      <vt:lpstr>Services - trends</vt:lpstr>
      <vt:lpstr>Services - by sector</vt:lpstr>
      <vt:lpstr>Services - by ctry sector</vt:lpstr>
      <vt:lpstr>Logistics - stress</vt:lpstr>
      <vt:lpstr>Logistics stress by region</vt:lpstr>
      <vt:lpstr>Logistics-capacity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Ileana Cristina Constantinescu</dc:creator>
  <cp:keywords/>
  <dc:description/>
  <cp:lastModifiedBy>Ileana Cristina Constantinescu</cp:lastModifiedBy>
  <cp:revision/>
  <dcterms:created xsi:type="dcterms:W3CDTF">2021-11-08T06:44:58Z</dcterms:created>
  <dcterms:modified xsi:type="dcterms:W3CDTF">2023-03-14T23:02:21Z</dcterms:modified>
  <cp:category/>
  <cp:contentStatus/>
</cp:coreProperties>
</file>