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11"/>
  <workbookPr/>
  <mc:AlternateContent xmlns:mc="http://schemas.openxmlformats.org/markup-compatibility/2006">
    <mc:Choice Requires="x15">
      <x15ac:absPath xmlns:x15ac="http://schemas.microsoft.com/office/spreadsheetml/2010/11/ac" url="https://worldbankgroup.sharepoint.com/sites/Files5016/Shared Documents/EMFMD_Folder/2.  DEBT/Operations Portfolio/DSA Review/DSA review reports/IDA21 new terms in the LIC DSF template/"/>
    </mc:Choice>
  </mc:AlternateContent>
  <xr:revisionPtr revIDLastSave="0" documentId="8_{F4E87EFD-941A-4651-BB1D-D6182C893B15}" xr6:coauthVersionLast="47" xr6:coauthVersionMax="47" xr10:uidLastSave="{00000000-0000-0000-0000-000000000000}"/>
  <bookViews>
    <workbookView xWindow="-120" yWindow="-120" windowWidth="29040" windowHeight="15720" firstSheet="2" activeTab="2" xr2:uid="{DB359051-BAAC-4C78-88B7-73E1957DFCAA}"/>
  </bookViews>
  <sheets>
    <sheet name="PV_Base" sheetId="2" state="hidden" r:id="rId1"/>
    <sheet name="Read Me" sheetId="8" r:id="rId2"/>
    <sheet name="Input 4 - External Financing WB" sheetId="5" r:id="rId3"/>
    <sheet name="BLEND floating calculations WB" sheetId="7"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s>
  <definedNames>
    <definedName name="______________lo2" hidden="1">{"Main Economic Indicators",#N/A,FALSE,"C"}</definedName>
    <definedName name="______nnn1" hidden="1">{"Main Economic Indicators",#N/A,FALSE,"C"}</definedName>
    <definedName name="______nnn2" hidden="1">{"Main Economic Indicators",#N/A,FALSE,"C"}</definedName>
    <definedName name="______nnn4" hidden="1">{"Main Economic Indicators",#N/A,FALSE,"C"}</definedName>
    <definedName name="______SRT11" hidden="1">{"Minpmon",#N/A,FALSE,"Monthinput"}</definedName>
    <definedName name="______wrn2" hidden="1">{"tb15english",#N/A,FALSE,"REDTab15";"tb16english",#N/A,FALSE,"REDTab16";"tb17english",#N/A,FALSE,"REDTab17";"tb18english",#N/A,FALSE,"RED Tab18";"tb19english",#N/A,FALSE,"REDTab23"}</definedName>
    <definedName name="____nnn1" hidden="1">{"Main Economic Indicators",#N/A,FALSE,"C"}</definedName>
    <definedName name="____nnn2" hidden="1">{"Main Economic Indicators",#N/A,FALSE,"C"}</definedName>
    <definedName name="____nnn4" hidden="1">{"Main Economic Indicators",#N/A,FALSE,"C"}</definedName>
    <definedName name="____SRT11" hidden="1">{"Minpmon",#N/A,FALSE,"Monthinput"}</definedName>
    <definedName name="____wrn2" hidden="1">{"tb15english",#N/A,FALSE,"REDTab15";"tb16english",#N/A,FALSE,"REDTab16";"tb17english",#N/A,FALSE,"REDTab17";"tb18english",#N/A,FALSE,"RED Tab18";"tb19english",#N/A,FALSE,"REDTab23"}</definedName>
    <definedName name="___nnn1" hidden="1">{"Main Economic Indicators",#N/A,FALSE,"C"}</definedName>
    <definedName name="___nnn2" hidden="1">{"Main Economic Indicators",#N/A,FALSE,"C"}</definedName>
    <definedName name="___nnn4" hidden="1">{"Main Economic Indicators",#N/A,FALSE,"C"}</definedName>
    <definedName name="___wrn2" hidden="1">{"tb15english",#N/A,FALSE,"REDTab15";"tb16english",#N/A,FALSE,"REDTab16";"tb17english",#N/A,FALSE,"REDTab17";"tb18english",#N/A,FALSE,"RED Tab18";"tb19english",#N/A,FALSE,"REDTab23"}</definedName>
    <definedName name="__123Graph_A" localSheetId="2" hidden="1">#REF!</definedName>
    <definedName name="__123Graph_A" hidden="1">#REF!</definedName>
    <definedName name="__123Graph_AADVANCE" hidden="1">#REF!</definedName>
    <definedName name="__123Graph_ABSYSASST" hidden="1">[1]interv!$C$37:$K$37</definedName>
    <definedName name="__123Graph_ACBASSETS" hidden="1">[1]interv!$C$34:$K$34</definedName>
    <definedName name="__123Graph_AChart1" hidden="1">'[2]2'!#REF!</definedName>
    <definedName name="__123Graph_AChart2" hidden="1">'[2]2'!#REF!</definedName>
    <definedName name="__123Graph_AChart3" hidden="1">'[2]2'!#REF!</definedName>
    <definedName name="__123Graph_ACurrent" localSheetId="2" hidden="1">#REF!</definedName>
    <definedName name="__123Graph_ACurrent" hidden="1">#REF!</definedName>
    <definedName name="__123Graph_AERDOLLAR" hidden="1">'[3]ex rate'!$F$30:$AM$30</definedName>
    <definedName name="__123Graph_AERRUBLE" hidden="1">'[3]ex rate'!$F$31:$AM$31</definedName>
    <definedName name="__123Graph_AGRAPH1" hidden="1">[4]T17_T18_MSURC!$E$831:$I$831</definedName>
    <definedName name="__123Graph_AGRAPH2" hidden="1">[5]PYRAMID!$A$184:$A$263</definedName>
    <definedName name="__123Graph_AGRAPH3" hidden="1">[5]PYRAMID!$A$184:$A$263</definedName>
    <definedName name="__123Graph_AIBRD_LEND" hidden="1">[6]WB!$Q$13:$AK$13</definedName>
    <definedName name="__123Graph_AMIMPMAC" hidden="1">[7]monimp!$E$38:$N$38</definedName>
    <definedName name="__123Graph_AMINFEX" hidden="1">'[8]8'!#REF!</definedName>
    <definedName name="__123Graph_AMONEY" hidden="1">'[9]MonSurv-BC'!#REF!</definedName>
    <definedName name="__123Graph_AMONIMP" hidden="1">[7]monimp!$E$31:$N$31</definedName>
    <definedName name="__123Graph_AMULTVELO" hidden="1">[7]interv!$C$31:$K$31</definedName>
    <definedName name="__123Graph_ANEWGDP" hidden="1">'[10]Nat Acc'!#REF!</definedName>
    <definedName name="__123Graph_ANEWRGDP" hidden="1">'[10]Nat Acc'!#REF!</definedName>
    <definedName name="__123Graph_APIPELINE" hidden="1">[6]BoP!$U$359:$AQ$359</definedName>
    <definedName name="__123Graph_ARATE" hidden="1">'[8]8'!#REF!</definedName>
    <definedName name="__123Graph_AREALRATE" hidden="1">'[3]ex rate'!$F$36:$AU$36</definedName>
    <definedName name="__123Graph_AREER" hidden="1">[11]ER!#REF!</definedName>
    <definedName name="__123Graph_ARER" hidden="1">#REF!</definedName>
    <definedName name="__123Graph_ARESCOV" hidden="1">[7]fiscout!$J$146:$J$166</definedName>
    <definedName name="__123Graph_ARUBRATE" hidden="1">'[3]ex rate'!$K$37:$AN$37</definedName>
    <definedName name="__123Graph_ASEASON_CASH" hidden="1">'[9]MonSurv-BC'!#REF!</definedName>
    <definedName name="__123Graph_ASEASON_MONEY" hidden="1">'[12]MonSurv-BC'!#REF!</definedName>
    <definedName name="__123Graph_ASEASON_SIGHT" hidden="1">'[9]MonSurv-BC'!#REF!</definedName>
    <definedName name="__123Graph_ASEASON_TIME" hidden="1">'[9]MonSurv-BC'!#REF!</definedName>
    <definedName name="__123Graph_ATEST1" hidden="1">[13]REER!$AZ$144:$AZ$210</definedName>
    <definedName name="__123Graph_AUSRATE" hidden="1">'[3]ex rate'!$K$36:$AN$36</definedName>
    <definedName name="__123Graph_B" localSheetId="2" hidden="1">#REF!</definedName>
    <definedName name="__123Graph_B" hidden="1">#REF!</definedName>
    <definedName name="__123Graph_BBSYSASST" hidden="1">[7]interv!$C$38:$K$38</definedName>
    <definedName name="__123Graph_BCBASSETS" hidden="1">[7]interv!$C$35:$K$35</definedName>
    <definedName name="__123Graph_BChart1" hidden="1">'[2]2'!#REF!</definedName>
    <definedName name="__123Graph_BChart2" hidden="1">'[2]2'!#REF!</definedName>
    <definedName name="__123Graph_BChart3" hidden="1">'[2]2'!#REF!</definedName>
    <definedName name="__123Graph_BCurrent" localSheetId="2" hidden="1">#REF!</definedName>
    <definedName name="__123Graph_BCurrent" hidden="1">#REF!</definedName>
    <definedName name="__123Graph_BERDOLLAR" hidden="1">'[3]ex rate'!$F$36:$AM$36</definedName>
    <definedName name="__123Graph_BERRUBLE" hidden="1">'[3]ex rate'!$F$37:$AM$37</definedName>
    <definedName name="__123Graph_BGDP" hidden="1">'[14]Quarterly Program'!#REF!</definedName>
    <definedName name="__123Graph_BGRAPH1" hidden="1">[4]T17_T18_MSURC!$E$832:$I$832</definedName>
    <definedName name="__123Graph_BIBRD_LEND" hidden="1">[6]WB!$Q$61:$AK$61</definedName>
    <definedName name="__123Graph_BMONEY" hidden="1">'[9]MonSurv-BC'!#REF!</definedName>
    <definedName name="__123Graph_BMONIMP" hidden="1">[7]monimp!$E$38:$N$38</definedName>
    <definedName name="__123Graph_BMULTVELO" hidden="1">[7]interv!$C$32:$K$32</definedName>
    <definedName name="__123Graph_BPIPELINE" hidden="1">[6]BoP!$U$358:$AQ$358</definedName>
    <definedName name="__123Graph_BREALRATE" hidden="1">'[3]ex rate'!$F$37:$AU$37</definedName>
    <definedName name="__123Graph_BREER" hidden="1">[11]ER!#REF!</definedName>
    <definedName name="__123Graph_BRER" hidden="1">#REF!</definedName>
    <definedName name="__123Graph_BRESCOV" hidden="1">[7]fiscout!$K$146:$K$166</definedName>
    <definedName name="__123Graph_BRUBRATE" hidden="1">'[3]ex rate'!$K$31:$AN$31</definedName>
    <definedName name="__123Graph_BSEASON_CASH" hidden="1">'[9]MonSurv-BC'!#REF!</definedName>
    <definedName name="__123Graph_BSEASON_MONEY" hidden="1">'[12]MonSurv-BC'!#REF!</definedName>
    <definedName name="__123Graph_BSEASON_TIME" hidden="1">'[9]MonSurv-BC'!#REF!</definedName>
    <definedName name="__123Graph_BUSRATE" hidden="1">'[3]ex rate'!$K$30:$AN$30</definedName>
    <definedName name="__123Graph_C" localSheetId="2" hidden="1">#REF!</definedName>
    <definedName name="__123Graph_C" hidden="1">#REF!</definedName>
    <definedName name="__123Graph_CBSYSASST" hidden="1">[7]interv!$C$39:$K$39</definedName>
    <definedName name="__123Graph_CChart1" hidden="1">'[2]2'!#REF!</definedName>
    <definedName name="__123Graph_CChart2" hidden="1">'[2]2'!#REF!</definedName>
    <definedName name="__123Graph_CChart3" hidden="1">'[2]2'!#REF!</definedName>
    <definedName name="__123Graph_CCurrent" hidden="1">[15]T17_T18_MSURC!$E$834:$O$834</definedName>
    <definedName name="__123Graph_CGRAPH1" hidden="1">[4]T17_T18_MSURC!$E$834:$I$834</definedName>
    <definedName name="__123Graph_CGRTHIRTEEN" hidden="1">[16]NKOSSA!#REF!</definedName>
    <definedName name="__123Graph_CMONEY" hidden="1">'[9]MonSurv-BC'!#REF!</definedName>
    <definedName name="__123Graph_CREER" hidden="1">[11]ER!#REF!</definedName>
    <definedName name="__123Graph_CRER" hidden="1">#REF!</definedName>
    <definedName name="__123Graph_CRESCOV" hidden="1">[7]fiscout!$I$146:$I$166</definedName>
    <definedName name="__123Graph_CSEASON_CASH" hidden="1">'[9]MonSurv-BC'!#REF!</definedName>
    <definedName name="__123Graph_CSEASON_MONEY" hidden="1">'[12]MonSurv-BC'!#REF!</definedName>
    <definedName name="__123Graph_CSEASON_SIGHT" hidden="1">'[9]MonSurv-BC'!#REF!</definedName>
    <definedName name="__123Graph_CSEASON_TIME" hidden="1">'[9]MonSurv-BC'!#REF!</definedName>
    <definedName name="__123Graph_D" localSheetId="2" hidden="1">#REF!</definedName>
    <definedName name="__123Graph_D" hidden="1">#REF!</definedName>
    <definedName name="__123Graph_DChart1" hidden="1">'[2]2'!#REF!</definedName>
    <definedName name="__123Graph_DChart2" hidden="1">'[2]2'!#REF!</definedName>
    <definedName name="__123Graph_DChart3" hidden="1">'[2]2'!#REF!</definedName>
    <definedName name="__123Graph_DCurrent" hidden="1">[15]T17_T18_MSURC!$E$835:$O$835</definedName>
    <definedName name="__123Graph_DGRAPH1" hidden="1">[4]T17_T18_MSURC!$E$835:$I$835</definedName>
    <definedName name="__123Graph_DSEASON_MONEY" hidden="1">'[9]MonSurv-BC'!#REF!</definedName>
    <definedName name="__123Graph_DSEASON_SIGHT" hidden="1">'[9]MonSurv-BC'!#REF!</definedName>
    <definedName name="__123Graph_DSEASON_TIME" hidden="1">'[9]MonSurv-BC'!#REF!</definedName>
    <definedName name="__123Graph_E" localSheetId="2" hidden="1">#REF!</definedName>
    <definedName name="__123Graph_E" hidden="1">#REF!</definedName>
    <definedName name="__123Graph_EChart1" hidden="1">'[2]2'!#REF!</definedName>
    <definedName name="__123Graph_EChart2" hidden="1">'[2]2'!#REF!</definedName>
    <definedName name="__123Graph_EChart3" hidden="1">'[2]2'!#REF!</definedName>
    <definedName name="__123Graph_ECurrent" hidden="1">[15]T17_T18_MSURC!$E$836:$E$836</definedName>
    <definedName name="__123Graph_EGRAPH1" hidden="1">[4]T17_T18_MSURC!$E$837:$I$837</definedName>
    <definedName name="__123Graph_ESEASON_CASH" hidden="1">'[9]MonSurv-BC'!#REF!</definedName>
    <definedName name="__123Graph_ESEASON_MONEY" hidden="1">'[9]MonSurv-BC'!#REF!</definedName>
    <definedName name="__123Graph_ESEASON_TIME" hidden="1">'[9]MonSurv-BC'!#REF!</definedName>
    <definedName name="__123Graph_F" localSheetId="2" hidden="1">#REF!</definedName>
    <definedName name="__123Graph_F" hidden="1">#REF!</definedName>
    <definedName name="__123Graph_FChart1" hidden="1">'[2]2'!#REF!</definedName>
    <definedName name="__123Graph_FChart2" hidden="1">'[2]2'!#REF!</definedName>
    <definedName name="__123Graph_FChart3" hidden="1">'[2]2'!#REF!</definedName>
    <definedName name="__123Graph_FCurrent" hidden="1">[15]T17_T18_MSURC!$E$836:$E$836</definedName>
    <definedName name="__123Graph_FGRAPH1" hidden="1">[4]T17_T18_MSURC!$E$838:$I$838</definedName>
    <definedName name="__123Graph_X" localSheetId="2" hidden="1">#REF!</definedName>
    <definedName name="__123Graph_X" hidden="1">#REF!</definedName>
    <definedName name="__123Graph_XChart1" hidden="1">'[17]RBZ-former'!$O$5:$O$66</definedName>
    <definedName name="__123Graph_XChart2" hidden="1">'[17]RBZ-former'!$O$5:$O$66</definedName>
    <definedName name="__123Graph_XCREDIT" hidden="1">'[12]MonSurv-BC'!#REF!</definedName>
    <definedName name="__123Graph_XCURRENCY" hidden="1">'[8]8'!#REF!</definedName>
    <definedName name="__123Graph_XCurrent" localSheetId="2" hidden="1">#REF!</definedName>
    <definedName name="__123Graph_XCurrent" hidden="1">#REF!</definedName>
    <definedName name="__123Graph_XERDOLLAR" hidden="1">'[3]ex rate'!$F$15:$AM$15</definedName>
    <definedName name="__123Graph_XERRUBLE" hidden="1">'[3]ex rate'!$F$15:$AM$15</definedName>
    <definedName name="__123Graph_XGRAPH1" hidden="1">[4]T17_T18_MSURC!$E$829:$I$829</definedName>
    <definedName name="__123Graph_XGRAPH2" hidden="1">[5]PYRAMID!$C$184:$C$263</definedName>
    <definedName name="__123Graph_XGRAPH3" hidden="1">[5]PYRAMID!$D$184:$D$263</definedName>
    <definedName name="__123Graph_XIBRD_LEND" hidden="1">[6]WB!$Q$9:$AK$9</definedName>
    <definedName name="__123Graph_XNEWGDP" hidden="1">'[10]Nat Acc'!#REF!</definedName>
    <definedName name="__123Graph_XNEWRGDP" hidden="1">'[10]Nat Acc'!#REF!</definedName>
    <definedName name="__123Graph_XRUBRATE" hidden="1">'[3]ex rate'!$K$15:$AN$15</definedName>
    <definedName name="__123Graph_XUSRATE" hidden="1">'[3]ex rate'!$K$15:$AN$15</definedName>
    <definedName name="__3__123Graph_ACPI_ER_LOG" hidden="1">[11]ER!#REF!</definedName>
    <definedName name="__4__123Graph_BCPI_ER_LOG" hidden="1">[11]ER!#REF!</definedName>
    <definedName name="__5__123Graph_BIBA_IBRD" hidden="1">[11]WB!#REF!</definedName>
    <definedName name="__IntlFixup" hidden="1">TRUE</definedName>
    <definedName name="__nnn1" hidden="1">{"Main Economic Indicators",#N/A,FALSE,"C"}</definedName>
    <definedName name="__nnn2" hidden="1">{"Main Economic Indicators",#N/A,FALSE,"C"}</definedName>
    <definedName name="__nnn4" hidden="1">{"Main Economic Indicators",#N/A,FALSE,"C"}</definedName>
    <definedName name="__SRT11" hidden="1">{"Minpmon",#N/A,FALSE,"Monthinput"}</definedName>
    <definedName name="__wrn2" hidden="1">{"tb15english",#N/A,FALSE,"REDTab15";"tb16english",#N/A,FALSE,"REDTab16";"tb17english",#N/A,FALSE,"REDTab17";"tb18english",#N/A,FALSE,"RED Tab18";"tb19english",#N/A,FALSE,"REDTab23"}</definedName>
    <definedName name="_1__123Graph_A01.T1_1_DNREAL" hidden="1">[18]INFO_QMACRO!#REF!</definedName>
    <definedName name="_1__123Graph_ACHART_1" localSheetId="2" hidden="1">#REF!</definedName>
    <definedName name="_1__123Graph_ACHART_1" hidden="1">#REF!</definedName>
    <definedName name="_1__123Graph_AChart_1A" localSheetId="2" hidden="1">#REF!</definedName>
    <definedName name="_1__123Graph_AChart_1A" hidden="1">#REF!</definedName>
    <definedName name="_1__123Graph_ACPI_ER_LOG" hidden="1">[6]ER!#REF!</definedName>
    <definedName name="_10__123Graph_A08.T1_4_MREAL" hidden="1">[18]INFO_QMACRO!#REF!</definedName>
    <definedName name="_10__123Graph_AChart_2A" hidden="1">[19]CPIINDEX!$K$203:$K$304</definedName>
    <definedName name="_10__123Graph_AWB_ADJ_PRJ" hidden="1">[6]WB!$Q$255:$AK$255</definedName>
    <definedName name="_10__123Graph_BChart_1A" localSheetId="2" hidden="1">#REF!</definedName>
    <definedName name="_10__123Graph_BChart_1A" hidden="1">#REF!</definedName>
    <definedName name="_10__123Graph_BChart_4A" hidden="1">[20]CPIINDEX!#REF!</definedName>
    <definedName name="_10__123Graph_CCHART_2" hidden="1">[21]A!$C$38:$AJ$38</definedName>
    <definedName name="_10__123Graph_CChart_2A" localSheetId="2" hidden="1">#REF!</definedName>
    <definedName name="_10__123Graph_CChart_2A" hidden="1">#REF!</definedName>
    <definedName name="_10__123Graph_XChart_2A" localSheetId="2" hidden="1">#REF!</definedName>
    <definedName name="_10__123Graph_XChart_2A" hidden="1">#REF!</definedName>
    <definedName name="_10__123Graph_XChart_3A" localSheetId="2" hidden="1">#REF!</definedName>
    <definedName name="_10__123Graph_XChart_3A" hidden="1">#REF!</definedName>
    <definedName name="_11__123Graph_A09._PHILLIPS" hidden="1">[18]INFO_QMACRO!#REF!</definedName>
    <definedName name="_11__123Graph_BCPI_ER_LOG" hidden="1">[6]ER!#REF!</definedName>
    <definedName name="_11__123Graph_CChart_3A" localSheetId="2" hidden="1">#REF!</definedName>
    <definedName name="_11__123Graph_CChart_3A" hidden="1">#REF!</definedName>
    <definedName name="_11__123Graph_XCHART_1" hidden="1">[21]A!$C$5:$AJ$5</definedName>
    <definedName name="_11__123Graph_XChart_3A" localSheetId="2" hidden="1">#REF!</definedName>
    <definedName name="_11__123Graph_XChart_3A" hidden="1">#REF!</definedName>
    <definedName name="_11__123Graph_XChart_4A" localSheetId="2" hidden="1">#REF!</definedName>
    <definedName name="_11__123Graph_XChart_4A" hidden="1">#REF!</definedName>
    <definedName name="_12__123Graph_AIBA_IBRD" hidden="1">[6]WB!$Q$62:$AK$62</definedName>
    <definedName name="_12__123Graph_AREALEX_WAGE" hidden="1">[22]PRIVATE_OLD!$E$13:$E$49</definedName>
    <definedName name="_12__123Graph_B01.T1_1_DNREAL" hidden="1">[18]INFO_QMACRO!#REF!</definedName>
    <definedName name="_12__123Graph_BIBA_IBRD" hidden="1">[11]WB!#REF!</definedName>
    <definedName name="_12__123Graph_DChart_1A" localSheetId="2" hidden="1">#REF!</definedName>
    <definedName name="_12__123Graph_DChart_1A" hidden="1">#REF!</definedName>
    <definedName name="_12__123Graph_XCHART_2" hidden="1">[21]A!$C$39:$AJ$39</definedName>
    <definedName name="_12__123Graph_XChart_4A" localSheetId="2" hidden="1">#REF!</definedName>
    <definedName name="_12__123Graph_XChart_4A" hidden="1">#REF!</definedName>
    <definedName name="_123graph_b" hidden="1">[23]A!#REF!</definedName>
    <definedName name="_12no" hidden="1">'[24]Dep fonct'!#REF!</definedName>
    <definedName name="_13__123Graph_B012.T1_4_DEFDN" hidden="1">[18]INFO_QMACRO!#REF!</definedName>
    <definedName name="_13__123Graph_BChart_3A" hidden="1">[25]CPIINDEX!#REF!</definedName>
    <definedName name="_13__123Graph_BChart_4A" hidden="1">[20]CPIINDEX!#REF!</definedName>
    <definedName name="_13__123Graph_BWB_ADJ_PRJ" hidden="1">[6]WB!$Q$257:$AK$257</definedName>
    <definedName name="_13__123Graph_DChart_2A" localSheetId="2" hidden="1">#REF!</definedName>
    <definedName name="_13__123Graph_DChart_2A" hidden="1">#REF!</definedName>
    <definedName name="_14__123Graph_B02.T1_1_PIBREAL" hidden="1">[18]INFO_QMACRO!#REF!</definedName>
    <definedName name="_14__123Graph_DChart_3A" localSheetId="2" hidden="1">#REF!</definedName>
    <definedName name="_14__123Graph_DChart_3A" hidden="1">#REF!</definedName>
    <definedName name="_14__123Graph_XChart_1A" localSheetId="2" hidden="1">#REF!</definedName>
    <definedName name="_14__123Graph_XChart_1A" hidden="1">#REF!</definedName>
    <definedName name="_15__123Graph_AChart_3A" hidden="1">[19]CPIINDEX!$O$203:$O$304</definedName>
    <definedName name="_15__123Graph_AWB_ADJ_PRJ" hidden="1">[6]WB!$Q$255:$AK$255</definedName>
    <definedName name="_15__123Graph_B022.T1_4_DEFPIB" hidden="1">[18]INFO_QMACRO!#REF!</definedName>
    <definedName name="_15__123Graph_BChart_3A" hidden="1">[25]CPIINDEX!#REF!</definedName>
    <definedName name="_15__123Graph_EChart_1A" localSheetId="2" hidden="1">#REF!</definedName>
    <definedName name="_15__123Graph_EChart_1A" hidden="1">#REF!</definedName>
    <definedName name="_15__123Graph_XChart_2A" localSheetId="2" hidden="1">#REF!</definedName>
    <definedName name="_15__123Graph_XChart_2A" hidden="1">#REF!</definedName>
    <definedName name="_16__123Graph_B03.T1_1_XREAL" hidden="1">[18]INFO_QMACRO!#REF!</definedName>
    <definedName name="_16__123Graph_BChart_1A" hidden="1">[26]CPIINDEX!$S$263:$S$310</definedName>
    <definedName name="_16__123Graph_BChart_4A" hidden="1">[25]CPIINDEX!#REF!</definedName>
    <definedName name="_16__123Graph_BWB_ADJ_PRJ" hidden="1">[6]WB!$Q$257:$AK$257</definedName>
    <definedName name="_16__123Graph_EChart_2A" localSheetId="2" hidden="1">#REF!</definedName>
    <definedName name="_16__123Graph_EChart_2A" hidden="1">#REF!</definedName>
    <definedName name="_16__123Graph_XChart_1A" localSheetId="2" hidden="1">#REF!</definedName>
    <definedName name="_16__123Graph_XChart_1A" hidden="1">#REF!</definedName>
    <definedName name="_16__123Graph_XChart_3A" localSheetId="2" hidden="1">#REF!</definedName>
    <definedName name="_16__123Graph_XChart_3A" hidden="1">#REF!</definedName>
    <definedName name="_17__123Graph_AWB_ADJ_PRJ" hidden="1">[6]WB!$Q$255:$AK$255</definedName>
    <definedName name="_17__123Graph_B04.T1_1_MREAL" hidden="1">[18]INFO_QMACRO!#REF!</definedName>
    <definedName name="_17__123Graph_EChart_3A" localSheetId="2" hidden="1">#REF!</definedName>
    <definedName name="_17__123Graph_EChart_3A" hidden="1">#REF!</definedName>
    <definedName name="_17__123Graph_XChart_4A" localSheetId="2" hidden="1">#REF!</definedName>
    <definedName name="_17__123Graph_XChart_4A" hidden="1">#REF!</definedName>
    <definedName name="_18__123Graph_B05.T1_4_DNREAL" hidden="1">[18]INFO_QMACRO!#REF!</definedName>
    <definedName name="_18__123Graph_FChart_1A" localSheetId="2" hidden="1">#REF!</definedName>
    <definedName name="_18__123Graph_FChart_1A" hidden="1">#REF!</definedName>
    <definedName name="_18__123Graph_XChart_1A" hidden="1">[25]CPIINDEX!$B$263:$B$310</definedName>
    <definedName name="_18__123Graph_XChart_2A" localSheetId="2" hidden="1">#REF!</definedName>
    <definedName name="_18__123Graph_XChart_2A" hidden="1">#REF!</definedName>
    <definedName name="_19__123Graph_B06.T1_4_PIBREAL" hidden="1">[18]INFO_QMACRO!#REF!</definedName>
    <definedName name="_19__123Graph_FChart_2A" localSheetId="2" hidden="1">#REF!</definedName>
    <definedName name="_19__123Graph_FChart_2A" hidden="1">#REF!</definedName>
    <definedName name="_2__123Graph_A012.T1_4_DEFDN" hidden="1">[18]INFO_QMACRO!#REF!</definedName>
    <definedName name="_2__123Graph_ACHART_1" hidden="1">[27]C!$L$34:$M$34</definedName>
    <definedName name="_2__123Graph_AChart_1A" localSheetId="2" hidden="1">#REF!</definedName>
    <definedName name="_2__123Graph_AChart_1A" hidden="1">#REF!</definedName>
    <definedName name="_2__123Graph_ACHART_2" localSheetId="2" hidden="1">#REF!</definedName>
    <definedName name="_2__123Graph_ACHART_2" hidden="1">#REF!</definedName>
    <definedName name="_2__123Graph_AChart_2A" localSheetId="2" hidden="1">#REF!</definedName>
    <definedName name="_2__123Graph_AChart_2A" hidden="1">#REF!</definedName>
    <definedName name="_2__123Graph_AGROWTH_CPI" hidden="1">[28]Data!#REF!</definedName>
    <definedName name="_2__123Graph_AIBA_IBRD" hidden="1">[6]WB!$Q$62:$AK$62</definedName>
    <definedName name="_20__123Graph_AChart_4A" hidden="1">[19]CPIINDEX!$O$239:$O$298</definedName>
    <definedName name="_20__123Graph_B07.T1_4_XREAL" hidden="1">[18]INFO_QMACRO!#REF!</definedName>
    <definedName name="_20__123Graph_BChart_4A" hidden="1">[25]CPIINDEX!#REF!</definedName>
    <definedName name="_20__123Graph_FChart_3A" localSheetId="2" hidden="1">#REF!</definedName>
    <definedName name="_20__123Graph_FChart_3A" hidden="1">#REF!</definedName>
    <definedName name="_20__123Graph_XChart_2A" hidden="1">[25]CPIINDEX!$B$203:$B$310</definedName>
    <definedName name="_20__123Graph_XChart_3A" localSheetId="2" hidden="1">#REF!</definedName>
    <definedName name="_20__123Graph_XChart_3A" hidden="1">#REF!</definedName>
    <definedName name="_21__123Graph_B08.T1_4_MREAL" hidden="1">[18]INFO_QMACRO!#REF!</definedName>
    <definedName name="_21__123Graph_BREALEX_WAGE" hidden="1">[22]PRIVATE_OLD!$F$13:$F$49</definedName>
    <definedName name="_21__123Graph_XChart_1A" localSheetId="2" hidden="1">#REF!</definedName>
    <definedName name="_21__123Graph_XChart_1A" hidden="1">#REF!</definedName>
    <definedName name="_22__123Graph_C01.T1_1_DNREAL" hidden="1">[18]INFO_QMACRO!#REF!</definedName>
    <definedName name="_22__123Graph_XChart_1A" hidden="1">[25]CPIINDEX!$B$263:$B$310</definedName>
    <definedName name="_22__123Graph_XChart_2A" localSheetId="2" hidden="1">#REF!</definedName>
    <definedName name="_22__123Graph_XChart_2A" hidden="1">#REF!</definedName>
    <definedName name="_22__123Graph_XChart_3A" hidden="1">[25]CPIINDEX!$B$203:$B$310</definedName>
    <definedName name="_22__123Graph_XChart_4A" localSheetId="2" hidden="1">#REF!</definedName>
    <definedName name="_22__123Graph_XChart_4A" hidden="1">#REF!</definedName>
    <definedName name="_23__123Graph_C012.T1_4_DEFDN" hidden="1">[18]INFO_QMACRO!#REF!</definedName>
    <definedName name="_23__123Graph_XChart_2A" hidden="1">[29]CPIINDEX!$B$203:$B$310</definedName>
    <definedName name="_23__123Graph_XChart_3A" localSheetId="2" hidden="1">#REF!</definedName>
    <definedName name="_23__123Graph_XChart_3A" hidden="1">#REF!</definedName>
    <definedName name="_24__123Graph_BWB_ADJ_PRJ" hidden="1">[6]WB!$Q$257:$AK$257</definedName>
    <definedName name="_24__123Graph_C02.T1_1_PIBREAL" hidden="1">[18]INFO_QMACRO!#REF!</definedName>
    <definedName name="_24__123Graph_XChart_2A" hidden="1">[25]CPIINDEX!$B$203:$B$310</definedName>
    <definedName name="_24__123Graph_XChart_3A" hidden="1">[29]CPIINDEX!$B$203:$B$310</definedName>
    <definedName name="_24__123Graph_XChart_4A" hidden="1">[25]CPIINDEX!$B$239:$B$298</definedName>
    <definedName name="_25__123Graph_BChart_1A" hidden="1">[19]CPIINDEX!$S$263:$S$310</definedName>
    <definedName name="_25__123Graph_BWB_ADJ_PRJ" hidden="1">[6]WB!$Q$257:$AK$257</definedName>
    <definedName name="_25__123Graph_C022.T1_4_DEFPIB" hidden="1">[18]INFO_QMACRO!#REF!</definedName>
    <definedName name="_25__123Graph_XChart_4A" hidden="1">[29]CPIINDEX!$B$239:$B$298</definedName>
    <definedName name="_26__123Graph_C03.T1_1_XREAL" hidden="1">[18]INFO_QMACRO!#REF!</definedName>
    <definedName name="_26__123Graph_XChart_1A" hidden="1">[20]CPIINDEX!$B$263:$B$310</definedName>
    <definedName name="_26__123Graph_XChart_3A" hidden="1">[25]CPIINDEX!$B$203:$B$310</definedName>
    <definedName name="_27__123Graph_C04.T1_1_MREAL" hidden="1">[18]INFO_QMACRO!#REF!</definedName>
    <definedName name="_27__123Graph_XChart_1A" hidden="1">[26]CPIINDEX!$B$263:$B$310</definedName>
    <definedName name="_27__123Graph_XChart_2A" hidden="1">[20]CPIINDEX!$B$203:$B$310</definedName>
    <definedName name="_28__123Graph_C05.T1_4_DNREAL" hidden="1">[18]INFO_QMACRO!#REF!</definedName>
    <definedName name="_28__123Graph_XChart_2A" hidden="1">[26]CPIINDEX!$B$203:$B$310</definedName>
    <definedName name="_28__123Graph_XChart_3A" hidden="1">[20]CPIINDEX!$B$203:$B$310</definedName>
    <definedName name="_28__123Graph_XChart_4A" hidden="1">[25]CPIINDEX!$B$239:$B$298</definedName>
    <definedName name="_29__123Graph_C06.T1_4_PIBREAL" hidden="1">[18]INFO_QMACRO!#REF!</definedName>
    <definedName name="_29__123Graph_XChart_3A" hidden="1">[26]CPIINDEX!$B$203:$B$310</definedName>
    <definedName name="_29__123Graph_XChart_4A" hidden="1">[20]CPIINDEX!$B$239:$B$298</definedName>
    <definedName name="_3__123Graph_A02.T1_1_PIBREAL" hidden="1">[18]INFO_QMACRO!#REF!</definedName>
    <definedName name="_3__123Graph_ACHART_1" hidden="1">[21]A!$C$31:$AJ$31</definedName>
    <definedName name="_3__123Graph_ACHART_2" hidden="1">[27]obezivo!#REF!</definedName>
    <definedName name="_3__123Graph_AChart_2A" localSheetId="2" hidden="1">#REF!</definedName>
    <definedName name="_3__123Graph_AChart_2A" hidden="1">#REF!</definedName>
    <definedName name="_3__123Graph_AChart_3A" localSheetId="2" hidden="1">#REF!</definedName>
    <definedName name="_3__123Graph_AChart_3A" hidden="1">#REF!</definedName>
    <definedName name="_3__123Graph_ACPI_ER_LOG" hidden="1">[11]ER!#REF!</definedName>
    <definedName name="_3__123Graph_AWB_ADJ_PRJ" hidden="1">[6]WB!$Q$255:$AK$255</definedName>
    <definedName name="_3__123Graph_BCHART_1" localSheetId="2" hidden="1">#REF!</definedName>
    <definedName name="_3__123Graph_BCHART_1" hidden="1">#REF!</definedName>
    <definedName name="_3__123Graph_DGROWTH_CPI" hidden="1">[28]Data!#REF!</definedName>
    <definedName name="_30__123Graph_C07.T1_4_XREAL" hidden="1">[18]INFO_QMACRO!#REF!</definedName>
    <definedName name="_30__123Graph_XChart_4A" hidden="1">[26]CPIINDEX!$B$239:$B$298</definedName>
    <definedName name="_31__123Graph_C08.T1_4_MREAL" hidden="1">[18]INFO_QMACRO!#REF!</definedName>
    <definedName name="_32__123Graph_D01.T1_1_DNREAL" hidden="1">[18]INFO_QMACRO!#REF!</definedName>
    <definedName name="_33__123Graph_D012.T1_4_DEFDN" hidden="1">[18]INFO_QMACRO!#REF!</definedName>
    <definedName name="_34__123Graph_D02.T1_1_PIBREAL" hidden="1">[18]INFO_QMACRO!#REF!</definedName>
    <definedName name="_35__123Graph_D022.T1_4_DEFPIB" hidden="1">[18]INFO_QMACRO!#REF!</definedName>
    <definedName name="_36__123Graph_D03.T1_1_XREAL" hidden="1">[18]INFO_QMACRO!#REF!</definedName>
    <definedName name="_37__123Graph_BChart_3A" hidden="1">[19]CPIINDEX!#REF!</definedName>
    <definedName name="_37__123Graph_D04.T1_1_MREAL" hidden="1">[18]INFO_QMACRO!#REF!</definedName>
    <definedName name="_38__123Graph_D05.T1_4_DNREAL" hidden="1">[18]INFO_QMACRO!#REF!</definedName>
    <definedName name="_39__123Graph_D06.T1_4_PIBREAL" hidden="1">[18]INFO_QMACRO!#REF!</definedName>
    <definedName name="_4__123Graph_A022.T1_4_DEFPIB" hidden="1">[18]INFO_QMACRO!#REF!</definedName>
    <definedName name="_4__123Graph_ACHART_2" hidden="1">[21]A!$C$31:$AJ$31</definedName>
    <definedName name="_4__123Graph_AChart_2A" localSheetId="2" hidden="1">#REF!</definedName>
    <definedName name="_4__123Graph_AChart_2A" hidden="1">#REF!</definedName>
    <definedName name="_4__123Graph_ACHART_3" hidden="1">[27]C!$L$34:$M$34</definedName>
    <definedName name="_4__123Graph_AChart_3A" localSheetId="2" hidden="1">#REF!</definedName>
    <definedName name="_4__123Graph_AChart_3A" hidden="1">#REF!</definedName>
    <definedName name="_4__123Graph_AChart_4A" localSheetId="2" hidden="1">#REF!</definedName>
    <definedName name="_4__123Graph_AChart_4A" hidden="1">#REF!</definedName>
    <definedName name="_4__123Graph_AChart_4B" localSheetId="2" hidden="1">#REF!</definedName>
    <definedName name="_4__123Graph_AChart_4B" hidden="1">#REF!</definedName>
    <definedName name="_4__123Graph_ACPI_ER_LOG" hidden="1">[11]ER!#REF!</definedName>
    <definedName name="_4__123Graph_BCHART_2" localSheetId="2" hidden="1">#REF!</definedName>
    <definedName name="_4__123Graph_BCHART_2" hidden="1">#REF!</definedName>
    <definedName name="_4__123Graph_BCPI_ER_LOG" hidden="1">[11]ER!#REF!</definedName>
    <definedName name="_40__123Graph_D07.T1_4_XREAL" hidden="1">[18]INFO_QMACRO!#REF!</definedName>
    <definedName name="_41__123Graph_D08.T1_4_MREAL" hidden="1">[18]INFO_QMACRO!#REF!</definedName>
    <definedName name="_42__123Graph_E01.T1_1_DNREAL" hidden="1">[18]INFO_QMACRO!#REF!</definedName>
    <definedName name="_43__123Graph_E012.T1_4_DEFDN" hidden="1">[18]INFO_QMACRO!#REF!</definedName>
    <definedName name="_44__123Graph_E02.T1_1_PIBREAL" hidden="1">[18]INFO_QMACRO!#REF!</definedName>
    <definedName name="_45__123Graph_E03.T1_1_XREAL" hidden="1">[18]INFO_QMACRO!#REF!</definedName>
    <definedName name="_46__123Graph_E04.T1_1_MREAL" hidden="1">[18]INFO_QMACRO!#REF!</definedName>
    <definedName name="_47__123Graph_E05.T1_4_DNREAL" hidden="1">[18]INFO_QMACRO!#REF!</definedName>
    <definedName name="_48__123Graph_E06.T1_4_PIBREAL" hidden="1">[18]INFO_QMACRO!#REF!</definedName>
    <definedName name="_49__123Graph_BChart_4A" hidden="1">[19]CPIINDEX!#REF!</definedName>
    <definedName name="_49__123Graph_E07.T1_4_XREAL" hidden="1">[18]INFO_QMACRO!#REF!</definedName>
    <definedName name="_5__123Graph_A03.T1_1_XREAL" hidden="1">[18]INFO_QMACRO!#REF!</definedName>
    <definedName name="_5__123Graph_AChart_1A" hidden="1">[19]CPIINDEX!$O$263:$O$310</definedName>
    <definedName name="_5__123Graph_ACHART_3" hidden="1">[27]C!$L$34:$M$34</definedName>
    <definedName name="_5__123Graph_AChart_4A" localSheetId="2" hidden="1">#REF!</definedName>
    <definedName name="_5__123Graph_AChart_4A" hidden="1">#REF!</definedName>
    <definedName name="_5__123Graph_AChart_5H" localSheetId="2" hidden="1">#REF!</definedName>
    <definedName name="_5__123Graph_AChart_5H" hidden="1">#REF!</definedName>
    <definedName name="_5__123Graph_ACPI_ER_LOG" hidden="1">[6]ER!#REF!</definedName>
    <definedName name="_5__123Graph_BChart_1A" localSheetId="2" hidden="1">#REF!</definedName>
    <definedName name="_5__123Graph_BChart_1A" hidden="1">#REF!</definedName>
    <definedName name="_5__123Graph_BCHART_2" hidden="1">[27]obezivo!#REF!</definedName>
    <definedName name="_5__123Graph_BIBA_IBRD" hidden="1">[11]WB!#REF!</definedName>
    <definedName name="_5__123Graph_CCHART_1" localSheetId="2" hidden="1">#REF!</definedName>
    <definedName name="_5__123Graph_CCHART_1" hidden="1">#REF!</definedName>
    <definedName name="_50__123Graph_E08.T1_4_MREAL" hidden="1">[18]INFO_QMACRO!#REF!</definedName>
    <definedName name="_51__123Graph_F01.T1_1_DNREAL" hidden="1">[18]INFO_QMACRO!#REF!</definedName>
    <definedName name="_52__123Graph_F012.T1_4_DEFDN" hidden="1">[18]INFO_QMACRO!#REF!</definedName>
    <definedName name="_53__123Graph_F02.T1_1_PIBREAL" hidden="1">[18]INFO_QMACRO!#REF!</definedName>
    <definedName name="_54__123Graph_F05.T1_4_DNREAL" hidden="1">[18]INFO_QMACRO!#REF!</definedName>
    <definedName name="_54__123Graph_XChart_1A" hidden="1">[19]CPIINDEX!$B$263:$B$310</definedName>
    <definedName name="_55__123Graph_X012.T1_4_DEFDN" hidden="1">[18]INFO_QMACRO!#REF!</definedName>
    <definedName name="_56__123Graph_X02.T1_1_PIBREAL" hidden="1">[18]INFO_QMACRO!#REF!</definedName>
    <definedName name="_57__123Graph_X022.T1_4_DEFPIB" hidden="1">[18]INFO_QMACRO!#REF!</definedName>
    <definedName name="_58__123Graph_X03.T1_1_XREAL" hidden="1">[18]INFO_QMACRO!#REF!</definedName>
    <definedName name="_59__123Graph_X04.T1_1_MREAL" hidden="1">[18]INFO_QMACRO!#REF!</definedName>
    <definedName name="_59__123Graph_XChart_2A" hidden="1">[19]CPIINDEX!$B$203:$B$310</definedName>
    <definedName name="_6__123Graph_A04.T1_1_MREAL" hidden="1">[18]INFO_QMACRO!#REF!</definedName>
    <definedName name="_6__123Graph_AChart_3A" localSheetId="2" hidden="1">#REF!</definedName>
    <definedName name="_6__123Graph_AChart_3A" hidden="1">#REF!</definedName>
    <definedName name="_6__123Graph_AIBA_IBRD" hidden="1">[6]WB!$Q$62:$AK$62</definedName>
    <definedName name="_6__123Graph_BCHART_1" hidden="1">[21]A!$C$28:$AJ$28</definedName>
    <definedName name="_6__123Graph_BChart_1A" localSheetId="2" hidden="1">#REF!</definedName>
    <definedName name="_6__123Graph_BChart_1A" hidden="1">#REF!</definedName>
    <definedName name="_6__123Graph_BChart_3A" hidden="1">[29]CPIINDEX!#REF!</definedName>
    <definedName name="_6__123Graph_BWB_ADJ_PRJ" hidden="1">[6]WB!$Q$257:$AK$257</definedName>
    <definedName name="_6__123Graph_CCHART_2" localSheetId="2" hidden="1">#REF!</definedName>
    <definedName name="_6__123Graph_CCHART_2" hidden="1">#REF!</definedName>
    <definedName name="_60__123Graph_X05.T1_4_DNREAL" hidden="1">[18]INFO_QMACRO!#REF!</definedName>
    <definedName name="_61__123Graph_X06.T1_4_PIBREAL" hidden="1">[18]INFO_QMACRO!#REF!</definedName>
    <definedName name="_62__123Graph_X07.T1_4_XREAL" hidden="1">[18]INFO_QMACRO!#REF!</definedName>
    <definedName name="_63__123Graph_X08.T1_4_MREAL" hidden="1">[18]INFO_QMACRO!#REF!</definedName>
    <definedName name="_64__123Graph_X09._PHILLIPS" hidden="1">[18]INFO_QMACRO!#REF!</definedName>
    <definedName name="_64__123Graph_XChart_3A" hidden="1">[19]CPIINDEX!$B$203:$B$310</definedName>
    <definedName name="_69__123Graph_XChart_4A" hidden="1">[19]CPIINDEX!$B$239:$B$298</definedName>
    <definedName name="_7__123Graph_A05.T1_4_DNREAL" hidden="1">[18]INFO_QMACRO!#REF!</definedName>
    <definedName name="_7__123Graph_AWB_ADJ_PRJ" hidden="1">[6]WB!$Q$255:$AK$255</definedName>
    <definedName name="_7__123Graph_BCHART_2" hidden="1">[21]A!$C$36:$AJ$36</definedName>
    <definedName name="_7__123Graph_BChart_2A" localSheetId="2" hidden="1">#REF!</definedName>
    <definedName name="_7__123Graph_BChart_2A" hidden="1">#REF!</definedName>
    <definedName name="_7__123Graph_BChart_3A" hidden="1">[30]CPIINDEX!#REF!</definedName>
    <definedName name="_7__123Graph_BChart_4A" hidden="1">[29]CPIINDEX!#REF!</definedName>
    <definedName name="_7__123Graph_XCHART_1" localSheetId="2" hidden="1">#REF!</definedName>
    <definedName name="_7__123Graph_XCHART_1" hidden="1">#REF!</definedName>
    <definedName name="_7__123Graph_XREALEX_WAGE" hidden="1">[31]PRIVATE!#REF!</definedName>
    <definedName name="_8__123Graph_A06.T1_4_PIBREAL" hidden="1">[18]INFO_QMACRO!#REF!</definedName>
    <definedName name="_8__123Graph_AChart_4A" localSheetId="2" hidden="1">#REF!</definedName>
    <definedName name="_8__123Graph_AChart_4A" hidden="1">#REF!</definedName>
    <definedName name="_8__123Graph_BChart_1A" hidden="1">[20]CPIINDEX!$S$263:$S$310</definedName>
    <definedName name="_8__123Graph_BChart_3A" localSheetId="2" hidden="1">#REF!</definedName>
    <definedName name="_8__123Graph_BChart_3A" hidden="1">#REF!</definedName>
    <definedName name="_8__123Graph_BChart_4A" hidden="1">[30]CPIINDEX!#REF!</definedName>
    <definedName name="_8__123Graph_BCPI_ER_LOG" hidden="1">[11]ER!#REF!</definedName>
    <definedName name="_8__123Graph_CCHART_2" hidden="1">[27]obezivo!$X$6:$X$27</definedName>
    <definedName name="_8__123Graph_XChart_1A" localSheetId="2" hidden="1">#REF!</definedName>
    <definedName name="_8__123Graph_XChart_1A" hidden="1">#REF!</definedName>
    <definedName name="_8__123Graph_XCHART_2" localSheetId="2" hidden="1">#REF!</definedName>
    <definedName name="_8__123Graph_XCHART_2" hidden="1">#REF!</definedName>
    <definedName name="_9__123Graph_A07.T1_4_XREAL" hidden="1">[18]INFO_QMACRO!#REF!</definedName>
    <definedName name="_9__123Graph_AIBA_IBRD" hidden="1">[6]WB!$Q$62:$AK$62</definedName>
    <definedName name="_9__123Graph_BChart_3A" hidden="1">[20]CPIINDEX!#REF!</definedName>
    <definedName name="_9__123Graph_CCHART_1" hidden="1">[21]A!$C$24:$AJ$24</definedName>
    <definedName name="_9__123Graph_CChart_1A" localSheetId="2" hidden="1">#REF!</definedName>
    <definedName name="_9__123Graph_CChart_1A" hidden="1">#REF!</definedName>
    <definedName name="_9__123Graph_XChart_1A" localSheetId="2" hidden="1">#REF!</definedName>
    <definedName name="_9__123Graph_XChart_1A" hidden="1">#REF!</definedName>
    <definedName name="_9__123Graph_XChart_2A" localSheetId="2" hidden="1">#REF!</definedName>
    <definedName name="_9__123Graph_XChart_2A" hidden="1">#REF!</definedName>
    <definedName name="_AMO_UniqueIdentifier" hidden="1">"'aafe419b-dfbd-4e6e-81ec-e86c112c6b4e'"</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tdRecalcBehavior" hidden="1">0</definedName>
    <definedName name="_AtRisk_SimSetting_StdRecalcWithoutRiskStatic" hidden="1">0</definedName>
    <definedName name="_AtRisk_SimSetting_StdRecalcWithoutRiskStaticPercentile" hidden="1">0.5</definedName>
    <definedName name="_Dist_Bin" hidden="1">#REF!</definedName>
    <definedName name="_Dist_Values" hidden="1">#REF!</definedName>
    <definedName name="_Fill" localSheetId="2" hidden="1">#REF!</definedName>
    <definedName name="_Fill" hidden="1">#REF!</definedName>
    <definedName name="_Fill1" hidden="1">#REF!</definedName>
    <definedName name="_Fill2" hidden="1">#REF!</definedName>
    <definedName name="_Fill3" hidden="1">#REF!</definedName>
    <definedName name="_Fill4" hidden="1">#REF!</definedName>
    <definedName name="_Fill5" hidden="1">#REF!</definedName>
    <definedName name="_Filler" hidden="1">[32]A!$A$43:$A$598</definedName>
    <definedName name="_FILLL" hidden="1">[33]Fund_Credit!#REF!</definedName>
    <definedName name="_filterd" localSheetId="2" hidden="1">#REF!</definedName>
    <definedName name="_filterd" hidden="1">#REF!</definedName>
    <definedName name="_xlnm._FilterDatabase" localSheetId="2" hidden="1">#REF!</definedName>
    <definedName name="_xlnm._FilterDatabase" hidden="1">#REF!</definedName>
    <definedName name="_Key1" hidden="1">#REF!</definedName>
    <definedName name="_Key12" hidden="1">[34]Info!#REF!</definedName>
    <definedName name="_Key2" localSheetId="2" hidden="1">#REF!</definedName>
    <definedName name="_Key2" hidden="1">#REF!</definedName>
    <definedName name="_LL2" localSheetId="2" hidden="1">{FALSE,FALSE,-1.25,-15.5,484.5,276.75,FALSE,FALSE,TRUE,TRUE,0,12,#N/A,46,#N/A,2.93460490463215,15.35,1,FALSE,FALSE,3,TRUE,1,FALSE,100,"Swvu.PLA1.","ACwvu.PLA1.",#N/A,FALSE,FALSE,0,0,0,0,2,"","",TRUE,TRUE,FALSE,FALSE,1,60,#N/A,#N/A,FALSE,FALSE,FALSE,FALSE,FALSE,FALSE,FALSE,9,65532,65532,FALSE,FALSE,TRUE,TRUE,TRUE}</definedName>
    <definedName name="_LL2" localSheetId="0" hidden="1">{FALSE,FALSE,-1.25,-15.5,484.5,276.75,FALSE,FALSE,TRUE,TRUE,0,12,#N/A,46,#N/A,2.93460490463215,15.35,1,FALSE,FALSE,3,TRUE,1,FALSE,100,"Swvu.PLA1.","ACwvu.PLA1.",#N/A,FALSE,FALSE,0,0,0,0,2,"","",TRUE,TRUE,FALSE,FALSE,1,60,#N/A,#N/A,FALSE,FALSE,FALSE,FALSE,FALSE,FALSE,FALSE,9,65532,65532,FALSE,FALSE,TRUE,TRUE,TRUE}</definedName>
    <definedName name="_LL2" hidden="1">{FALSE,FALSE,-1.25,-15.5,484.5,276.75,FALSE,FALSE,TRUE,TRUE,0,12,#N/A,46,#N/A,2.93460490463215,15.35,1,FALSE,FALSE,3,TRUE,1,FALSE,100,"Swvu.PLA1.","ACwvu.PLA1.",#N/A,FALSE,FALSE,0,0,0,0,2,"","",TRUE,TRUE,FALSE,FALSE,1,60,#N/A,#N/A,FALSE,FALSE,FALSE,FALSE,FALSE,FALSE,FALSE,9,65532,65532,FALSE,FALSE,TRUE,TRUE,TRUE}</definedName>
    <definedName name="_lo2" hidden="1">{"Main Economic Indicators",#N/A,FALSE,"C"}</definedName>
    <definedName name="_loi3" hidden="1">{"Main Economic Indicators",#N/A,FALSE,"C"}</definedName>
    <definedName name="_MatMult_A" hidden="1">#REF!</definedName>
    <definedName name="_MatMult_B" hidden="1">#REF!</definedName>
    <definedName name="_new1" hidden="1">{"Main Economic Indicators",#N/A,FALSE,"C"}</definedName>
    <definedName name="_nnn1" hidden="1">{"Main Economic Indicators",#N/A,FALSE,"C"}</definedName>
    <definedName name="_nnn2" hidden="1">{"Main Economic Indicators",#N/A,FALSE,"C"}</definedName>
    <definedName name="_nnn4" hidden="1">{"Main Economic Indicators",#N/A,FALSE,"C"}</definedName>
    <definedName name="_Order1" hidden="1">255</definedName>
    <definedName name="_Order2" hidden="1">255</definedName>
    <definedName name="_Parse_In" hidden="1">#REF!</definedName>
    <definedName name="_Parse_Out" hidden="1">#REF!</definedName>
    <definedName name="_Parse_Out1" hidden="1">#REF!</definedName>
    <definedName name="_Parse_Out2" hidden="1">#REF!</definedName>
    <definedName name="_reg_out3" hidden="1">#REF!</definedName>
    <definedName name="_Regression_Out" hidden="1">#REF!</definedName>
    <definedName name="_Regression_X" hidden="1">#REF!</definedName>
    <definedName name="_Regression_Y" hidden="1">#REF!</definedName>
    <definedName name="_regX" hidden="1">#REF!</definedName>
    <definedName name="_regX2" hidden="1">#REF!</definedName>
    <definedName name="_regY" hidden="1">#REF!</definedName>
    <definedName name="_regY2" hidden="1">#REF!</definedName>
    <definedName name="_Sort" hidden="1">#REF!</definedName>
    <definedName name="_SRT11" hidden="1">{"Minpmon",#N/A,FALSE,"Monthinput"}</definedName>
    <definedName name="_wrn2" hidden="1">{"tb15english",#N/A,FALSE,"REDTab15";"tb16english",#N/A,FALSE,"REDTab16";"tb17english",#N/A,FALSE,"REDTab17";"tb18english",#N/A,FALSE,"RED Tab18";"tb19english",#N/A,FALSE,"REDTab23"}</definedName>
    <definedName name="a" hidden="1">{"CN",#N/A,FALSE,"SEFI"}</definedName>
    <definedName name="aa" localSheetId="2" hidden="1">{FALSE,FALSE,-1.25,-15.5,484.5,276.75,FALSE,FALSE,TRUE,TRUE,0,12,#N/A,46,#N/A,2.93460490463215,15.35,1,FALSE,FALSE,3,TRUE,1,FALSE,100,"Swvu.PLA1.","ACwvu.PLA1.",#N/A,FALSE,FALSE,0,0,0,0,2,"","",TRUE,TRUE,FALSE,FALSE,1,60,#N/A,#N/A,FALSE,FALSE,FALSE,FALSE,FALSE,FALSE,FALSE,9,65532,65532,FALSE,FALSE,TRUE,TRUE,TRUE}</definedName>
    <definedName name="aa" localSheetId="0" hidden="1">{FALSE,FALSE,-1.25,-15.5,484.5,276.75,FALSE,FALSE,TRUE,TRUE,0,12,#N/A,46,#N/A,2.93460490463215,15.35,1,FALSE,FALSE,3,TRUE,1,FALSE,100,"Swvu.PLA1.","ACwvu.PLA1.",#N/A,FALSE,FALSE,0,0,0,0,2,"","",TRUE,TRUE,FALSE,FALSE,1,60,#N/A,#N/A,FALSE,FALSE,FALSE,FALSE,FALSE,FALSE,FALSE,9,65532,65532,FALSE,FALSE,TRUE,TRUE,TRUE}</definedName>
    <definedName name="aa" hidden="1">{FALSE,FALSE,-1.25,-15.5,484.5,276.75,FALSE,FALSE,TRUE,TRUE,0,12,#N/A,46,#N/A,2.93460490463215,15.35,1,FALSE,FALSE,3,TRUE,1,FALSE,100,"Swvu.PLA1.","ACwvu.PLA1.",#N/A,FALSE,FALSE,0,0,0,0,2,"","",TRUE,TRUE,FALSE,FALSE,1,60,#N/A,#N/A,FALSE,FALSE,FALSE,FALSE,FALSE,FALSE,FALSE,9,65532,65532,FALSE,FALSE,TRUE,TRUE,TRUE}</definedName>
    <definedName name="aaa" hidden="1">{"Riqfin97",#N/A,FALSE,"Tran";"Riqfinpro",#N/A,FALSE,"Tran"}</definedName>
    <definedName name="aaaaaa" hidden="1">{"CN",#N/A,FALSE,"SEFI"}</definedName>
    <definedName name="aaaaaaa" hidden="1">{"Main Economic Indicators",#N/A,FALSE,"C"}</definedName>
    <definedName name="aad" hidden="1">{"Main Economic Indicators",#N/A,FALSE,"C"}</definedName>
    <definedName name="aaq" hidden="1">{"Main Economic Indicators",#N/A,FALSE,"C"}</definedName>
    <definedName name="aax" hidden="1">{"Main Economic Indicators",#N/A,FALSE,"C"}</definedName>
    <definedName name="ab.dr" hidden="1">{"Main Economic Indicators",#N/A,FALSE,"C"}</definedName>
    <definedName name="abc" hidden="1">{TRUE,TRUE,-0.5,-14.75,603,365.25,FALSE,TRUE,TRUE,TRUE,0,123,#N/A,71,#N/A,12.2786885245902,35.4117647058824,1,FALSE,FALSE,3,TRUE,1,FALSE,100,"Swvu.bopsdr.sr.","ACwvu.bopsdr.sr.",#N/A,FALSE,FALSE,0.75,0.5,0.5,0.75,1,"","",FALSE,FALSE,FALSE,FALSE,1,#N/A,1,1,"=R20C2:R127C52",FALSE,"Rwvu.bopsdr.sr.","Cwvu.bopsdr.sr.",FALSE,FALSE,FALSE,1,300,300,FALSE,FALSE,TRUE,TRUE,TRUE}</definedName>
    <definedName name="abcd" hidden="1">[35]BOP!$A$36:$IV$36,[35]BOP!$A$44:$IV$44,[35]BOP!$A$59:$IV$59,[35]BOP!#REF!,[35]BOP!#REF!,[35]BOP!$A$79:$IV$79,[35]BOP!$A$81:$IV$88,[35]BOP!#REF!,[35]BOP!#REF!</definedName>
    <definedName name="abu" localSheetId="2" hidden="1">{FALSE,FALSE,-1.25,-15.5,484.5,276.75,FALSE,FALSE,TRUE,TRUE,0,12,#N/A,46,#N/A,2.93460490463215,15.35,1,FALSE,FALSE,3,TRUE,1,FALSE,100,"Swvu.PLA1.","ACwvu.PLA1.",#N/A,FALSE,FALSE,0,0,0,0,2,"","",TRUE,TRUE,FALSE,FALSE,1,60,#N/A,#N/A,FALSE,FALSE,FALSE,FALSE,FALSE,FALSE,FALSE,9,65532,65532,FALSE,FALSE,TRUE,TRUE,TRUE}</definedName>
    <definedName name="abu" localSheetId="0" hidden="1">{FALSE,FALSE,-1.25,-15.5,484.5,276.75,FALSE,FALSE,TRUE,TRUE,0,12,#N/A,46,#N/A,2.93460490463215,15.35,1,FALSE,FALSE,3,TRUE,1,FALSE,100,"Swvu.PLA1.","ACwvu.PLA1.",#N/A,FALSE,FALSE,0,0,0,0,2,"","",TRUE,TRUE,FALSE,FALSE,1,60,#N/A,#N/A,FALSE,FALSE,FALSE,FALSE,FALSE,FALSE,FALSE,9,65532,65532,FALSE,FALSE,TRUE,TRUE,TRUE}</definedName>
    <definedName name="abu" hidden="1">{FALSE,FALSE,-1.25,-15.5,484.5,276.75,FALSE,FALSE,TRUE,TRUE,0,12,#N/A,46,#N/A,2.93460490463215,15.35,1,FALSE,FALSE,3,TRUE,1,FALSE,100,"Swvu.PLA1.","ACwvu.PLA1.",#N/A,FALSE,FALSE,0,0,0,0,2,"","",TRUE,TRUE,FALSE,FALSE,1,60,#N/A,#N/A,FALSE,FALSE,FALSE,FALSE,FALSE,FALSE,FALSE,9,65532,65532,FALSE,FALSE,TRUE,TRUE,TRUE}</definedName>
    <definedName name="AccessDatabase" hidden="1">"C:\Documents and Settings\Wagner Fernandes\Os meus documentos\PIP 2004 2.mdb"</definedName>
    <definedName name="ACwvu.PLA1." localSheetId="2" hidden="1">#REF!</definedName>
    <definedName name="ACwvu.PLA1." hidden="1">#REF!</definedName>
    <definedName name="ACwvu.PLA2." localSheetId="2" hidden="1">#REF!</definedName>
    <definedName name="ACwvu.PLA2." hidden="1">#REF!</definedName>
    <definedName name="ACwvu.Print." hidden="1">[36]Med!#REF!</definedName>
    <definedName name="ad" hidden="1">{"Riqfin97",#N/A,FALSE,"Tran";"Riqfinpro",#N/A,FALSE,"Tran"}</definedName>
    <definedName name="adfaff" hidden="1">{"Tab1",#N/A,FALSE,"P";"Tab2",#N/A,FALSE,"P"}</definedName>
    <definedName name="adsadrr" hidden="1">#REF!</definedName>
    <definedName name="adssdd" hidden="1">{"Main Economic Indicators",#N/A,FALSE,"C"}</definedName>
    <definedName name="af" hidden="1">{"Tab1",#N/A,FALSE,"P";"Tab2",#N/A,FALSE,"P"}</definedName>
    <definedName name="afafa" hidden="1">{"Riqfin97",#N/A,FALSE,"Tran";"Riqfinpro",#N/A,FALSE,"Tran"}</definedName>
    <definedName name="afr" hidden="1">{#N/A,#N/A,FALSE,"Ind. Selecc.";#N/A,#N/A,FALSE,"Nec Fin Ext";#N/A,#N/A,FALSE,"Tab-3";#N/A,#N/A,FALSE,"Tab-4";#N/A,#N/A,FALSE,"Tab-5";#N/A,#N/A,FALSE,"Tab-6";#N/A,#N/A,FALSE,"Tab-7";#N/A,#N/A,FALSE,"Tab-8";#N/A,#N/A,FALSE,"Tab-9";#N/A,#N/A,FALSE,"Tab-10";#N/A,#N/A,FALSE,"Tab-11";#N/A,#N/A,FALSE,"IVA";#N/A,#N/A,FALSE,"Tab-13";#N/A,#N/A,FALSE,"Tab-14";#N/A,#N/A,FALSE,"Tab-15"}</definedName>
    <definedName name="afsa" hidden="1">{"Riqfin97",#N/A,FALSE,"Tran";"Riqfinpro",#N/A,FALSE,"Tran"}</definedName>
    <definedName name="afsf" hidden="1">{"Tab1",#N/A,FALSE,"P";"Tab2",#N/A,FALSE,"P"}</definedName>
    <definedName name="ag" hidden="1">{"Tab1",#N/A,FALSE,"P";"Tab2",#N/A,FALSE,"P"}</definedName>
    <definedName name="ah" hidden="1">{"Riqfin97",#N/A,FALSE,"Tran";"Riqfinpro",#N/A,FALSE,"Tran"}</definedName>
    <definedName name="aj" hidden="1">{"Riqfin97",#N/A,FALSE,"Tran";"Riqfinpro",#N/A,FALSE,"Tran"}</definedName>
    <definedName name="al" hidden="1">{"Riqfin97",#N/A,FALSE,"Tran";"Riqfinpro",#N/A,FALSE,"Tran"}</definedName>
    <definedName name="aq" hidden="1">{#N/A,#N/A,FALSE,"Ind. Selecc.";#N/A,#N/A,FALSE,"Nec Fin Ext";#N/A,#N/A,FALSE,"Tab-3";#N/A,#N/A,FALSE,"Tab-4";#N/A,#N/A,FALSE,"Tab-5";#N/A,#N/A,FALSE,"Tab-6";#N/A,#N/A,FALSE,"Tab-7";#N/A,#N/A,FALSE,"Tab-8";#N/A,#N/A,FALSE,"Tab-9";#N/A,#N/A,FALSE,"Tab-10";#N/A,#N/A,FALSE,"Tab-11";#N/A,#N/A,FALSE,"IVA";#N/A,#N/A,FALSE,"Tab-13";#N/A,#N/A,FALSE,"Tab-14";#N/A,#N/A,FALSE,"Tab-15"}</definedName>
    <definedName name="aqaq" hidden="1">{"Main Economic Indicators",#N/A,FALSE,"C"}</definedName>
    <definedName name="aqwds" hidden="1">[37]BOP!$A$36:$IV$36,[37]BOP!$A$44:$IV$44,[37]BOP!$A$59:$IV$59,[37]BOP!#REF!,[37]BOP!#REF!,[37]BOP!$A$79:$IV$79,[37]BOP!$A$81:$IV$88,[37]BOP!#REF!</definedName>
    <definedName name="Argentina" hidden="1">{FALSE,FALSE,-1.25,-15.5,484.5,276.75,FALSE,FALSE,TRUE,TRUE,0,12,#N/A,46,#N/A,2.93460490463215,15.35,1,FALSE,FALSE,3,TRUE,1,FALSE,100,"Swvu.PLA1.","ACwvu.PLA1.",#N/A,FALSE,FALSE,0,0,0,0,2,"","",TRUE,TRUE,FALSE,FALSE,1,60,#N/A,#N/A,FALSE,FALSE,FALSE,FALSE,FALSE,FALSE,FALSE,9,65532,65532,FALSE,FALSE,TRUE,TRUE,TRUE}</definedName>
    <definedName name="as" hidden="1">{"Minpmon",#N/A,FALSE,"Monthinput"}</definedName>
    <definedName name="asd" hidden="1">[38]INFO_QMACRO!#REF!</definedName>
    <definedName name="asdf" hidden="1">[38]INFO_QMACRO!#REF!</definedName>
    <definedName name="asdrae" hidden="1">#REF!</definedName>
    <definedName name="asfa" hidden="1">{"Tab1",#N/A,FALSE,"P";"Tab2",#N/A,FALSE,"P"}</definedName>
    <definedName name="bb" hidden="1">{"Riqfin97",#N/A,FALSE,"Tran";"Riqfinpro",#N/A,FALSE,"Tran"}</definedName>
    <definedName name="bbb" hidden="1">{"Main Economic Indicators",#N/A,FALSE,"C"}</definedName>
    <definedName name="bbbb" hidden="1">{"Minpmon",#N/A,FALSE,"Monthinput"}</definedName>
    <definedName name="bbbbbbbbbbbbb" hidden="1">{"Tab1",#N/A,FALSE,"P";"Tab2",#N/A,FALSE,"P"}</definedName>
    <definedName name="bbbbbbg" hidden="1">{"Main Economic Indicators",#N/A,FALSE,"C"}</definedName>
    <definedName name="BLPH1" localSheetId="2" hidden="1">#REF!</definedName>
    <definedName name="BLPH1" hidden="1">#REF!</definedName>
    <definedName name="BLPH10" hidden="1">#REF!</definedName>
    <definedName name="BLPH100" hidden="1">[39]GovSecur!#REF!</definedName>
    <definedName name="BLPH101" hidden="1">[40]Sheet1!$ES$3</definedName>
    <definedName name="BLPH102" hidden="1">[40]Sheet1!$EQ$3</definedName>
    <definedName name="BLPH103" hidden="1">[39]GovSecur!#REF!</definedName>
    <definedName name="BLPH104" hidden="1">[40]Sheet1!$EM$3</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[41]Raw_1!#REF!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'[42]correlations with EMBI'!#REF!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'[42]correlations with EMBI'!#REF!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'[42]correlations with EMBI'!#REF!</definedName>
    <definedName name="BLPH180" hidden="1">#REF!</definedName>
    <definedName name="BLPH181" hidden="1">#REF!</definedName>
    <definedName name="BLPH182" hidden="1">#REF!</definedName>
    <definedName name="BLPH183" hidden="1">#REF!</definedName>
    <definedName name="BLPH184" hidden="1">#REF!</definedName>
    <definedName name="BLPH19" hidden="1">'[42]correlations with EMBI'!#REF!</definedName>
    <definedName name="BLPH2" localSheetId="2" hidden="1">#REF!</definedName>
    <definedName name="BLPH2" hidden="1">#REF!</definedName>
    <definedName name="BLPH20" hidden="1">'[42]correlations with EMBI'!#REF!</definedName>
    <definedName name="BLPH21" hidden="1">#REF!</definedName>
    <definedName name="BLPH22" hidden="1">#REF!</definedName>
    <definedName name="BLPH23" hidden="1">#REF!</definedName>
    <definedName name="BLPH24" hidden="1">#REF!</definedName>
    <definedName name="BLPH25" hidden="1">[40]Sheet1!$C$3</definedName>
    <definedName name="BLPH26" hidden="1">#REF!</definedName>
    <definedName name="BLPH27" hidden="1">'[43]STOCK MARKET'!#REF!</definedName>
    <definedName name="BLPH28" hidden="1">#REF!</definedName>
    <definedName name="BLPH288" hidden="1">#REF!</definedName>
    <definedName name="BLPH289" hidden="1">#REF!</definedName>
    <definedName name="BLPH29" hidden="1">'[43]STOCK MARKET'!#REF!</definedName>
    <definedName name="BLPH290" hidden="1">#REF!</definedName>
    <definedName name="BLPH291"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localSheetId="2" hidden="1">#REF!</definedName>
    <definedName name="BLPH3" hidden="1">#REF!</definedName>
    <definedName name="BLPH30" hidden="1">[40]Sheet1!$E$3</definedName>
    <definedName name="BLPH300" hidden="1">#REF!</definedName>
    <definedName name="BLPH301"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[40]Sheet1!$G$3</definedName>
    <definedName name="BLPH310" hidden="1">#REF!</definedName>
    <definedName name="BLPH311"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[40]Sheet1!$I$3</definedName>
    <definedName name="BLPH320" hidden="1">#REF!</definedName>
    <definedName name="BLPH321"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[40]Sheet1!$K$3</definedName>
    <definedName name="BLPH330" hidden="1">#REF!</definedName>
    <definedName name="BLPH331"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[40]Sheet1!$M$3</definedName>
    <definedName name="BLPH340" hidden="1">#REF!</definedName>
    <definedName name="BLPH341"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[40]Sheet1!$O$3</definedName>
    <definedName name="BLPH350" hidden="1">#REF!</definedName>
    <definedName name="BLPH351"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[40]Sheet1!$Q$3</definedName>
    <definedName name="BLPH360" hidden="1">#REF!</definedName>
    <definedName name="BLPH361" hidden="1">#REF!</definedName>
    <definedName name="BLPH362" hidden="1">#REF!</definedName>
    <definedName name="BLPH363" hidden="1">#REF!</definedName>
    <definedName name="BLPH364" hidden="1">#REF!</definedName>
    <definedName name="BLPH365" hidden="1">#REF!</definedName>
    <definedName name="BLPH366" hidden="1">#REF!</definedName>
    <definedName name="BLPH367" hidden="1">#REF!</definedName>
    <definedName name="BLPH368" hidden="1">#REF!</definedName>
    <definedName name="BLPH369" hidden="1">#REF!</definedName>
    <definedName name="BLPH37" hidden="1">[40]Sheet1!$S$3</definedName>
    <definedName name="BLPH370" hidden="1">#REF!</definedName>
    <definedName name="BLPH371" hidden="1">#REF!</definedName>
    <definedName name="BLPH372" hidden="1">#REF!</definedName>
    <definedName name="BLPH373" hidden="1">#REF!</definedName>
    <definedName name="BLPH374" hidden="1">#REF!</definedName>
    <definedName name="BLPH375" hidden="1">#REF!</definedName>
    <definedName name="BLPH376" hidden="1">#REF!</definedName>
    <definedName name="BLPH377" hidden="1">#REF!</definedName>
    <definedName name="BLPH378" hidden="1">#REF!</definedName>
    <definedName name="BLPH379" hidden="1">#REF!</definedName>
    <definedName name="BLPH38" hidden="1">[40]Sheet1!$U$3</definedName>
    <definedName name="BLPH380" hidden="1">#REF!</definedName>
    <definedName name="BLPH381" hidden="1">#REF!</definedName>
    <definedName name="BLPH382" hidden="1">#REF!</definedName>
    <definedName name="BLPH383" hidden="1">#REF!</definedName>
    <definedName name="BLPH384" hidden="1">#REF!</definedName>
    <definedName name="BLPH385" hidden="1">#REF!</definedName>
    <definedName name="BLPH386" hidden="1">#REF!</definedName>
    <definedName name="BLPH387" hidden="1">#REF!</definedName>
    <definedName name="BLPH388" hidden="1">#REF!</definedName>
    <definedName name="BLPH389" hidden="1">#REF!</definedName>
    <definedName name="BLPH39" hidden="1">[40]Sheet1!$W$3</definedName>
    <definedName name="BLPH390" hidden="1">#REF!</definedName>
    <definedName name="BLPH391" hidden="1">#REF!</definedName>
    <definedName name="BLPH392" hidden="1">#REF!</definedName>
    <definedName name="BLPH393" hidden="1">#REF!</definedName>
    <definedName name="BLPH394" hidden="1">#REF!</definedName>
    <definedName name="BLPH395" hidden="1">#REF!</definedName>
    <definedName name="BLPH396" hidden="1">#REF!</definedName>
    <definedName name="BLPH397" hidden="1">#REF!</definedName>
    <definedName name="BLPH398" hidden="1">#REF!</definedName>
    <definedName name="BLPH399" hidden="1">#REF!</definedName>
    <definedName name="BLPH4" localSheetId="2" hidden="1">#REF!</definedName>
    <definedName name="BLPH4" hidden="1">#REF!</definedName>
    <definedName name="BLPH40" hidden="1">[40]Sheet1!$Y$3</definedName>
    <definedName name="BLPH400" hidden="1">#REF!</definedName>
    <definedName name="BLPH401" hidden="1">#REF!</definedName>
    <definedName name="BLPH402" hidden="1">#REF!</definedName>
    <definedName name="BLPH403" hidden="1">#REF!</definedName>
    <definedName name="BLPH404" hidden="1">#REF!</definedName>
    <definedName name="BLPH405" hidden="1">#REF!</definedName>
    <definedName name="BLPH406" hidden="1">#REF!</definedName>
    <definedName name="BLPH407" hidden="1">#REF!</definedName>
    <definedName name="BLPH408" hidden="1">#REF!</definedName>
    <definedName name="BLPH409" hidden="1">#REF!</definedName>
    <definedName name="BLPH410" hidden="1">#REF!</definedName>
    <definedName name="BLPH411" hidden="1">#REF!</definedName>
    <definedName name="BLPH412" hidden="1">#REF!</definedName>
    <definedName name="BLPH413" hidden="1">#REF!</definedName>
    <definedName name="BLPH414" hidden="1">#REF!</definedName>
    <definedName name="BLPH415" hidden="1">#REF!</definedName>
    <definedName name="BLPH416" hidden="1">#REF!</definedName>
    <definedName name="BLPH417" hidden="1">#REF!</definedName>
    <definedName name="BLPH418" hidden="1">#REF!</definedName>
    <definedName name="BLPH419" hidden="1">#REF!</definedName>
    <definedName name="BLPH42" hidden="1">'[43]STOCK MARKET'!#REF!</definedName>
    <definedName name="BLPH420" hidden="1">#REF!</definedName>
    <definedName name="BLPH421" hidden="1">#REF!</definedName>
    <definedName name="BLPH422" hidden="1">#REF!</definedName>
    <definedName name="BLPH423" hidden="1">#REF!</definedName>
    <definedName name="BLPH424" hidden="1">#REF!</definedName>
    <definedName name="BLPH425" hidden="1">#REF!</definedName>
    <definedName name="BLPH426" hidden="1">#REF!</definedName>
    <definedName name="BLPH427" hidden="1">#REF!</definedName>
    <definedName name="BLPH428" hidden="1">#REF!</definedName>
    <definedName name="BLPH429" hidden="1">#REF!</definedName>
    <definedName name="BLPH43" hidden="1">'[43]STOCK MARKET'!#REF!</definedName>
    <definedName name="BLPH430" hidden="1">#REF!</definedName>
    <definedName name="BLPH431" hidden="1">#REF!</definedName>
    <definedName name="BLPH432" hidden="1">#REF!</definedName>
    <definedName name="BLPH433" hidden="1">#REF!</definedName>
    <definedName name="BLPH434" hidden="1">#REF!</definedName>
    <definedName name="BLPH435" hidden="1">#REF!</definedName>
    <definedName name="BLPH436" hidden="1">#REF!</definedName>
    <definedName name="BLPH437" hidden="1">#REF!</definedName>
    <definedName name="BLPH438" hidden="1">#REF!</definedName>
    <definedName name="BLPH439" hidden="1">#REF!</definedName>
    <definedName name="BLPH44" hidden="1">'[43]STOCK MARKET'!#REF!</definedName>
    <definedName name="BLPH440" hidden="1">#REF!</definedName>
    <definedName name="BLPH443" hidden="1">[44]Valu!#REF!</definedName>
    <definedName name="BLPH46" hidden="1">'[43]STOCK MARKET'!#REF!</definedName>
    <definedName name="BLPH474" hidden="1">[44]MarketCap!#REF!</definedName>
    <definedName name="BLPH475" hidden="1">[44]MarketCap!#REF!</definedName>
    <definedName name="BLPH476" hidden="1">[44]MarketCap!#REF!</definedName>
    <definedName name="BLPH477" hidden="1">[44]MarketCap!#REF!</definedName>
    <definedName name="BLPH478" hidden="1">[44]MarketCap!#REF!</definedName>
    <definedName name="BLPH479" hidden="1">[44]MarketCap!#REF!</definedName>
    <definedName name="BLPH48" hidden="1">'[43]STOCK MARKET'!#REF!</definedName>
    <definedName name="BLPH5" localSheetId="2" hidden="1">#REF!</definedName>
    <definedName name="BLPH5" hidden="1">#REF!</definedName>
    <definedName name="BLPH51" hidden="1">'[43]STOCK MARKET'!#REF!</definedName>
    <definedName name="BLPH53" hidden="1">'[43]STOCK MARKET'!#REF!</definedName>
    <definedName name="BLPH54" hidden="1">'[43]STOCK MARKET'!#REF!</definedName>
    <definedName name="BLPH57" hidden="1">'[43]STOCK MARKET'!#REF!</definedName>
    <definedName name="BLPH58" hidden="1">[40]Sheet1!$AA$3</definedName>
    <definedName name="BLPH59" hidden="1">[40]Sheet1!$AC$3</definedName>
    <definedName name="BLPH6" localSheetId="2" hidden="1">#REF!</definedName>
    <definedName name="BLPH6" hidden="1">#REF!</definedName>
    <definedName name="BLPH60" hidden="1">[40]Sheet1!$AE$3</definedName>
    <definedName name="BLPH61" hidden="1">[40]Sheet1!$AG$3</definedName>
    <definedName name="BLPH62" hidden="1">[40]Sheet1!$AI$3</definedName>
    <definedName name="BLPH63" hidden="1">[40]Sheet1!$AK$3</definedName>
    <definedName name="BLPH64" hidden="1">[40]Sheet1!$AM$3</definedName>
    <definedName name="BLPH65" hidden="1">[40]Sheet1!$AO$3</definedName>
    <definedName name="BLPH66" hidden="1">[40]Sheet1!$AN$3</definedName>
    <definedName name="BLPH67" hidden="1">[40]Sheet1!$AQ$3</definedName>
    <definedName name="BLPH68" hidden="1">[40]Sheet1!$AS$3</definedName>
    <definedName name="BLPH69" hidden="1">[40]Sheet1!$AU$3</definedName>
    <definedName name="BLPH7" localSheetId="2" hidden="1">#REF!</definedName>
    <definedName name="BLPH7" hidden="1">#REF!</definedName>
    <definedName name="BLPH70" hidden="1">[40]Sheet1!$AW$3</definedName>
    <definedName name="BLPH71" hidden="1">[40]Sheet1!$AY$3</definedName>
    <definedName name="BLPH72" hidden="1">[40]Sheet1!$BA$3</definedName>
    <definedName name="BLPH73" hidden="1">[40]Sheet1!$BC$3</definedName>
    <definedName name="BLPH74" hidden="1">[40]Sheet1!$BE$3</definedName>
    <definedName name="BLPH75" hidden="1">[40]Sheet1!$BG$3</definedName>
    <definedName name="BLPH76" hidden="1">[40]Sheet1!$BI$3</definedName>
    <definedName name="BLPH77" hidden="1">[40]Sheet1!$BK$3</definedName>
    <definedName name="BLPH78" hidden="1">[40]Sheet1!$BM$3</definedName>
    <definedName name="BLPH79" hidden="1">[40]Sheet1!$BO$3</definedName>
    <definedName name="BLPH8" localSheetId="2" hidden="1">#REF!</definedName>
    <definedName name="BLPH8" hidden="1">#REF!</definedName>
    <definedName name="BLPH80" hidden="1">[40]Sheet1!$BQ$3</definedName>
    <definedName name="BLPH81" hidden="1">[40]Sheet1!$BS$3</definedName>
    <definedName name="BLPH82" hidden="1">[40]Sheet1!$BU$3</definedName>
    <definedName name="BLPH83" hidden="1">[40]Sheet1!$BW$3</definedName>
    <definedName name="BLPH84" hidden="1">[40]Sheet1!$BY$3</definedName>
    <definedName name="BLPH85" hidden="1">[40]Sheet1!$CA$3</definedName>
    <definedName name="BLPH86" hidden="1">[40]Sheet1!$CC$3</definedName>
    <definedName name="BLPH87" hidden="1">[40]Sheet1!$BT$3</definedName>
    <definedName name="BLPH88" hidden="1">[40]Sheet1!$CE$3</definedName>
    <definedName name="BLPH89" hidden="1">[40]Sheet1!$CG$3</definedName>
    <definedName name="BLPH9" hidden="1">#REF!</definedName>
    <definedName name="BLPH90" hidden="1">[40]Sheet1!$CI$3</definedName>
    <definedName name="BLPH91" hidden="1">[40]Sheet1!$CK$3</definedName>
    <definedName name="BLPH92" hidden="1">[40]Sheet1!$CM$3</definedName>
    <definedName name="BLPH93" hidden="1">[40]Sheet1!$CO$3</definedName>
    <definedName name="BLPH94" hidden="1">[40]Sheet1!$CQ$3</definedName>
    <definedName name="BLPH95" hidden="1">[40]Sheet1!$CS$3</definedName>
    <definedName name="BLPH96" hidden="1">[40]Sheet1!$CU$3</definedName>
    <definedName name="BLPH97" hidden="1">[40]Sheet1!$CW$3</definedName>
    <definedName name="BLPH98" hidden="1">[40]Sheet1!$CY$3</definedName>
    <definedName name="BLPH99" hidden="1">[40]Sheet1!$DA$3</definedName>
    <definedName name="bnbn" hidden="1">{TRUE,TRUE,-1.25,-15.5,484.5,300,FALSE,TRUE,TRUE,TRUE,0,37,#N/A,447,#N/A,20.3623188405797,19.1764705882353,1,FALSE,FALSE,3,TRUE,1,FALSE,100,"Swvu.imports.","ACwvu.imports.",#N/A,FALSE,FALSE,0.75,0.5,0.5,0.75,1,"","",FALSE,FALSE,FALSE,FALSE,1,#N/A,1,1,"=R370C2:R457C52",FALSE,"Rwvu.imports.","Cwvu.imports.",FALSE,FALSE,FALSE,1,300,300,FALSE,FALSE,TRUE,TRUE,TRUE}</definedName>
    <definedName name="bnm" hidden="1">{TRUE,TRUE,-0.5,-14.75,603,379.5,FALSE,TRUE,TRUE,TRUE,0,102,#N/A,460,#N/A,11.6229508196721,25.5294117647059,1,FALSE,FALSE,3,TRUE,1,FALSE,100,"Swvu.importsall.","ACwvu.importsall.",#N/A,FALSE,FALSE,0.75,0.5,0.5,0.75,1,"","",FALSE,FALSE,FALSE,FALSE,1,#N/A,1,1,"=R370C2:R457C52",FALSE,"Rwvu.importsall.","Cwvu.importsall.",FALSE,FALSE,FALSE,1,300,300,FALSE,FALSE,TRUE,TRUE,TRUE}</definedName>
    <definedName name="board" hidden="1">{FALSE,FALSE,-1.25,-15.5,484.5,276.75,FALSE,FALSE,TRUE,TRUE,0,12,#N/A,46,#N/A,2.93460490463215,15.35,1,FALSE,FALSE,3,TRUE,1,FALSE,100,"Swvu.PLA1.","ACwvu.PLA1.",#N/A,FALSE,FALSE,0,0,0,0,2,"","",TRUE,TRUE,FALSE,FALSE,1,60,#N/A,#N/A,FALSE,FALSE,FALSE,FALSE,FALSE,FALSE,FALSE,9,65532,65532,FALSE,FALSE,TRUE,TRUE,TRUE}</definedName>
    <definedName name="BOP_SR2" hidden="1">#REF!</definedName>
    <definedName name="bopsr3" hidden="1">{TRUE,TRUE,-0.5,-14.75,603,365.25,FALSE,TRUE,TRUE,TRUE,0,123,#N/A,71,#N/A,12.2786885245902,35.4117647058824,1,FALSE,FALSE,3,TRUE,1,FALSE,100,"Swvu.bopsdr.sr.","ACwvu.bopsdr.sr.",#N/A,FALSE,FALSE,0.75,0.5,0.5,0.75,1,"","",FALSE,FALSE,FALSE,FALSE,1,#N/A,1,1,"=R20C2:R127C52",FALSE,"Rwvu.bopsdr.sr.","Cwvu.bopsdr.sr.",FALSE,FALSE,FALSE,1,300,300,FALSE,FALSE,TRUE,TRUE,TRUE}</definedName>
    <definedName name="brief" hidden="1">{#N/A,#N/A,TRUE,"Contents";#N/A,#N/A,TRUE,"Input";#N/A,#N/A,TRUE,"Output";#N/A,#N/A,TRUE,"Mon. Survey";#N/A,#N/A,TRUE,"Mon. Authority";#N/A,#N/A,TRUE,"Comm. Banks";#N/A,#N/A,TRUE,"Foreign";#N/A,#N/A,TRUE,"Claims on Gov";#N/A,#N/A,TRUE,"Claims on PE &amp; Pvt";#N/A,#N/A,TRUE,"Broad Money";#N/A,#N/A,TRUE,"Other";#N/A,#N/A,TRUE,"Proj.";#N/A,#N/A,TRUE,"Staff Rept"}</definedName>
    <definedName name="caja" localSheetId="2" hidden="1">{FALSE,FALSE,-1.25,-15.5,484.5,276.75,FALSE,FALSE,TRUE,TRUE,0,12,#N/A,46,#N/A,2.93460490463215,15.35,1,FALSE,FALSE,3,TRUE,1,FALSE,100,"Swvu.PLA1.","ACwvu.PLA1.",#N/A,FALSE,FALSE,0,0,0,0,2,"","",TRUE,TRUE,FALSE,FALSE,1,60,#N/A,#N/A,FALSE,FALSE,FALSE,FALSE,FALSE,FALSE,FALSE,9,65532,65532,FALSE,FALSE,TRUE,TRUE,TRUE}</definedName>
    <definedName name="caja" localSheetId="0" hidden="1">{FALSE,FALSE,-1.25,-15.5,484.5,276.75,FALSE,FALSE,TRUE,TRUE,0,12,#N/A,46,#N/A,2.93460490463215,15.35,1,FALSE,FALSE,3,TRUE,1,FALSE,100,"Swvu.PLA1.","ACwvu.PLA1.",#N/A,FALSE,FALSE,0,0,0,0,2,"","",TRUE,TRUE,FALSE,FALSE,1,60,#N/A,#N/A,FALSE,FALSE,FALSE,FALSE,FALSE,FALSE,FALSE,9,65532,65532,FALSE,FALSE,TRUE,TRUE,TRUE}</definedName>
    <definedName name="caja" hidden="1">{FALSE,FALSE,-1.25,-15.5,484.5,276.75,FALSE,FALSE,TRUE,TRUE,0,12,#N/A,46,#N/A,2.93460490463215,15.35,1,FALSE,FALSE,3,TRUE,1,FALSE,100,"Swvu.PLA1.","ACwvu.PLA1.",#N/A,FALSE,FALSE,0,0,0,0,2,"","",TRUE,TRUE,FALSE,FALSE,1,60,#N/A,#N/A,FALSE,FALSE,FALSE,FALSE,FALSE,FALSE,FALSE,9,65532,65532,FALSE,FALSE,TRUE,TRUE,TRUE}</definedName>
    <definedName name="caja1" localSheetId="2" hidden="1">{FALSE,FALSE,-1.25,-15.5,484.5,276.75,FALSE,FALSE,TRUE,TRUE,0,12,#N/A,46,#N/A,2.93460490463215,15.35,1,FALSE,FALSE,3,TRUE,1,FALSE,100,"Swvu.PLA1.","ACwvu.PLA1.",#N/A,FALSE,FALSE,0,0,0,0,2,"","",TRUE,TRUE,FALSE,FALSE,1,60,#N/A,#N/A,FALSE,FALSE,FALSE,FALSE,FALSE,FALSE,FALSE,9,65532,65532,FALSE,FALSE,TRUE,TRUE,TRUE}</definedName>
    <definedName name="caja1" localSheetId="0" hidden="1">{FALSE,FALSE,-1.25,-15.5,484.5,276.75,FALSE,FALSE,TRUE,TRUE,0,12,#N/A,46,#N/A,2.93460490463215,15.35,1,FALSE,FALSE,3,TRUE,1,FALSE,100,"Swvu.PLA1.","ACwvu.PLA1.",#N/A,FALSE,FALSE,0,0,0,0,2,"","",TRUE,TRUE,FALSE,FALSE,1,60,#N/A,#N/A,FALSE,FALSE,FALSE,FALSE,FALSE,FALSE,FALSE,9,65532,65532,FALSE,FALSE,TRUE,TRUE,TRUE}</definedName>
    <definedName name="caja1" hidden="1">{FALSE,FALSE,-1.25,-15.5,484.5,276.75,FALSE,FALSE,TRUE,TRUE,0,12,#N/A,46,#N/A,2.93460490463215,15.35,1,FALSE,FALSE,3,TRUE,1,FALSE,100,"Swvu.PLA1.","ACwvu.PLA1.",#N/A,FALSE,FALSE,0,0,0,0,2,"","",TRUE,TRUE,FALSE,FALSE,1,60,#N/A,#N/A,FALSE,FALSE,FALSE,FALSE,FALSE,FALSE,FALSE,9,65532,65532,FALSE,FALSE,TRUE,TRUE,TRUE}</definedName>
    <definedName name="caja2" localSheetId="2" hidden="1">{FALSE,FALSE,-1.25,-15.5,484.5,276.75,FALSE,FALSE,TRUE,TRUE,0,12,#N/A,46,#N/A,2.93460490463215,15.35,1,FALSE,FALSE,3,TRUE,1,FALSE,100,"Swvu.PLA1.","ACwvu.PLA1.",#N/A,FALSE,FALSE,0,0,0,0,2,"","",TRUE,TRUE,FALSE,FALSE,1,60,#N/A,#N/A,FALSE,FALSE,FALSE,FALSE,FALSE,FALSE,FALSE,9,65532,65532,FALSE,FALSE,TRUE,TRUE,TRUE}</definedName>
    <definedName name="caja2" localSheetId="0" hidden="1">{FALSE,FALSE,-1.25,-15.5,484.5,276.75,FALSE,FALSE,TRUE,TRUE,0,12,#N/A,46,#N/A,2.93460490463215,15.35,1,FALSE,FALSE,3,TRUE,1,FALSE,100,"Swvu.PLA1.","ACwvu.PLA1.",#N/A,FALSE,FALSE,0,0,0,0,2,"","",TRUE,TRUE,FALSE,FALSE,1,60,#N/A,#N/A,FALSE,FALSE,FALSE,FALSE,FALSE,FALSE,FALSE,9,65532,65532,FALSE,FALSE,TRUE,TRUE,TRUE}</definedName>
    <definedName name="caja2" hidden="1">{FALSE,FALSE,-1.25,-15.5,484.5,276.75,FALSE,FALSE,TRUE,TRUE,0,12,#N/A,46,#N/A,2.93460490463215,15.35,1,FALSE,FALSE,3,TRUE,1,FALSE,100,"Swvu.PLA1.","ACwvu.PLA1.",#N/A,FALSE,FALSE,0,0,0,0,2,"","",TRUE,TRUE,FALSE,FALSE,1,60,#N/A,#N/A,FALSE,FALSE,FALSE,FALSE,FALSE,FALSE,FALSE,9,65532,65532,FALSE,FALSE,TRUE,TRUE,TRUE}</definedName>
    <definedName name="caja3" localSheetId="2" hidden="1">{FALSE,FALSE,-1.25,-15.5,484.5,276.75,FALSE,FALSE,TRUE,TRUE,0,12,#N/A,46,#N/A,2.93460490463215,15.35,1,FALSE,FALSE,3,TRUE,1,FALSE,100,"Swvu.PLA1.","ACwvu.PLA1.",#N/A,FALSE,FALSE,0,0,0,0,2,"","",TRUE,TRUE,FALSE,FALSE,1,60,#N/A,#N/A,FALSE,FALSE,FALSE,FALSE,FALSE,FALSE,FALSE,9,65532,65532,FALSE,FALSE,TRUE,TRUE,TRUE}</definedName>
    <definedName name="caja3" localSheetId="0" hidden="1">{FALSE,FALSE,-1.25,-15.5,484.5,276.75,FALSE,FALSE,TRUE,TRUE,0,12,#N/A,46,#N/A,2.93460490463215,15.35,1,FALSE,FALSE,3,TRUE,1,FALSE,100,"Swvu.PLA1.","ACwvu.PLA1.",#N/A,FALSE,FALSE,0,0,0,0,2,"","",TRUE,TRUE,FALSE,FALSE,1,60,#N/A,#N/A,FALSE,FALSE,FALSE,FALSE,FALSE,FALSE,FALSE,9,65532,65532,FALSE,FALSE,TRUE,TRUE,TRUE}</definedName>
    <definedName name="caja3" hidden="1">{FALSE,FALSE,-1.25,-15.5,484.5,276.75,FALSE,FALSE,TRUE,TRUE,0,12,#N/A,46,#N/A,2.93460490463215,15.35,1,FALSE,FALSE,3,TRUE,1,FALSE,100,"Swvu.PLA1.","ACwvu.PLA1.",#N/A,FALSE,FALSE,0,0,0,0,2,"","",TRUE,TRUE,FALSE,FALSE,1,60,#N/A,#N/A,FALSE,FALSE,FALSE,FALSE,FALSE,FALSE,FALSE,9,65532,65532,FALSE,FALSE,TRUE,TRUE,TRUE}</definedName>
    <definedName name="cashplan" hidden="1">{"Main Economic Indicators",#N/A,FALSE,"C"}</definedName>
    <definedName name="CBWorkbookPriority" hidden="1">-1491472718</definedName>
    <definedName name="cc" hidden="1">{"CN",#N/A,FALSE,"SEFI"}</definedName>
    <definedName name="cccc" hidden="1">[38]INFO_QMACRO!#REF!</definedName>
    <definedName name="ccccc" hidden="1">{"Minpmon",#N/A,FALSE,"Monthinput"}</definedName>
    <definedName name="cccccccccccccc" hidden="1">{"Tab1",#N/A,FALSE,"P";"Tab2",#N/A,FALSE,"P"}</definedName>
    <definedName name="cccm" hidden="1">{"Riqfin97",#N/A,FALSE,"Tran";"Riqfinpro",#N/A,FALSE,"Tran"}</definedName>
    <definedName name="cde" hidden="1">{"Riqfin97",#N/A,FALSE,"Tran";"Riqfinpro",#N/A,FALSE,"Tran"}</definedName>
    <definedName name="chart4" hidden="1">{#N/A,#N/A,FALSE,"CB";#N/A,#N/A,FALSE,"CMB";#N/A,#N/A,FALSE,"NBFI"}</definedName>
    <definedName name="ChartA" hidden="1">{#N/A,#N/A,FALSE,"CB";#N/A,#N/A,FALSE,"CMB";#N/A,#N/A,FALSE,"NBFI"}</definedName>
    <definedName name="Chartvel" hidden="1">{#N/A,#N/A,FALSE,"CB";#N/A,#N/A,FALSE,"CMB";#N/A,#N/A,FALSE,"BSYS";#N/A,#N/A,FALSE,"NBFI";#N/A,#N/A,FALSE,"FSYS"}</definedName>
    <definedName name="China1" hidden="1">{#N/A,#N/A,FALSE,"BOP"}</definedName>
    <definedName name="Comex" hidden="1">{"Main Economic Indicators",#N/A,FALSE,"C"}</definedName>
    <definedName name="Composition" hidden="1">{#N/A,#N/A,FALSE,"Ind. Selecc.";#N/A,#N/A,FALSE,"Nec Fin Ext";#N/A,#N/A,FALSE,"Tab-3";#N/A,#N/A,FALSE,"Tab-4";#N/A,#N/A,FALSE,"Tab-5";#N/A,#N/A,FALSE,"Tab-6";#N/A,#N/A,FALSE,"Tab-7";#N/A,#N/A,FALSE,"Tab-8";#N/A,#N/A,FALSE,"Tab-9";#N/A,#N/A,FALSE,"Tab-10";#N/A,#N/A,FALSE,"Tab-11";#N/A,#N/A,FALSE,"IVA";#N/A,#N/A,FALSE,"Tab-13";#N/A,#N/A,FALSE,"Tab-14";#N/A,#N/A,FALSE,"Tab-15"}</definedName>
    <definedName name="contents2" hidden="1">[45]MSRV!#REF!</definedName>
    <definedName name="copy" hidden="1">{"Main Economic Indicators",#N/A,FALSE,"C"}</definedName>
    <definedName name="Cos" hidden="1">{"Main Economic Indicators",#N/A,FALSE,"C"}</definedName>
    <definedName name="cp" localSheetId="2" hidden="1">#REF!</definedName>
    <definedName name="cp" hidden="1">#REF!</definedName>
    <definedName name="CRES" hidden="1">{"Main Economic Indicators",#N/A,FALSE,"C"}</definedName>
    <definedName name="csjsj" hidden="1">{"Main Economic Indicators",#N/A,FALSE,"C"}</definedName>
    <definedName name="cvf" hidden="1">[46]TOC!#REF!</definedName>
    <definedName name="Cwvu.a." hidden="1">[35]BOP!$A$36:$IV$36,[35]BOP!$A$44:$IV$44,[35]BOP!$A$59:$IV$59,[35]BOP!#REF!,[35]BOP!#REF!,[35]BOP!$A$81:$IV$88</definedName>
    <definedName name="Cwvu.bop." hidden="1">[35]BOP!$A$36:$IV$36,[35]BOP!$A$44:$IV$44,[35]BOP!$A$59:$IV$59,[35]BOP!#REF!,[35]BOP!#REF!,[35]BOP!$A$81:$IV$88</definedName>
    <definedName name="Cwvu.bop.sr." hidden="1">[35]BOP!$A$36:$IV$36,[35]BOP!$A$44:$IV$44,[35]BOP!$A$59:$IV$59,[35]BOP!#REF!,[35]BOP!#REF!,[35]BOP!$A$81:$IV$88</definedName>
    <definedName name="Cwvu.bopsdr.sr." hidden="1">[35]BOP!$A$36:$IV$36,[35]BOP!$A$44:$IV$44,[35]BOP!$A$59:$IV$59,[35]BOP!#REF!,[35]BOP!#REF!,[35]BOP!$A$81:$IV$88</definedName>
    <definedName name="Cwvu.cotton." hidden="1">[35]BOP!$A$36:$IV$36,[35]BOP!$A$44:$IV$44,[35]BOP!$A$59:$IV$59,[35]BOP!#REF!,[35]BOP!#REF!,[35]BOP!$A$79:$IV$79,[35]BOP!$A$81:$IV$88,[35]BOP!#REF!</definedName>
    <definedName name="Cwvu.cottonall." hidden="1">[35]BOP!$A$36:$IV$36,[35]BOP!$A$44:$IV$44,[35]BOP!$A$59:$IV$59,[35]BOP!#REF!,[35]BOP!#REF!,[35]BOP!$A$79:$IV$79,[35]BOP!$A$81:$IV$88</definedName>
    <definedName name="Cwvu.exportdetails." hidden="1">[35]BOP!$A$36:$IV$36,[35]BOP!$A$44:$IV$44,[35]BOP!$A$59:$IV$59,[35]BOP!#REF!,[35]BOP!#REF!,[35]BOP!$A$79:$IV$79,[35]BOP!#REF!</definedName>
    <definedName name="Cwvu.exports." hidden="1">[35]BOP!$A$36:$IV$36,[35]BOP!$A$44:$IV$44,[35]BOP!$A$59:$IV$59,[35]BOP!#REF!,[35]BOP!#REF!,[35]BOP!$A$79:$IV$79,[35]BOP!$A$81:$IV$88,[35]BOP!#REF!</definedName>
    <definedName name="Cwvu.gold." hidden="1">[35]BOP!$A$36:$IV$36,[35]BOP!$A$44:$IV$44,[35]BOP!$A$59:$IV$59,[35]BOP!#REF!,[35]BOP!#REF!,[35]BOP!$A$79:$IV$79,[35]BOP!$A$81:$IV$88,[35]BOP!#REF!</definedName>
    <definedName name="Cwvu.goldall." hidden="1">[35]BOP!$A$36:$IV$36,[35]BOP!$A$44:$IV$44,[35]BOP!$A$59:$IV$59,[35]BOP!#REF!,[35]BOP!#REF!,[35]BOP!$A$79:$IV$79,[35]BOP!$A$81:$IV$88,[35]BOP!#REF!</definedName>
    <definedName name="Cwvu.IMPORT." hidden="1">#REF!</definedName>
    <definedName name="Cwvu.imports." hidden="1">[35]BOP!$A$36:$IV$36,[35]BOP!$A$44:$IV$44,[35]BOP!$A$59:$IV$59,[35]BOP!#REF!,[35]BOP!#REF!,[35]BOP!$A$79:$IV$79,[35]BOP!$A$81:$IV$88,[35]BOP!#REF!,[35]BOP!#REF!</definedName>
    <definedName name="Cwvu.importsall." hidden="1">[35]BOP!$A$36:$IV$36,[35]BOP!$A$44:$IV$44,[35]BOP!$A$59:$IV$59,[35]BOP!#REF!,[35]BOP!#REF!,[35]BOP!$A$79:$IV$79,[35]BOP!$A$81:$IV$88,[35]BOP!#REF!,[35]BOP!#REF!</definedName>
    <definedName name="Cwvu.Print." localSheetId="2" hidden="1">#REF!,#REF!,#REF!,#REF!</definedName>
    <definedName name="Cwvu.Print." hidden="1">#REF!,#REF!,#REF!,#REF!</definedName>
    <definedName name="Cwvu.sa97." hidden="1">[47]Rev!$A$17:$IV$20,[47]Rev!$A$28:$IV$29</definedName>
    <definedName name="Cwvu.tot." hidden="1">[35]BOP!$A$36:$IV$36,[35]BOP!$A$44:$IV$44,[35]BOP!$A$59:$IV$59,[35]BOP!#REF!,[35]BOP!#REF!,[35]BOP!$A$79:$IV$79</definedName>
    <definedName name="D" hidden="1">{"Main Economic Indicators",#N/A,FALSE,"C"}</definedName>
    <definedName name="data1" hidden="1">#REF!</definedName>
    <definedName name="data2" hidden="1">#REF!</definedName>
    <definedName name="data3" hidden="1">#REF!</definedName>
    <definedName name="dc" hidden="1">[46]TOC!#REF!</definedName>
    <definedName name="dd" hidden="1">{"Riqfin97",#N/A,FALSE,"Tran";"Riqfinpro",#N/A,FALSE,"Tran"}</definedName>
    <definedName name="ddd" localSheetId="2" hidden="1">{"WEO",#N/A,FALSE,"Data";"PRI",#N/A,FALSE,"Data";"QUA",#N/A,FALSE,"Data"}</definedName>
    <definedName name="ddd" localSheetId="0" hidden="1">{"WEO",#N/A,FALSE,"Data";"PRI",#N/A,FALSE,"Data";"QUA",#N/A,FALSE,"Data"}</definedName>
    <definedName name="ddd" hidden="1">{"WEO",#N/A,FALSE,"Data";"PRI",#N/A,FALSE,"Data";"QUA",#N/A,FALSE,"Data"}</definedName>
    <definedName name="dddd" hidden="1">{"Minpmon",#N/A,FALSE,"Monthinput"}</definedName>
    <definedName name="ddddd" hidden="1">[38]INFO_QMACRO!#REF!</definedName>
    <definedName name="dddddd" hidden="1">{"Tab1",#N/A,FALSE,"P";"Tab2",#N/A,FALSE,"P"}</definedName>
    <definedName name="dddddddd" hidden="1">{"Main Economic Indicators",#N/A,FALSE,"C"}</definedName>
    <definedName name="ddddddr" hidden="1">{"Main Economic Indicators",#N/A,FALSE,"C"}</definedName>
    <definedName name="dddf" hidden="1">{"Main Economic Indicators",#N/A,FALSE,"C"}</definedName>
    <definedName name="dddg" hidden="1">{"Main Economic Indicators",#N/A,FALSE,"C"}</definedName>
    <definedName name="ddfghg" hidden="1">{"Main Economic Indicators",#N/A,FALSE,"C"}</definedName>
    <definedName name="delete11" hidden="1">#REF!</definedName>
    <definedName name="delete2" hidden="1">#REF!</definedName>
    <definedName name="delete9" hidden="1">#REF!</definedName>
    <definedName name="der" hidden="1">{"Tab1",#N/A,FALSE,"P";"Tab2",#N/A,FALSE,"P"}</definedName>
    <definedName name="df" hidden="1">{#N/A,#N/A,TRUE,"Contents";#N/A,#N/A,TRUE,"Input";#N/A,#N/A,TRUE,"Output";#N/A,#N/A,TRUE,"Mon. Survey";#N/A,#N/A,TRUE,"Mon. Authority";#N/A,#N/A,TRUE,"Comm. Banks";#N/A,#N/A,TRUE,"Foreign";#N/A,#N/A,TRUE,"Claims on Gov";#N/A,#N/A,TRUE,"Claims on PE &amp; Pvt";#N/A,#N/A,TRUE,"Broad Money";#N/A,#N/A,TRUE,"Other";#N/A,#N/A,TRUE,"Proj.";#N/A,#N/A,TRUE,"Staff Rept"}</definedName>
    <definedName name="dfdf" hidden="1">{#N/A,#N/A,FALSE,"slvsrtb1";#N/A,#N/A,FALSE,"slvsrtb2";#N/A,#N/A,FALSE,"slvsrtb3";#N/A,#N/A,FALSE,"slvsrtb4";#N/A,#N/A,FALSE,"slvsrtb5";#N/A,#N/A,FALSE,"slvsrtb6";#N/A,#N/A,FALSE,"slvsrtb7";#N/A,#N/A,FALSE,"slvsrtb8";#N/A,#N/A,FALSE,"slvsrtb9";#N/A,#N/A,FALSE,"slvsrtb10";#N/A,#N/A,FALSE,"slvsrtb12"}</definedName>
    <definedName name="dfghg3" hidden="1">{"Main Economic Indicators",#N/A,FALSE,"C"}</definedName>
    <definedName name="dgbdbdbd" hidden="1">[35]BOP!$A$36:$IV$36,[35]BOP!$A$44:$IV$44,[35]BOP!$A$59:$IV$59,[35]BOP!#REF!,[35]BOP!#REF!,[35]BOP!$A$79:$IV$79</definedName>
    <definedName name="dgbssd" hidden="1">[37]BOP!$A$36:$IV$36,[37]BOP!$A$44:$IV$44,[37]BOP!$A$59:$IV$59,[37]BOP!#REF!,[37]BOP!#REF!,[37]BOP!$A$79:$IV$79</definedName>
    <definedName name="dgh" hidden="1">[38]INFO_QMACRO!#REF!</definedName>
    <definedName name="Discount" hidden="1">#REF!</definedName>
    <definedName name="display_area_2" hidden="1">#REF!</definedName>
    <definedName name="DME_Dirty" hidden="1">"False"</definedName>
    <definedName name="DME_LocalFile" hidden="1">"True"</definedName>
    <definedName name="dsd" hidden="1">'[10]Nat Acc'!#REF!</definedName>
    <definedName name="dser" hidden="1">[37]BOP!$A$36:$IV$36,[37]BOP!$A$44:$IV$44,[37]BOP!$A$59:$IV$59,[37]BOP!#REF!,[37]BOP!#REF!,[37]BOP!$A$79:$IV$79,[37]BOP!$A$81:$IV$88,[37]BOP!#REF!,[37]BOP!#REF!</definedName>
    <definedName name="DSF__PREV_DSA_DATA" localSheetId="0">OFFSET(DSF__PREV_DSA_START_CELL,0,0,COUNTA(#REF!)-1,COUNTA(#REF!))</definedName>
    <definedName name="e" hidden="1">{"Main Economic Indicators",#N/A,FALSE,"C"}</definedName>
    <definedName name="eder" hidden="1">{"Main Economic Indicators",#N/A,FALSE,"C"}</definedName>
    <definedName name="edr" hidden="1">{"Riqfin97",#N/A,FALSE,"Tran";"Riqfinpro",#N/A,FALSE,"Tran"}</definedName>
    <definedName name="ee" hidden="1">{"Tab1",#N/A,FALSE,"P";"Tab2",#N/A,FALSE,"P"}</definedName>
    <definedName name="eee" hidden="1">{"Tab1",#N/A,FALSE,"P";"Tab2",#N/A,FALSE,"P"}</definedName>
    <definedName name="eee.rvbn" hidden="1">{"Main Economic Indicators",#N/A,FALSE,"C"}</definedName>
    <definedName name="eeee" hidden="1">{"Riqfin97",#N/A,FALSE,"Tran";"Riqfinpro",#N/A,FALSE,"Tran"}</definedName>
    <definedName name="eeeee" hidden="1">{"Riqfin97",#N/A,FALSE,"Tran";"Riqfinpro",#N/A,FALSE,"Tran"}</definedName>
    <definedName name="eeeeeee" hidden="1">{"Riqfin97",#N/A,FALSE,"Tran";"Riqfinpro",#N/A,FALSE,"Tran"}</definedName>
    <definedName name="eeet" hidden="1">{"Main Economic Indicators",#N/A,FALSE,"C"}</definedName>
    <definedName name="er" hidden="1">{"Main Economic Indicators",#N/A,FALSE,"C"}</definedName>
    <definedName name="erg" hidden="1">{"Main Economic Indicators",#N/A,FALSE,"C"}</definedName>
    <definedName name="ergf" hidden="1">{"Main Economic Indicators",#N/A,FALSE,"C"}</definedName>
    <definedName name="ergferes1" hidden="1">{"Main Economic Indicators",#N/A,FALSE,"C"}</definedName>
    <definedName name="ergferger" hidden="1">{"Main Economic Indicators",#N/A,FALSE,"C"}</definedName>
    <definedName name="ergferger_1" hidden="1">{"Main Economic Indicators",#N/A,FALSE,"C"}</definedName>
    <definedName name="ergferger_2" hidden="1">{"Main Economic Indicators",#N/A,FALSE,"C"}</definedName>
    <definedName name="ergferger1" hidden="1">{"Main Economic Indicators",#N/A,FALSE,"C"}</definedName>
    <definedName name="ergferger2" hidden="1">{"Main Economic Indicators",#N/A,FALSE,"C"}</definedName>
    <definedName name="ergferger3" hidden="1">{"Main Economic Indicators",#N/A,FALSE,"C"}</definedName>
    <definedName name="ergferges" hidden="1">{"Main Economic Indicators",#N/A,FALSE,"C"}</definedName>
    <definedName name="ert" hidden="1">{"Minpmon",#N/A,FALSE,"Monthinput"}</definedName>
    <definedName name="erwre" localSheetId="2" hidden="1">{"'Resources'!$A$1:$W$34","'Balance Sheet'!$A$1:$W$58","'SFD'!$A$1:$J$52"}</definedName>
    <definedName name="erwre" localSheetId="0" hidden="1">{"'Resources'!$A$1:$W$34","'Balance Sheet'!$A$1:$W$58","'SFD'!$A$1:$J$52"}</definedName>
    <definedName name="erwre" hidden="1">{"'Resources'!$A$1:$W$34","'Balance Sheet'!$A$1:$W$58","'SFD'!$A$1:$J$52"}</definedName>
    <definedName name="erwt" hidden="1">{"Main Economic Indicators",#N/A,FALSE,"C"}</definedName>
    <definedName name="EV__LASTREFTIME__" hidden="1">39114.6721990741</definedName>
    <definedName name="f" hidden="1">{"Main Economic Indicators",#N/A,FALSE,"C"}</definedName>
    <definedName name="fabien" hidden="1">{"Main Economic Indicators",#N/A,FALSE,"C"}</definedName>
    <definedName name="FCode" hidden="1">#REF!</definedName>
    <definedName name="fed" hidden="1">{"Riqfin97",#N/A,FALSE,"Tran";"Riqfinpro",#N/A,FALSE,"Tran"}</definedName>
    <definedName name="fer" hidden="1">{"Riqfin97",#N/A,FALSE,"Tran";"Riqfinpro",#N/A,FALSE,"Tran"}</definedName>
    <definedName name="ff" hidden="1">{"Tab1",#N/A,FALSE,"P";"Tab2",#N/A,FALSE,"P"}</definedName>
    <definedName name="fff" hidden="1">{"Tab1",#N/A,FALSE,"P";"Tab2",#N/A,FALSE,"P"}</definedName>
    <definedName name="ffff" hidden="1">{"Riqfin97",#N/A,FALSE,"Tran";"Riqfinpro",#N/A,FALSE,"Tran"}</definedName>
    <definedName name="ffffff" hidden="1">{"Tab1",#N/A,FALSE,"P";"Tab2",#N/A,FALSE,"P"}</definedName>
    <definedName name="fffffff" hidden="1">{"Minpmon",#N/A,FALSE,"Monthinput"}</definedName>
    <definedName name="ffffffffffffff" hidden="1">{"Riqfin97",#N/A,FALSE,"Tran";"Riqfinpro",#N/A,FALSE,"Tran"}</definedName>
    <definedName name="fffffffffffffffffffff" hidden="1">[37]BOP!$A$36:$IV$36,[37]BOP!$A$44:$IV$44,[37]BOP!$A$59:$IV$59,[37]BOP!#REF!,[37]BOP!#REF!,[37]BOP!$A$79:$IV$79,[37]BOP!$A$81:$IV$88,[37]BOP!#REF!,[37]BOP!#REF!</definedName>
    <definedName name="fffffft" hidden="1">{"Main Economic Indicators",#N/A,FALSE,"C"}</definedName>
    <definedName name="fg" hidden="1">{"TRADE_COMP",#N/A,FALSE,"TAB23APP";"BOP",#N/A,FALSE,"TAB6";"DOT",#N/A,FALSE,"TAB24APP";"EXTDEBT",#N/A,FALSE,"TAB25APP"}</definedName>
    <definedName name="fgf" hidden="1">{"Riqfin97",#N/A,FALSE,"Tran";"Riqfinpro",#N/A,FALSE,"Tran"}</definedName>
    <definedName name="FIbis" hidden="1">#REF!</definedName>
    <definedName name="fill" hidden="1">'[48]Macroframework-Ver.1'!$A$1:$A$267</definedName>
    <definedName name="Fill2" hidden="1">#REF!</definedName>
    <definedName name="Financing" hidden="1">{"Tab1",#N/A,FALSE,"P";"Tab2",#N/A,FALSE,"P"}</definedName>
    <definedName name="fre" hidden="1">{"Tab1",#N/A,FALSE,"P";"Tab2",#N/A,FALSE,"P"}</definedName>
    <definedName name="fshrts" hidden="1">[6]WB!$Q$255:$AK$255</definedName>
    <definedName name="ftr" hidden="1">{"Riqfin97",#N/A,FALSE,"Tran";"Riqfinpro",#N/A,FALSE,"Tran"}</definedName>
    <definedName name="fty" hidden="1">{"Riqfin97",#N/A,FALSE,"Tran";"Riqfinpro",#N/A,FALSE,"Tran"}</definedName>
    <definedName name="gdh" hidden="1">[38]INFO_QMACRO!#REF!</definedName>
    <definedName name="gfsgsfdg" hidden="1">{"Riqfin97",#N/A,FALSE,"Tran";"Riqfinpro",#N/A,FALSE,"Tran"}</definedName>
    <definedName name="ggg" hidden="1">{"Riqfin97",#N/A,FALSE,"Tran";"Riqfinpro",#N/A,FALSE,"Tran"}</definedName>
    <definedName name="gggg" hidden="1">{"bop94-99",#N/A,FALSE,"BOP";"bgdp94-99",#N/A,FALSE,"BOPGDP";"exp94-99",#N/A,FALSE,"EXP";"imp94-99",#N/A,FALSE,"IMP";"tt9499",#N/A,FALSE,"TT";"ss94-99",#N/A,FALSE,"SERV";"tran94-99",#N/A,FALSE,"TRAN";"dis95-98",#N/A,FALSE,"DISB";"amor94-99",#N/A,FALSE,"AMOR";"int94-98",#N/A,FALSE,"INT";"debt94-99",#N/A,FALSE,"DEBT"}</definedName>
    <definedName name="ggggg" hidden="1">'[49]J(Priv.Cap)'!#REF!</definedName>
    <definedName name="ghgght" hidden="1">[18]INFO_QMACRO!#REF!</definedName>
    <definedName name="ght" hidden="1">{"Tab1",#N/A,FALSE,"P";"Tab2",#N/A,FALSE,"P"}</definedName>
    <definedName name="gmf" hidden="1">[38]INFO_QMACRO!#REF!</definedName>
    <definedName name="GOO" hidden="1">{#N/A,#N/A,FALSE,"SimInp1";#N/A,#N/A,FALSE,"SimInp2";#N/A,#N/A,FALSE,"SimOut1";#N/A,#N/A,FALSE,"SimOut2";#N/A,#N/A,FALSE,"SimOut3";#N/A,#N/A,FALSE,"SimOut4";#N/A,#N/A,FALSE,"SimOut5"}</definedName>
    <definedName name="gre" hidden="1">{"Riqfin97",#N/A,FALSE,"Tran";"Riqfinpro",#N/A,FALSE,"Tran"}</definedName>
    <definedName name="gtssd" hidden="1">[37]BOP!$A$36:$IV$36,[37]BOP!$A$44:$IV$44,[37]BOP!$A$59:$IV$59,[37]BOP!#REF!,[37]BOP!#REF!,[37]BOP!$A$79:$IV$79,[37]BOP!$A$81:$IV$88,[37]BOP!#REF!,[37]BOP!#REF!</definedName>
    <definedName name="guyana1003" hidden="1">{"Main Economic Indicators",#N/A,FALSE,"C"}</definedName>
    <definedName name="gyu" hidden="1">{"Tab1",#N/A,FALSE,"P";"Tab2",#N/A,FALSE,"P"}</definedName>
    <definedName name="hello" hidden="1">{#N/A,#N/A,FALSE,"CB";#N/A,#N/A,FALSE,"CMB";#N/A,#N/A,FALSE,"BSYS";#N/A,#N/A,FALSE,"NBFI";#N/A,#N/A,FALSE,"FSYS"}</definedName>
    <definedName name="hfshfrt" hidden="1">[6]WB!$Q$62:$AK$62</definedName>
    <definedName name="hhh" hidden="1">{"Minpmon",#N/A,FALSE,"Monthinput"}</definedName>
    <definedName name="HHHH" hidden="1">{"Main Economic Indicators",#N/A,FALSE,"C"}</definedName>
    <definedName name="hhhhh" hidden="1">{"Tab1",#N/A,FALSE,"P";"Tab2",#N/A,FALSE,"P"}</definedName>
    <definedName name="hhhhhh" hidden="1">{"bop94-99",#N/A,FALSE,"BOP";"bgdp94-99",#N/A,FALSE,"BOPGDP";"exp94-99",#N/A,FALSE,"EXP";"imp94-99",#N/A,FALSE,"IMP";"tt9499",#N/A,FALSE,"TT";"ss94-99",#N/A,FALSE,"SERV";"tran94-99",#N/A,FALSE,"TRAN";"dis95-98",#N/A,FALSE,"DISB";"amor94-99",#N/A,FALSE,"AMOR";"int94-98",#N/A,FALSE,"INT";"debt94-99",#N/A,FALSE,"DEBT"}</definedName>
    <definedName name="hhhhhhhh" hidden="1">[38]INFO_QMACRO!#REF!</definedName>
    <definedName name="HiddenRows" hidden="1">#REF!</definedName>
    <definedName name="hio" hidden="1">{"Tab1",#N/A,FALSE,"P";"Tab2",#N/A,FALSE,"P"}</definedName>
    <definedName name="hkjhj" hidden="1">[38]INFO_QMACRO!#REF!</definedName>
    <definedName name="hpu" hidden="1">{"Tab1",#N/A,FALSE,"P";"Tab2",#N/A,FALSE,"P"}</definedName>
    <definedName name="HTML_CodePage" hidden="1">1252</definedName>
    <definedName name="HTML_Control" localSheetId="2" hidden="1">{"'Resources'!$A$1:$W$34","'Balance Sheet'!$A$1:$W$58","'SFD'!$A$1:$J$52"}</definedName>
    <definedName name="HTML_Control" localSheetId="0" hidden="1">{"'Resources'!$A$1:$W$34","'Balance Sheet'!$A$1:$W$58","'SFD'!$A$1:$J$52"}</definedName>
    <definedName name="HTML_Control" hidden="1">{"'Resources'!$A$1:$W$34","'Balance Sheet'!$A$1:$W$58","'SFD'!$A$1:$J$52"}</definedName>
    <definedName name="HTML_Description" hidden="1">""</definedName>
    <definedName name="HTML_Email" hidden="1">""</definedName>
    <definedName name="HTML_Header" hidden="1">"Balance Sheet"</definedName>
    <definedName name="HTML_LastUpdate" hidden="1">"11/14/97"</definedName>
    <definedName name="HTML_LineAfter" hidden="1">FALSE</definedName>
    <definedName name="HTML_LineBefore" hidden="1">FALSE</definedName>
    <definedName name="HTML_Name" hidden="1">"Frank M. Meek"</definedName>
    <definedName name="HTML_OBDlg2" hidden="1">TRUE</definedName>
    <definedName name="HTML_OBDlg4" hidden="1">TRUE</definedName>
    <definedName name="HTML_OS" hidden="1">0</definedName>
    <definedName name="HTML_PathFile" hidden="1">"Q:\DATA\AR\98FYFS\SEPT97\ESAF\esafadmfsHL.htm"</definedName>
    <definedName name="HTML_Title" hidden="1">"ADMFS97HTMLlinks"</definedName>
    <definedName name="hui" hidden="1">{"Tab1",#N/A,FALSE,"P";"Tab2",#N/A,FALSE,"P"}</definedName>
    <definedName name="huo" hidden="1">{"Tab1",#N/A,FALSE,"P";"Tab2",#N/A,FALSE,"P"}</definedName>
    <definedName name="i" hidden="1">{"Main Economic Indicators",#N/A,FALSE,"C"}</definedName>
    <definedName name="ii" hidden="1">{"Tab1",#N/A,FALSE,"P";"Tab2",#N/A,FALSE,"P"}</definedName>
    <definedName name="iii" hidden="1">{"Riqfin97",#N/A,FALSE,"Tran";"Riqfinpro",#N/A,FALSE,"Tran"}</definedName>
    <definedName name="iiii" hidden="1">{"Main Economic Indicators",#N/A,FALSE,"C"}</definedName>
    <definedName name="iiiii" hidden="1">{#N/A,#N/A,FALSE,"Ind. Selecc.";#N/A,#N/A,FALSE,"Nec Fin Ext";#N/A,#N/A,FALSE,"Tab-3";#N/A,#N/A,FALSE,"Tab-4";#N/A,#N/A,FALSE,"Tab-5";#N/A,#N/A,FALSE,"Tab-6";#N/A,#N/A,FALSE,"Tab-7";#N/A,#N/A,FALSE,"Tab-8";#N/A,#N/A,FALSE,"Tab-9";#N/A,#N/A,FALSE,"Tab-10";#N/A,#N/A,FALSE,"Tab-11";#N/A,#N/A,FALSE,"IVA";#N/A,#N/A,FALSE,"Tab-13";#N/A,#N/A,FALSE,"Tab-14";#N/A,#N/A,FALSE,"Tab-15"}</definedName>
    <definedName name="iiiiii" hidden="1">{#N/A,#N/A,FALSE,"Ind. Selecc.";#N/A,#N/A,FALSE,"Nec Fin Ext";#N/A,#N/A,FALSE,"Tab-3";#N/A,#N/A,FALSE,"Tab-4";#N/A,#N/A,FALSE,"Tab-5";#N/A,#N/A,FALSE,"Tab-6";#N/A,#N/A,FALSE,"Tab-7";#N/A,#N/A,FALSE,"Tab-8";#N/A,#N/A,FALSE,"Tab-9";#N/A,#N/A,FALSE,"Tab-10";#N/A,#N/A,FALSE,"Tab-11";#N/A,#N/A,FALSE,"IVA";#N/A,#N/A,FALSE,"Tab-13";#N/A,#N/A,FALSE,"Tab-14";#N/A,#N/A,FALSE,"Tab-15"}</definedName>
    <definedName name="iiiiiiii" hidden="1">{"Main Economic Indicators",#N/A,FALSE,"C"}</definedName>
    <definedName name="iikk" hidden="1">{"Main Economic Indicators",#N/A,FALSE,"C"}</definedName>
    <definedName name="ilk" hidden="1">{"Tbl1",#N/A,FALSE,"Tbls1, 2, 3, 4";"Tbl2",#N/A,FALSE,"Tbls1, 2, 3, 4";"Tbl3",#N/A,FALSE,"Tbls1, 2, 3, 4";"Tbl4",#N/A,FALSE,"Tbls1, 2, 3, 4";"Tbl4a",#N/A,FALSE,"Tbls1, 2, 3, 4";"Tbl5",#N/A,FALSE,"Tbl5";"Tbl6",#N/A,FALSE,"Tbl6";"Tbl7",#N/A,FALSE,"Tbl7";"Tbl8",#N/A,FALSE,"Tbl8";"Tbl8b",#N/A,FALSE,"Tbl8";"Tbl9",#N/A,FALSE,"Tbl9";"Tbl10",#N/A,FALSE,"Tbl10";"Tbl11",#N/A,FALSE,"Tbl11";"Tbl12",#N/A,FALSE,"Tbl12";"Tbl13",#N/A,FALSE,"Tbl13";"Tbl14",#N/A,FALSE,"Tbl14";"Tbl15",#N/A,FALSE,"Tbl15";"Tbl16",#N/A,FALSE,"Tbl16";"Tbl17",#N/A,FALSE,"Tbl17";"Tbl18",#N/A,FALSE,"Tbl18";"Tbl18a",#N/A,FALSE,"Tbl18";"Tbl19",#N/A,FALSE,"Tbl19";"Tbl20",#N/A,FALSE,"Tbl20";"Tbl21",#N/A,FALSE,"Tbls21, 22, 23";"Tbl21b",#N/A,FALSE,"Tbls21, 22, 23";"Tbl22",#N/A,FALSE,"Tbls21, 22, 23";"Tbl23",#N/A,FALSE,"Tbls21, 22, 23";"Tbl24",#N/A,FALSE,"Tbl24";"Tbl25",#N/A,FALSE,"Tbl25";"Tbl26",#N/A,FALSE,"Tbl26";"Tbl27",#N/A,FALSE,"Tbl27";"Tbl28",#N/A,FALSE,"Tbl28";"Tbl29",#N/A,FALSE,"Tbl29";"Tbl30",#N/A,FALSE,"Tbl30";"Tbl31",#N/A,FALSE,"Tbl31";"Tbl32",#N/A,FALSE,"Tbl32"}</definedName>
    <definedName name="ilo" hidden="1">{"Riqfin97",#N/A,FALSE,"Tran";"Riqfinpro",#N/A,FALSE,"Tran"}</definedName>
    <definedName name="ilu" hidden="1">{"Riqfin97",#N/A,FALSE,"Tran";"Riqfinpro",#N/A,FALSE,"Tran"}</definedName>
    <definedName name="indic.french" hidden="1">{"Main Economic Indicators",#N/A,FALSE,"C"}</definedName>
    <definedName name="indic.french1" hidden="1">{"Main Economic Indicators",#N/A,FALSE,"C"}</definedName>
    <definedName name="inflation" hidden="1">[50]TAB34!#REF!</definedName>
    <definedName name="inter3" hidden="1">{"Main Economic Indicators",#N/A,FALSE,"C"}</definedName>
    <definedName name="interrelations3" hidden="1">{"Main Economic Indicators",#N/A,FALSE,"C"}</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ROK_COMISSION" hidden="1">"c98"</definedName>
    <definedName name="IQ_BUILDINGS" hidden="1">"c99"</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SH" hidden="1">"c1458"</definedName>
    <definedName name="IQ_CASH_ACQUIRE_CF" hidden="1">"c116"</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ERT" hidden="1">"c2536"</definedName>
    <definedName name="IQ_CONVERT_PCT" hidden="1">"c2537"</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PAYOUT" hidden="1">"c3005"</definedName>
    <definedName name="IQ_DISTRIBUTABLE_CASH_SHARE" hidden="1">"c3003"</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INT" hidden="1">"c360"</definedName>
    <definedName name="IQ_EBIT_MARGIN" hidden="1">"c359"</definedName>
    <definedName name="IQ_EBIT_OVER_IE" hidden="1">"c1369"</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"c1370"</definedName>
    <definedName name="IQ_EBITDA_EST" hidden="1">"c369"</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UM_EST" hidden="1">"c374"</definedName>
    <definedName name="IQ_EBITDA_OVER_TOTAL_IE" hidden="1">"c1371"</definedName>
    <definedName name="IQ_EBITDA_STDDEV_EST" hidden="1">"c375"</definedName>
    <definedName name="IQ_EBITDAR" hidden="1">"c2989"</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EST" hidden="1">"c399"</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CURRENCY" hidden="1">"c2140"</definedName>
    <definedName name="IQ_EST_DATE" hidden="1">"c1634"</definedName>
    <definedName name="IQ_EST_EPS_GROWTH_1YR" hidden="1">"c1636"</definedName>
    <definedName name="IQ_EST_EPS_GROWTH_5YR" hidden="1">"c1655"</definedName>
    <definedName name="IQ_EST_EPS_GROWTH_Q_1YR" hidden="1">"c1641"</definedName>
    <definedName name="IQ_EV_OVER_EMPLOYEE" hidden="1">"c1428"</definedName>
    <definedName name="IQ_EV_OVER_LTM_EBIT" hidden="1">"c1426"</definedName>
    <definedName name="IQ_EV_OVER_LTM_EBITDA" hidden="1">"c1427"</definedName>
    <definedName name="IQ_EV_OVER_LTM_REVENUE" hidden="1">"c1429"</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_REVENUE_OVER_EMPLOYEES" hidden="1">"c1437"</definedName>
    <definedName name="IQ_LTMMONTH" hidden="1">120000</definedName>
    <definedName name="IQ_MACHINERY" hidden="1">"c711"</definedName>
    <definedName name="IQ_MAINT_CAPEX" hidden="1">"c2947"</definedName>
    <definedName name="IQ_MAINT_REPAIR" hidden="1">"c2087"</definedName>
    <definedName name="IQ_MARKET_CAP_LFCF" hidden="1">"c2209"</definedName>
    <definedName name="IQ_MARKETCAP" hidden="1">"c712"</definedName>
    <definedName name="IQ_MARKETING" hidden="1">"c2239"</definedName>
    <definedName name="IQ_MC_RATIO" hidden="1">"c2783"</definedName>
    <definedName name="IQ_MC_STATUTORY_SURPLUS" hidden="1">"c2772"</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RITTEN" hidden="1">"c2728"</definedName>
    <definedName name="IQ_NEW_PREM" hidden="1">"c2785"</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FAS" hidden="1">"c795"</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NSION" hidden="1">"c1031"</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ICE_OVER_BVPS" hidden="1">"c1412"</definedName>
    <definedName name="IQ_PRICE_OVER_LTM_EPS" hidden="1">"c1413"</definedName>
    <definedName name="IQ_PRICE_TARGET" hidden="1">"c82"</definedName>
    <definedName name="IQ_PRICEDATE" hidden="1">"c1069"</definedName>
    <definedName name="IQ_PRICING_DATE" hidden="1">"c1613"</definedName>
    <definedName name="IQ_PRIMARY_INDUSTRY" hidden="1">"c1070"</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"c2903"</definedName>
    <definedName name="IQ_RETAIL_ACQUIRED_OWNED_STORES" hidden="1">"c2895"</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UTI" hidden="1">"c1125"</definedName>
    <definedName name="IQ_REVENUE" hidden="1">"c1422"</definedName>
    <definedName name="IQ_REVENUE_EST" hidden="1">"c1126"</definedName>
    <definedName name="IQ_REVENUE_HIGH_EST" hidden="1">"c1127"</definedName>
    <definedName name="IQ_REVENUE_LOW_EST" hidden="1">"c1128"</definedName>
    <definedName name="IQ_REVENUE_MEDIAN_EST" hidden="1">"c1662"</definedName>
    <definedName name="IQ_REVENUE_NUM_EST" hidden="1">"c1129"</definedName>
    <definedName name="IQ_REVISION_DATE_" hidden="1">39314.7307638889</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UR_RECEIV" hidden="1">"c1151"</definedName>
    <definedName name="IQ_SECURED_DEBT" hidden="1">"c2546"</definedName>
    <definedName name="IQ_SECURED_DEBT_PCT" hidden="1">"c2547"</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RIKE_PRICE_ISSUED" hidden="1">"c1645"</definedName>
    <definedName name="IQ_STRIKE_PRICE_OS" hidden="1">"c1646"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STDDEV" hidden="1">"c1654"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DA" hidden="1">"c2381"</definedName>
    <definedName name="IQ_TR_ACQ_FILING_CURRENCY" hidden="1">"c3033"</definedName>
    <definedName name="IQ_TR_ACQ_MCAP_1DAY" hidden="1">"c2345"</definedName>
    <definedName name="IQ_TR_ACQ_MIN_INT" hidden="1">"c2374"</definedName>
    <definedName name="IQ_TR_ACQ_NET_DEBT" hidden="1">"c2373"</definedName>
    <definedName name="IQ_TR_ACQ_NI" hidden="1">"c2378"</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DA" hidden="1">"c2334"</definedName>
    <definedName name="IQ_TR_TARGET_FILING_CURRENCY" hidden="1">"c3034"</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MONTH" hidden="1">130000</definedName>
    <definedName name="IQ_Z_SCORE" hidden="1">"c1339"</definedName>
    <definedName name="j" hidden="1">[38]INFO_QMACRO!#REF!</definedName>
    <definedName name="jakob" hidden="1">{#N/A,#N/A,TRUE,"Contents";#N/A,#N/A,TRUE,"Input";#N/A,#N/A,TRUE,"Output";#N/A,#N/A,TRUE,"Mon. Survey";#N/A,#N/A,TRUE,"Mon. Authority";#N/A,#N/A,TRUE,"Comm. Banks";#N/A,#N/A,TRUE,"Foreign";#N/A,#N/A,TRUE,"Claims on Gov";#N/A,#N/A,TRUE,"Claims on PE &amp; Pvt";#N/A,#N/A,TRUE,"Broad Money";#N/A,#N/A,TRUE,"Other";#N/A,#N/A,TRUE,"Proj.";#N/A,#N/A,TRUE,"Staff Rept"}</definedName>
    <definedName name="jan" hidden="1">{#N/A,#N/A,FALSE,"CB";#N/A,#N/A,FALSE,"CMB";#N/A,#N/A,FALSE,"NBFI"}</definedName>
    <definedName name="Janet" hidden="1">'[51]SNF Córd'!$A$18:$A$19</definedName>
    <definedName name="jerry" hidden="1">'[52]Balance Sheet'!#REF!</definedName>
    <definedName name="jerryb" hidden="1">'[52]Balance Sheet'!#REF!</definedName>
    <definedName name="jhhj" hidden="1">{#N/A,#N/A,FALSE,"DEBTSVC"}</definedName>
    <definedName name="jj" hidden="1">{"Riqfin97",#N/A,FALSE,"Tran";"Riqfinpro",#N/A,FALSE,"Tran"}</definedName>
    <definedName name="jjj" hidden="1">{"Riqfin97",#N/A,FALSE,"Tran";"Riqfinpro",#N/A,FALSE,"Tran"}</definedName>
    <definedName name="jjjj" hidden="1">{"Tab1",#N/A,FALSE,"P";"Tab2",#N/A,FALSE,"P"}</definedName>
    <definedName name="jjjjjj" hidden="1">'[49]J(Priv.Cap)'!#REF!</definedName>
    <definedName name="jjjjjjjjjjjjjjjjjj" hidden="1">{"Tab1",#N/A,FALSE,"P";"Tab2",#N/A,FALSE,"P"}</definedName>
    <definedName name="jkhkh" hidden="1">[38]INFO_QMACRO!#REF!</definedName>
    <definedName name="joeeee" hidden="1">{"red33",#N/A,FALSE,"Sheet1"}</definedName>
    <definedName name="jui" hidden="1">{"Riqfin97",#N/A,FALSE,"Tran";"Riqfinpro",#N/A,FALSE,"Tran"}</definedName>
    <definedName name="juy" hidden="1">{"Tab1",#N/A,FALSE,"P";"Tab2",#N/A,FALSE,"P"}</definedName>
    <definedName name="k" hidden="1">{"Riqfin97",#N/A,FALSE,"Tran";"Riqfinpro",#N/A,FALSE,"Tran"}</definedName>
    <definedName name="kama" hidden="1">{"Main Economic Indicators",#N/A,FALSE,"C"}</definedName>
    <definedName name="kay" hidden="1">{"Main Economic Indicators",#N/A,FALSE,"C"}</definedName>
    <definedName name="kio" hidden="1">{"Tab1",#N/A,FALSE,"P";"Tab2",#N/A,FALSE,"P"}</definedName>
    <definedName name="kiu" hidden="1">{"Riqfin97",#N/A,FALSE,"Tran";"Riqfinpro",#N/A,FALSE,"Tran"}</definedName>
    <definedName name="kk" hidden="1">{"Tab1",#N/A,FALSE,"P";"Tab2",#N/A,FALSE,"P"}</definedName>
    <definedName name="kkk" localSheetId="2" hidden="1">{"WEO",#N/A,FALSE,"Data";"PRI",#N/A,FALSE,"Data";"QUA",#N/A,FALSE,"Data"}</definedName>
    <definedName name="kkk" localSheetId="0" hidden="1">{"WEO",#N/A,FALSE,"Data";"PRI",#N/A,FALSE,"Data";"QUA",#N/A,FALSE,"Data"}</definedName>
    <definedName name="kkk" hidden="1">{"WEO",#N/A,FALSE,"Data";"PRI",#N/A,FALSE,"Data";"QUA",#N/A,FALSE,"Data"}</definedName>
    <definedName name="kkkk" hidden="1">[53]BOP!$A$36:$IV$36,[53]BOP!$A$44:$IV$44,[53]BOP!$A$59:$IV$59,[53]BOP!#REF!,[53]BOP!#REF!,[53]BOP!$A$79:$IV$79,[53]BOP!$A$81:$IV$88,[53]BOP!#REF!</definedName>
    <definedName name="kkkkk" hidden="1">'[54]J(Priv.Cap)'!#REF!</definedName>
    <definedName name="kkkkkk" hidden="1">{#N/A,#N/A,FALSE,"EXTDEBT"}</definedName>
    <definedName name="kkkkkkkk" hidden="1">{"Riqfin97",#N/A,FALSE,"Tran";"Riqfinpro",#N/A,FALSE,"Tran"}</definedName>
    <definedName name="kli" hidden="1">{TRUE,TRUE,-0.5,-14.75,483,237.75,FALSE,TRUE,TRUE,TRUE,0,28,#N/A,5,#N/A,8.25974025974026,15.3529411764706,1,FALSE,FALSE,3,TRUE,1,FALSE,100,"Swvu.Export.","ACwvu.Export.",#N/A,FALSE,FALSE,0.75,0.75,1,1,2,"","&amp;R&amp;F&amp;A&amp;D&amp;T",FALSE,FALSE,FALSE,FALSE,1,#N/A,1,1,"=R55C83:R126C121",FALSE,"Rwvu.Export.",#N/A,FALSE,FALSE,FALSE,1,65532,300,FALSE,FALSE,TRUE,TRUE,TRUE}</definedName>
    <definedName name="kokokokok" hidden="1">[38]INFO_QMACRO!#REF!</definedName>
    <definedName name="kol" hidden="1">#REF!</definedName>
    <definedName name="kossi" hidden="1">'[24]Dep fonct'!#REF!</definedName>
    <definedName name="lik" hidden="1">{TRUE,TRUE,-0.5,-14.75,603,387,FALSE,TRUE,TRUE,TRUE,0,1,2,1,2,1,1,4,TRUE,TRUE,3,TRUE,1,TRUE,75,"Swvu.Print.","ACwvu.Print.",#N/A,FALSE,FALSE,1,0.75,0.6,0.5,1,"","",TRUE,FALSE,TRUE,FALSE,1,#N/A,1,1,#DIV/0!,FALSE,"Rwvu.Print.",#N/A,FALSE,FALSE,FALSE,1,65532,300,FALSE,FALSE,TRUE,TRUE,TRUE}</definedName>
    <definedName name="limcount" hidden="1">1</definedName>
    <definedName name="lk" hidden="1">[38]INFO_QMACRO!#REF!</definedName>
    <definedName name="lki" hidden="1">{TRUE,TRUE,-0.5,-14.75,483,261,FALSE,TRUE,TRUE,TRUE,0,3,26,1,270,2,3,4,TRUE,TRUE,3,TRUE,1,TRUE,100,"Swvu.IMPORT.","ACwvu.IMPORT.",#N/A,FALSE,FALSE,0.2,0.3,0.5,0.5,2,"","",FALSE,FALSE,FALSE,FALSE,1,45,#N/A,#N/A,FALSE,FALSE,"Rwvu.IMPORT.","Cwvu.IMPORT.",FALSE,FALSE,TRUE,1,300,300,FALSE,FALSE,TRUE,TRUE,TRUE}</definedName>
    <definedName name="lklklkl" hidden="1">[38]INFO_QMACRO!#REF!</definedName>
    <definedName name="lklkoo" hidden="1">[38]INFO_QMACRO!#REF!</definedName>
    <definedName name="LL" localSheetId="2" hidden="1">{FALSE,FALSE,-1.25,-15.5,484.5,276.75,FALSE,FALSE,TRUE,TRUE,0,12,#N/A,46,#N/A,2.93460490463215,15.35,1,FALSE,FALSE,3,TRUE,1,FALSE,100,"Swvu.PLA1.","ACwvu.PLA1.",#N/A,FALSE,FALSE,0,0,0,0,2,"","",TRUE,TRUE,FALSE,FALSE,1,60,#N/A,#N/A,FALSE,FALSE,FALSE,FALSE,FALSE,FALSE,FALSE,9,65532,65532,FALSE,FALSE,TRUE,TRUE,TRUE}</definedName>
    <definedName name="LL" localSheetId="0" hidden="1">{FALSE,FALSE,-1.25,-15.5,484.5,276.75,FALSE,FALSE,TRUE,TRUE,0,12,#N/A,46,#N/A,2.93460490463215,15.35,1,FALSE,FALSE,3,TRUE,1,FALSE,100,"Swvu.PLA1.","ACwvu.PLA1.",#N/A,FALSE,FALSE,0,0,0,0,2,"","",TRUE,TRUE,FALSE,FALSE,1,60,#N/A,#N/A,FALSE,FALSE,FALSE,FALSE,FALSE,FALSE,FALSE,9,65532,65532,FALSE,FALSE,TRUE,TRUE,TRUE}</definedName>
    <definedName name="LL" hidden="1">{FALSE,FALSE,-1.25,-15.5,484.5,276.75,FALSE,FALSE,TRUE,TRUE,0,12,#N/A,46,#N/A,2.93460490463215,15.35,1,FALSE,FALSE,3,TRUE,1,FALSE,100,"Swvu.PLA1.","ACwvu.PLA1.",#N/A,FALSE,FALSE,0,0,0,0,2,"","",TRUE,TRUE,FALSE,FALSE,1,60,#N/A,#N/A,FALSE,FALSE,FALSE,FALSE,FALSE,FALSE,FALSE,9,65532,65532,FALSE,FALSE,TRUE,TRUE,TRUE}</definedName>
    <definedName name="lll" hidden="1">{"Minpmon",#N/A,FALSE,"Monthinput"}</definedName>
    <definedName name="llll" hidden="1">{"Minpmon",#N/A,FALSE,"Monthinput"}</definedName>
    <definedName name="lllll" hidden="1">{"Tab1",#N/A,FALSE,"P";"Tab2",#N/A,FALSE,"P"}</definedName>
    <definedName name="llllll" hidden="1">{"Minpmon",#N/A,FALSE,"Monthinput"}</definedName>
    <definedName name="lllllll" hidden="1">{"bop94-99",#N/A,FALSE,"BOP";"bgdp94-99",#N/A,FALSE,"BOPGDP";"exp94-99",#N/A,FALSE,"EXP";"imp94-99",#N/A,FALSE,"IMP";"tt9499",#N/A,FALSE,"TT";"ss94-99",#N/A,FALSE,"SERV";"tran94-99",#N/A,FALSE,"TRAN";"dis95-98",#N/A,FALSE,"DISB";"amor94-99",#N/A,FALSE,"AMOR";"int94-98",#N/A,FALSE,"INT";"debt94-99",#N/A,FALSE,"DEBT"}</definedName>
    <definedName name="lllllllllllllllll" hidden="1">{"Minpmon",#N/A,FALSE,"Monthinput"}</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m" hidden="1">[38]INFO_QMACRO!#REF!</definedName>
    <definedName name="Mani" hidden="1">{#N/A,#N/A,TRUE,"Contents";#N/A,#N/A,TRUE,"Input";#N/A,#N/A,TRUE,"Output";#N/A,#N/A,TRUE,"Mon. Survey";#N/A,#N/A,TRUE,"Mon. Authority";#N/A,#N/A,TRUE,"Comm. Banks";#N/A,#N/A,TRUE,"Foreign";#N/A,#N/A,TRUE,"Claims on Gov";#N/A,#N/A,TRUE,"Claims on PE &amp; Pvt";#N/A,#N/A,TRUE,"Broad Money";#N/A,#N/A,TRUE,"Other";#N/A,#N/A,TRUE,"Proj.";#N/A,#N/A,TRUE,"Staff Rept"}</definedName>
    <definedName name="MDTab" hidden="1">{FALSE,FALSE,-1.25,-15.5,484.5,276.75,FALSE,FALSE,TRUE,TRUE,0,12,#N/A,46,#N/A,2.93460490463215,15.35,1,FALSE,FALSE,3,TRUE,1,FALSE,100,"Swvu.PLA1.","ACwvu.PLA1.",#N/A,FALSE,FALSE,0,0,0,0,2,"","",TRUE,TRUE,FALSE,FALSE,1,60,#N/A,#N/A,FALSE,FALSE,FALSE,FALSE,FALSE,FALSE,FALSE,9,65532,65532,FALSE,FALSE,TRUE,TRUE,TRUE}</definedName>
    <definedName name="mi" hidden="1">#REF!</definedName>
    <definedName name="mmk.print" hidden="1">{TRUE,TRUE,-0.5,-14.75,603,387,FALSE,TRUE,TRUE,TRUE,0,1,2,1,2,1,1,4,TRUE,TRUE,3,TRUE,1,TRUE,75,"Swvu.Print.","ACwvu.Print.",#N/A,FALSE,FALSE,1,0.75,0.6,0.5,1,"","",TRUE,FALSE,TRUE,FALSE,1,#N/A,1,1,#DIV/0!,FALSE,"Rwvu.Print.",#N/A,FALSE,FALSE,FALSE,1,65532,300,FALSE,FALSE,TRUE,TRUE,TRUE}</definedName>
    <definedName name="mmm" hidden="1">{"Riqfin97",#N/A,FALSE,"Tran";"Riqfinpro",#N/A,FALSE,"Tran"}</definedName>
    <definedName name="mmmm" hidden="1">{"Tab1",#N/A,FALSE,"P";"Tab2",#N/A,FALSE,"P"}</definedName>
    <definedName name="mmmmm" hidden="1">{"Riqfin97",#N/A,FALSE,"Tran";"Riqfinpro",#N/A,FALSE,"Tran"}</definedName>
    <definedName name="mmmmmmmmm" hidden="1">{"Riqfin97",#N/A,FALSE,"Tran";"Riqfinpro",#N/A,FALSE,"Tran"}</definedName>
    <definedName name="mmr.print" hidden="1">{TRUE,TRUE,-0.5,-14.75,603,387,FALSE,TRUE,TRUE,TRUE,0,1,2,1,2,1,1,4,TRUE,TRUE,3,TRUE,1,TRUE,75,"Swvu.Print.","ACwvu.Print.",#N/A,FALSE,FALSE,1,0.75,0.6,0.5,1,"","",TRUE,FALSE,TRUE,FALSE,1,#N/A,1,1,#DIV/0!,FALSE,"Rwvu.Print.",#N/A,FALSE,FALSE,FALSE,1,65532,300,FALSE,FALSE,TRUE,TRUE,TRUE}</definedName>
    <definedName name="mmu.print" hidden="1">{TRUE,TRUE,-0.5,-14.75,603,387,FALSE,TRUE,TRUE,TRUE,0,1,2,1,2,1,1,4,TRUE,TRUE,3,TRUE,1,TRUE,75,"Swvu.Print.","ACwvu.Print.",#N/A,FALSE,FALSE,1,0.75,0.6,0.5,1,"","",TRUE,FALSE,TRUE,FALSE,1,#N/A,1,1,#DIV/0!,FALSE,"Rwvu.Print.",#N/A,FALSE,FALSE,FALSE,1,65532,300,FALSE,FALSE,TRUE,TRUE,TRUE}</definedName>
    <definedName name="mmv.print" hidden="1">{TRUE,TRUE,-0.5,-14.75,603,387,FALSE,TRUE,TRUE,TRUE,0,1,2,1,2,1,1,4,TRUE,TRUE,3,TRUE,1,TRUE,75,"Swvu.Print.","ACwvu.Print.",#N/A,FALSE,FALSE,1,0.75,0.6,0.5,1,"","",TRUE,FALSE,TRUE,FALSE,1,#N/A,1,1,#DIV/0!,FALSE,"Rwvu.Print.",#N/A,FALSE,FALSE,FALSE,1,65532,300,FALSE,FALSE,TRUE,TRUE,TRUE}</definedName>
    <definedName name="Msurvey" hidden="1">{#N/A,#N/A,FALSE,"report1"}</definedName>
    <definedName name="mte" hidden="1">{"Riqfin97",#N/A,FALSE,"Tran";"Riqfinpro",#N/A,FALSE,"Tran"}</definedName>
    <definedName name="mva.print" hidden="1">{TRUE,TRUE,-0.5,-14.75,603,387,FALSE,TRUE,TRUE,TRUE,0,1,2,1,2,1,1,4,TRUE,TRUE,3,TRUE,1,TRUE,75,"Swvu.Print.","ACwvu.Print.",#N/A,FALSE,FALSE,1,0.75,0.6,0.5,1,"","",TRUE,FALSE,TRUE,FALSE,1,#N/A,1,1,#DIV/0!,FALSE,"Rwvu.Print.",#N/A,FALSE,FALSE,FALSE,1,65532,300,FALSE,FALSE,TRUE,TRUE,TRUE}</definedName>
    <definedName name="mvu.print" hidden="1">{TRUE,TRUE,-0.5,-14.75,603,387,FALSE,TRUE,TRUE,TRUE,0,1,2,1,2,1,1,4,TRUE,TRUE,3,TRUE,1,TRUE,75,"Swvu.Print.","ACwvu.Print.",#N/A,FALSE,FALSE,1,0.75,0.6,0.5,1,"","",TRUE,FALSE,TRUE,FALSE,1,#N/A,1,1,#DIV/0!,FALSE,"Rwvu.Print.",#N/A,FALSE,FALSE,FALSE,1,65532,300,FALSE,FALSE,TRUE,TRUE,TRUE}</definedName>
    <definedName name="nfrtrs" hidden="1">[6]WB!$Q$257:$AK$257</definedName>
    <definedName name="nhgnnfg" hidden="1">{"Main Economic Indicators",#N/A,FALSE,"C"}</definedName>
    <definedName name="nmm" hidden="1">{TRUE,TRUE,-0.5,-14.75,603,379.5,FALSE,TRUE,TRUE,TRUE,0,32,#N/A,811,#N/A,25.6811594202899,26.4705882352941,1,FALSE,FALSE,3,TRUE,1,FALSE,100,"Swvu.tot.","ACwvu.tot.",#N/A,FALSE,FALSE,0.75,0.5,0.5,0.75,1,"","",FALSE,FALSE,FALSE,FALSE,1,#N/A,1,1,"=R790C2:R832C52",FALSE,"Rwvu.tot.","Cwvu.tot.",FALSE,FALSE,FALSE,1,300,300,FALSE,FALSE,TRUE,TRUE,TRUE}</definedName>
    <definedName name="nn" hidden="1">{"Riqfin97",#N/A,FALSE,"Tran";"Riqfinpro",#N/A,FALSE,"Tran"}</definedName>
    <definedName name="nnga" hidden="1">#REF!</definedName>
    <definedName name="nnn" hidden="1">{"Main Economic Indicators",#N/A,FALSE,"C"}</definedName>
    <definedName name="nnn_1" hidden="1">{"Main Economic Indicators",#N/A,FALSE,"C"}</definedName>
    <definedName name="nnn_2" hidden="1">{"Main Economic Indicators",#N/A,FALSE,"C"}</definedName>
    <definedName name="nnnn" hidden="1">{"Main Economic Indicators",#N/A,FALSE,"C"}</definedName>
    <definedName name="nnnnnn" hidden="1">[38]INFO_QMACRO!#REF!</definedName>
    <definedName name="nnnnnnnnnn" hidden="1">{"Minpmon",#N/A,FALSE,"Monthinput"}</definedName>
    <definedName name="nnnnnnnnnnnn" hidden="1">{"Riqfin97",#N/A,FALSE,"Tran";"Riqfinpro",#N/A,FALSE,"Tran"}</definedName>
    <definedName name="o" hidden="1">[38]INFO_QMACRO!#REF!</definedName>
    <definedName name="ok" hidden="1">{TRUE,TRUE,-1.25,-15.5,484.5,300,FALSE,TRUE,TRUE,TRUE,0,51,#N/A,236,#N/A,16.536231884058,20.1176470588235,1,FALSE,FALSE,3,TRUE,1,FALSE,100,"Swvu.exports.","ACwvu.exports.",#N/A,FALSE,FALSE,0.75,0.5,0.5,0.75,1,"","",FALSE,FALSE,FALSE,FALSE,1,#N/A,1,1,"=R20C2:R127C52",FALSE,"Rwvu.exports.","Cwvu.exports.",FALSE,FALSE,FALSE,1,300,300,FALSE,FALSE,TRUE,TRUE,TRUE}</definedName>
    <definedName name="Okume" hidden="1">{#N/A,#N/A,FALSE,"DISTRBN";#N/A,#N/A,FALSE,"INDEX";#N/A,#N/A,FALSE,"SUMMARY";#N/A,#N/A,FALSE,"summary2";#N/A,#N/A,FALSE,"P&amp;L";#N/A,#N/A,FALSE,"Net Rev";#N/A,#N/A,FALSE,"Oil Prices";#N/A,#N/A,FALSE,"bopd";#N/A,#N/A,FALSE,"OIL&amp;GAS";#N/A,#N/A,FALSE,"Field Rev";#N/A,#N/A,FALSE,"MBOPD PRODN";#N/A,#N/A,FALSE,"mmcfd PRODN";#N/A,#N/A,FALSE,"Field P&amp;L";#N/A,#N/A,FALSE,"G &amp; A 1";#N/A,#N/A,FALSE,"G &amp; A 2";#N/A,#N/A,FALSE,"G &amp; A 3";#N/A,#N/A,FALSE,"T-W";#N/A,#N/A,FALSE,"CAPEX 1";#N/A,#N/A,FALSE,"CAPEX 2"}</definedName>
    <definedName name="oo" hidden="1">{"Riqfin97",#N/A,FALSE,"Tran";"Riqfinpro",#N/A,FALSE,"Tran"}</definedName>
    <definedName name="ooo" hidden="1">{"Tab1",#N/A,FALSE,"P";"Tab2",#N/A,FALSE,"P"}</definedName>
    <definedName name="oooo" hidden="1">{"Tab1",#N/A,FALSE,"P";"Tab2",#N/A,FALSE,"P"}</definedName>
    <definedName name="opu" hidden="1">{"Riqfin97",#N/A,FALSE,"Tran";"Riqfinpro",#N/A,FALSE,"Tran"}</definedName>
    <definedName name="OrderTable" hidden="1">#REF!</definedName>
    <definedName name="otro" localSheetId="2" hidden="1">{FALSE,FALSE,-1.25,-15.5,484.5,276.75,FALSE,FALSE,TRUE,TRUE,0,12,#N/A,46,#N/A,2.93460490463215,15.35,1,FALSE,FALSE,3,TRUE,1,FALSE,100,"Swvu.PLA1.","ACwvu.PLA1.",#N/A,FALSE,FALSE,0,0,0,0,2,"","",TRUE,TRUE,FALSE,FALSE,1,60,#N/A,#N/A,FALSE,FALSE,FALSE,FALSE,FALSE,FALSE,FALSE,9,65532,65532,FALSE,FALSE,TRUE,TRUE,TRUE}</definedName>
    <definedName name="otro" localSheetId="0" hidden="1">{FALSE,FALSE,-1.25,-15.5,484.5,276.75,FALSE,FALSE,TRUE,TRUE,0,12,#N/A,46,#N/A,2.93460490463215,15.35,1,FALSE,FALSE,3,TRUE,1,FALSE,100,"Swvu.PLA1.","ACwvu.PLA1.",#N/A,FALSE,FALSE,0,0,0,0,2,"","",TRUE,TRUE,FALSE,FALSE,1,60,#N/A,#N/A,FALSE,FALSE,FALSE,FALSE,FALSE,FALSE,FALSE,9,65532,65532,FALSE,FALSE,TRUE,TRUE,TRUE}</definedName>
    <definedName name="otro" hidden="1">{FALSE,FALSE,-1.25,-15.5,484.5,276.75,FALSE,FALSE,TRUE,TRUE,0,12,#N/A,46,#N/A,2.93460490463215,15.35,1,FALSE,FALSE,3,TRUE,1,FALSE,100,"Swvu.PLA1.","ACwvu.PLA1.",#N/A,FALSE,FALSE,0,0,0,0,2,"","",TRUE,TRUE,FALSE,FALSE,1,60,#N/A,#N/A,FALSE,FALSE,FALSE,FALSE,FALSE,FALSE,FALSE,9,65532,65532,FALSE,FALSE,TRUE,TRUE,TRUE}</definedName>
    <definedName name="outs_debt" hidden="1">'[55]2'!#REF!</definedName>
    <definedName name="p" localSheetId="2" hidden="1">{"WEO",#N/A,FALSE,"Data";"PRI",#N/A,FALSE,"Data";"QUA",#N/A,FALSE,"Data"}</definedName>
    <definedName name="p" localSheetId="0" hidden="1">{"WEO",#N/A,FALSE,"Data";"PRI",#N/A,FALSE,"Data";"QUA",#N/A,FALSE,"Data"}</definedName>
    <definedName name="p" hidden="1">{"WEO",#N/A,FALSE,"Data";"PRI",#N/A,FALSE,"Data";"QUA",#N/A,FALSE,"Data"}</definedName>
    <definedName name="par" hidden="1">{#N/A,#N/A,FALSE,"Ind. Selecc.";#N/A,#N/A,FALSE,"Nec Fin Ext";#N/A,#N/A,FALSE,"Tab-3";#N/A,#N/A,FALSE,"Tab-4";#N/A,#N/A,FALSE,"Tab-5";#N/A,#N/A,FALSE,"Tab-6";#N/A,#N/A,FALSE,"Tab-7";#N/A,#N/A,FALSE,"Tab-8";#N/A,#N/A,FALSE,"Tab-9";#N/A,#N/A,FALSE,"Tab-10";#N/A,#N/A,FALSE,"Tab-11";#N/A,#N/A,FALSE,"IVA";#N/A,#N/A,FALSE,"Tab-13";#N/A,#N/A,FALSE,"Tab-14";#N/A,#N/A,FALSE,"Tab-15"}</definedName>
    <definedName name="PARPA_Investimento" hidden="1">{#N/A,#N/A,FALSE,"Ind. Selecc.";#N/A,#N/A,FALSE,"Nec Fin Ext";#N/A,#N/A,FALSE,"Tab-3";#N/A,#N/A,FALSE,"Tab-4";#N/A,#N/A,FALSE,"Tab-5";#N/A,#N/A,FALSE,"Tab-6";#N/A,#N/A,FALSE,"Tab-7";#N/A,#N/A,FALSE,"Tab-8";#N/A,#N/A,FALSE,"Tab-9";#N/A,#N/A,FALSE,"Tab-10";#N/A,#N/A,FALSE,"Tab-11";#N/A,#N/A,FALSE,"IVA";#N/A,#N/A,FALSE,"Tab-13";#N/A,#N/A,FALSE,"Tab-14";#N/A,#N/A,FALSE,"Tab-15"}</definedName>
    <definedName name="pbp" hidden="1">{#N/A,#N/A,FALSE,"Ind. Selecc.";#N/A,#N/A,FALSE,"Nec Fin Ext";#N/A,#N/A,FALSE,"Tab-3";#N/A,#N/A,FALSE,"Tab-4";#N/A,#N/A,FALSE,"Tab-5";#N/A,#N/A,FALSE,"Tab-6";#N/A,#N/A,FALSE,"Tab-7";#N/A,#N/A,FALSE,"Tab-8";#N/A,#N/A,FALSE,"Tab-9";#N/A,#N/A,FALSE,"Tab-10";#N/A,#N/A,FALSE,"Tab-11";#N/A,#N/A,FALSE,"IVA";#N/A,#N/A,FALSE,"Tab-13";#N/A,#N/A,FALSE,"Tab-14";#N/A,#N/A,FALSE,"Tab-15"}</definedName>
    <definedName name="pi" hidden="1">{TRUE,TRUE,-0.5,-14.75,603,379.5,FALSE,TRUE,TRUE,TRUE,0,6,#N/A,51,#N/A,12.25,26.5294117647059,1,FALSE,FALSE,3,TRUE,1,FALSE,100,"Swvu.Hypotheses.","ACwvu.Hypotheses.",#N/A,FALSE,FALSE,1.25,1,0.6,1,1,"","",FALSE,FALSE,FALSE,FALSE,1,#N/A,1,1,"=R1C4:R68C15",FALSE,#N/A,#N/A,FALSE,FALSE,FALSE,1,65532,300,FALSE,FALSE,TRUE,TRUE,TRUE}</definedName>
    <definedName name="PIN" hidden="1">{"red33",#N/A,FALSE,"Sheet1"}</definedName>
    <definedName name="pit" hidden="1">{"Riqfin97",#N/A,FALSE,"Tran";"Riqfinpro",#N/A,FALSE,"Tran"}</definedName>
    <definedName name="pol" hidden="1">[56]A!#REF!</definedName>
    <definedName name="popl" hidden="1">#REF!</definedName>
    <definedName name="pp" hidden="1">{"Riqfin97",#N/A,FALSE,"Tran";"Riqfinpro",#N/A,FALSE,"Tran"}</definedName>
    <definedName name="ppp" hidden="1">{"Riqfin97",#N/A,FALSE,"Tran";"Riqfinpro",#N/A,FALSE,"Tran"}</definedName>
    <definedName name="ppppp" hidden="1">{#N/A,#N/A,FALSE,"Ind. Selecc.";#N/A,#N/A,FALSE,"Nec Fin Ext";#N/A,#N/A,FALSE,"Tab-3";#N/A,#N/A,FALSE,"Tab-4";#N/A,#N/A,FALSE,"Tab-5";#N/A,#N/A,FALSE,"Tab-6";#N/A,#N/A,FALSE,"Tab-7";#N/A,#N/A,FALSE,"Tab-8";#N/A,#N/A,FALSE,"Tab-9";#N/A,#N/A,FALSE,"Tab-10";#N/A,#N/A,FALSE,"Tab-11";#N/A,#N/A,FALSE,"IVA";#N/A,#N/A,FALSE,"Tab-13";#N/A,#N/A,FALSE,"Tab-14";#N/A,#N/A,FALSE,"Tab-15"}</definedName>
    <definedName name="pppppp" hidden="1">{"Riqfin97",#N/A,FALSE,"Tran";"Riqfinpro",#N/A,FALSE,"Tran"}</definedName>
    <definedName name="Pr" hidden="1">#REF!,#REF!,#REF!</definedName>
    <definedName name="pro" hidden="1">#REF!</definedName>
    <definedName name="ProdForm" hidden="1">#REF!</definedName>
    <definedName name="Product" hidden="1">#REF!</definedName>
    <definedName name="Program" hidden="1">{"Main Economic Indicators",#N/A,FALSE,"C"}</definedName>
    <definedName name="PROJA" hidden="1">{"Main Economic Indicators",#N/A,FALSE,"C"}</definedName>
    <definedName name="Projects" hidden="1">#REF!,#REF!,#REF!</definedName>
    <definedName name="prueba" hidden="1">{"CN",#N/A,FALSE,"SEFI"}</definedName>
    <definedName name="pto_supp" hidden="1">#REF!</definedName>
    <definedName name="pub" hidden="1">{#N/A,#N/A,FALSE,"Ind. Selecc.";#N/A,#N/A,FALSE,"Nec Fin Ext";#N/A,#N/A,FALSE,"Tab-3";#N/A,#N/A,FALSE,"Tab-4";#N/A,#N/A,FALSE,"Tab-5";#N/A,#N/A,FALSE,"Tab-6";#N/A,#N/A,FALSE,"Tab-7";#N/A,#N/A,FALSE,"Tab-8";#N/A,#N/A,FALSE,"Tab-9";#N/A,#N/A,FALSE,"Tab-10";#N/A,#N/A,FALSE,"Tab-11";#N/A,#N/A,FALSE,"IVA";#N/A,#N/A,FALSE,"Tab-13";#N/A,#N/A,FALSE,"Tab-14";#N/A,#N/A,FALSE,"Tab-15"}</definedName>
    <definedName name="Public" hidden="1">{#N/A,#N/A,FALSE,"Ind. Selecc.";#N/A,#N/A,FALSE,"Nec Fin Ext";#N/A,#N/A,FALSE,"Tab-3";#N/A,#N/A,FALSE,"Tab-4";#N/A,#N/A,FALSE,"Tab-5";#N/A,#N/A,FALSE,"Tab-6";#N/A,#N/A,FALSE,"Tab-7";#N/A,#N/A,FALSE,"Tab-8";#N/A,#N/A,FALSE,"Tab-9";#N/A,#N/A,FALSE,"Tab-10";#N/A,#N/A,FALSE,"Tab-11";#N/A,#N/A,FALSE,"IVA";#N/A,#N/A,FALSE,"Tab-13";#N/A,#N/A,FALSE,"Tab-14";#N/A,#N/A,FALSE,"Tab-15"}</definedName>
    <definedName name="q" hidden="1">{"Main Economic Indicators",#N/A,FALSE,"C"}</definedName>
    <definedName name="qaq" hidden="1">{#N/A,#N/A,FALSE,"Ind. Selecc.";#N/A,#N/A,FALSE,"Nec Fin Ext";#N/A,#N/A,FALSE,"Tab-3";#N/A,#N/A,FALSE,"Tab-4";#N/A,#N/A,FALSE,"Tab-5";#N/A,#N/A,FALSE,"Tab-6";#N/A,#N/A,FALSE,"Tab-7";#N/A,#N/A,FALSE,"Tab-8";#N/A,#N/A,FALSE,"Tab-9";#N/A,#N/A,FALSE,"Tab-10";#N/A,#N/A,FALSE,"Tab-11";#N/A,#N/A,FALSE,"IVA";#N/A,#N/A,FALSE,"Tab-13";#N/A,#N/A,FALSE,"Tab-14";#N/A,#N/A,FALSE,"Tab-15"}</definedName>
    <definedName name="qaqa" hidden="1">{"Main Economic Indicators",#N/A,FALSE,"C"}</definedName>
    <definedName name="qaqwe" hidden="1">{"Main Economic Indicators",#N/A,FALSE,"C"}</definedName>
    <definedName name="qaz" hidden="1">{"Tab1",#N/A,FALSE,"P";"Tab2",#N/A,FALSE,"P"}</definedName>
    <definedName name="Qbench" hidden="1">{"Minpmon",#N/A,FALSE,"Monthinput"}</definedName>
    <definedName name="qer" hidden="1">{"Tab1",#N/A,FALSE,"P";"Tab2",#N/A,FALSE,"P"}</definedName>
    <definedName name="qq" hidden="1">'[54]J(Priv.Cap)'!#REF!</definedName>
    <definedName name="qqa" hidden="1">{"Main Economic Indicators",#N/A,FALSE,"C"}</definedName>
    <definedName name="qqq" hidden="1">{#N/A,#N/A,FALSE,"T1(A)";#N/A,#N/A,FALSE,"T1(B)";#N/A,#N/A,FALSE,"T2";#N/A,#N/A,FALSE,"T3(A)";#N/A,#N/A,FALSE,"T3 (B)";#N/A,#N/A,FALSE,"T4(A)";#N/A,#N/A,FALSE,"T4(B)"}</definedName>
    <definedName name="qqqqq" hidden="1">{"Minpmon",#N/A,FALSE,"Monthinput"}</definedName>
    <definedName name="qqqqqqqqqqqqq" hidden="1">{"Tab1",#N/A,FALSE,"P";"Tab2",#N/A,FALSE,"P"}</definedName>
    <definedName name="qw" hidden="1">{"Riqfin97",#N/A,FALSE,"Tran";"Riqfinpro",#N/A,FALSE,"Tran"}</definedName>
    <definedName name="qwa" hidden="1">{"SR_tbs",#N/A,FALSE,"MGSSEI";"SR_tbs",#N/A,FALSE,"MGSBOX";"SR_tbs",#N/A,FALSE,"MGSOCIND"}</definedName>
    <definedName name="qwaqwa" hidden="1">{"Tbl1",#N/A,FALSE,"Tbls1, 2, 3, 4";"Tbl2",#N/A,FALSE,"Tbls1, 2, 3, 4";"Tbl3",#N/A,FALSE,"Tbls1, 2, 3, 4";"Tbl4",#N/A,FALSE,"Tbls1, 2, 3, 4";"Tbl4a",#N/A,FALSE,"Tbls1, 2, 3, 4";"Tbl5",#N/A,FALSE,"Tbl5";"Tbl6",#N/A,FALSE,"Tbl6";"Tbl7",#N/A,FALSE,"Tbl7";"Tbl8",#N/A,FALSE,"Tbl8";"Tbl8b",#N/A,FALSE,"Tbl8";"Tbl9",#N/A,FALSE,"Tbl9";"Tbl10",#N/A,FALSE,"Tbl10";"Tbl11",#N/A,FALSE,"Tbl11";"Tbl12",#N/A,FALSE,"Tbl12";"Tbl13",#N/A,FALSE,"Tbl13";"Tbl14",#N/A,FALSE,"Tbl14";"Tbl15",#N/A,FALSE,"Tbl15";"Tbl16",#N/A,FALSE,"Tbl16";"Tbl17",#N/A,FALSE,"Tbl17";"Tbl18",#N/A,FALSE,"Tbl18";"Tbl18a",#N/A,FALSE,"Tbl18";"Tbl19",#N/A,FALSE,"Tbl19";"Tbl20",#N/A,FALSE,"Tbl20";"Tbl21",#N/A,FALSE,"Tbls21, 22, 23";"Tbl21b",#N/A,FALSE,"Tbls21, 22, 23";"Tbl22",#N/A,FALSE,"Tbls21, 22, 23";"Tbl23",#N/A,FALSE,"Tbls21, 22, 23";"Tbl24",#N/A,FALSE,"Tbl24";"Tbl25",#N/A,FALSE,"Tbl25";"Tbl26",#N/A,FALSE,"Tbl26";"Tbl27",#N/A,FALSE,"Tbl27";"Tbl28",#N/A,FALSE,"Tbl28";"Tbl29",#N/A,FALSE,"Tbl29";"Tbl30",#N/A,FALSE,"Tbl30";"Tbl31",#N/A,FALSE,"Tbl31";"Tbl32",#N/A,FALSE,"Tbl32"}</definedName>
    <definedName name="RCArea" hidden="1">#REF!</definedName>
    <definedName name="re" hidden="1">#N/A</definedName>
    <definedName name="REALSUM" hidden="1">{"Main Economic Indicators",#N/A,FALSE,"C"}</definedName>
    <definedName name="ree" hidden="1">{"Main Economic Indicators",#N/A,FALSE,"C"}</definedName>
    <definedName name="retr2" hidden="1">{"Main Economic Indicators",#N/A,FALSE,"C"}</definedName>
    <definedName name="rettttrr" hidden="1">{"Main Economic Indicators",#N/A,FALSE,"C"}</definedName>
    <definedName name="rfr" hidden="1">{"Main Economic Indicators",#N/A,FALSE,"C"}</definedName>
    <definedName name="rft" hidden="1">{"Riqfin97",#N/A,FALSE,"Tran";"Riqfinpro",#N/A,FALSE,"Tran"}</definedName>
    <definedName name="rfv" hidden="1">{"Tab1",#N/A,FALSE,"P";"Tab2",#N/A,FALSE,"P"}</definedName>
    <definedName name="rg" hidden="1">{"Main Economic Indicators",#N/A,FALSE,"C"}</definedName>
    <definedName name="RiskBeforeRecalcMacro" hidden="1">""</definedName>
    <definedName name="RiskBeforeSimMacro" hidden="1">"Before"</definedName>
    <definedName name="RiskCollectDistributionSamples" hidden="1">2</definedName>
    <definedName name="RiskMinimizeOnStart" hidden="1">FALSE</definedName>
    <definedName name="RiskMonitorConvergence" hidden="1">FALSE</definedName>
    <definedName name="RiskRunAfterRecalcMacro" hidden="1">FALSE</definedName>
    <definedName name="rr" hidden="1">{"Riqfin97",#N/A,FALSE,"Tran";"Riqfinpro",#N/A,FALSE,"Tran"}</definedName>
    <definedName name="rrr" hidden="1">{"Riqfin97",#N/A,FALSE,"Tran";"Riqfinpro",#N/A,FALSE,"Tran"}</definedName>
    <definedName name="rrrr" hidden="1">{#N/A,#N/A,FALSE,"slvsrtb1";#N/A,#N/A,FALSE,"slvsrtb2";#N/A,#N/A,FALSE,"slvsrtb3";#N/A,#N/A,FALSE,"slvsrtb4";#N/A,#N/A,FALSE,"slvsrtb5";#N/A,#N/A,FALSE,"slvsrtb6";#N/A,#N/A,FALSE,"slvsrtb7";#N/A,#N/A,FALSE,"slvsrtb8";#N/A,#N/A,FALSE,"slvsrtb9";#N/A,#N/A,FALSE,"slvsrtb10";#N/A,#N/A,FALSE,"slvsrtb12"}</definedName>
    <definedName name="rrrrrr" hidden="1">{"Tab1",#N/A,FALSE,"P";"Tab2",#N/A,FALSE,"P"}</definedName>
    <definedName name="rrrrrrr" hidden="1">{"Tab1",#N/A,FALSE,"P";"Tab2",#N/A,FALSE,"P"}</definedName>
    <definedName name="rrrrrrrrrrrrr" hidden="1">{"Tab1",#N/A,FALSE,"P";"Tab2",#N/A,FALSE,"P"}</definedName>
    <definedName name="rs" hidden="1">{"BOP_TAB",#N/A,FALSE,"N";"MIDTERM_TAB",#N/A,FALSE,"O";"FUND_CRED",#N/A,FALSE,"P";"DEBT_TAB1",#N/A,FALSE,"Q";"DEBT_TAB2",#N/A,FALSE,"Q";"FORFIN_TAB1",#N/A,FALSE,"R";"FORFIN_TAB2",#N/A,FALSE,"R";"BOP_ANALY",#N/A,FALSE,"U"}</definedName>
    <definedName name="rt" hidden="1">{"Minpmon",#N/A,FALSE,"Monthinput"}</definedName>
    <definedName name="rte" hidden="1">{"Riqfin97",#N/A,FALSE,"Tran";"Riqfinpro",#N/A,FALSE,"Tran"}</definedName>
    <definedName name="rtp" hidden="1">{"Main Economic Indicators",#N/A,FALSE,"C"}</definedName>
    <definedName name="rtr" hidden="1">{"Main Economic Indicators",#N/A,FALSE,"C"}</definedName>
    <definedName name="rtre" hidden="1">{"Main Economic Indicators",#N/A,FALSE,"C"}</definedName>
    <definedName name="rtre_1" hidden="1">{"Main Economic Indicators",#N/A,FALSE,"C"}</definedName>
    <definedName name="rtre_2" hidden="1">{"Main Economic Indicators",#N/A,FALSE,"C"}</definedName>
    <definedName name="rtre1" hidden="1">{"Main Economic Indicators",#N/A,FALSE,"C"}</definedName>
    <definedName name="rtre2" hidden="1">{"Main Economic Indicators",#N/A,FALSE,"C"}</definedName>
    <definedName name="rtvt" hidden="1">{"Main Economic Indicators",#N/A,FALSE,"C"}</definedName>
    <definedName name="rty" hidden="1">{"Riqfin97",#N/A,FALSE,"Tran";"Riqfinpro",#N/A,FALSE,"Tran"}</definedName>
    <definedName name="Rwvu.Export." hidden="1">#REF!,#REF!</definedName>
    <definedName name="Rwvu.IMPORT." hidden="1">#REF!</definedName>
    <definedName name="Rwvu.PLA2." localSheetId="2" hidden="1">#REF!</definedName>
    <definedName name="Rwvu.PLA2." hidden="1">#REF!</definedName>
    <definedName name="Rwvu.Print." hidden="1">#N/A</definedName>
    <definedName name="Rwvu.sa97." hidden="1">[47]Rev!$B$1:$B$65536,[47]Rev!$C$1:$D$65536,[47]Rev!$Z$1:$Z$65536,[47]Rev!$L$1:$Q$65536</definedName>
    <definedName name="ry" hidden="1">{TRUE,TRUE,-0.5,-14.75,603,387,FALSE,TRUE,TRUE,TRUE,0,1,2,1,2,1,1,4,TRUE,TRUE,3,TRUE,1,TRUE,75,"Swvu.Print.","ACwvu.Print.",#N/A,FALSE,FALSE,1,0.75,0.6,0.5,1,"","",TRUE,FALSE,TRUE,FALSE,1,#N/A,1,1,#DIV/0!,FALSE,"Rwvu.Print.",#N/A,FALSE,FALSE,FALSE,1,65532,300,FALSE,FALSE,TRUE,TRUE,TRUE}</definedName>
    <definedName name="s" hidden="1">{"Tab1",#N/A,FALSE,"P";"Tab2",#N/A,FALSE,"P"}</definedName>
    <definedName name="SA" hidden="1">{"Main Economic Indicators",#N/A,FALSE,"C"}</definedName>
    <definedName name="saaaaaaaa" hidden="1">{"Main Economic Indicators",#N/A,FALSE,"C"}</definedName>
    <definedName name="sad" hidden="1">{"Riqfin97",#N/A,FALSE,"Tran";"Riqfinpro",#N/A,FALSE,"Tran"}</definedName>
    <definedName name="SAPBEXrevision" hidden="1">1</definedName>
    <definedName name="SAPBEXsysID" hidden="1">"BWP"</definedName>
    <definedName name="SAPBEXwbID" hidden="1">"3JWNKPJPDI66MGYD92LLP8GMR"</definedName>
    <definedName name="saq" hidden="1">{#N/A,#N/A,FALSE,"Ind. Selecc.";#N/A,#N/A,FALSE,"Nec Fin Ext";#N/A,#N/A,FALSE,"Tab-3";#N/A,#N/A,FALSE,"Tab-4";#N/A,#N/A,FALSE,"Tab-5";#N/A,#N/A,FALSE,"Tab-6";#N/A,#N/A,FALSE,"Tab-7";#N/A,#N/A,FALSE,"Tab-8";#N/A,#N/A,FALSE,"Tab-9";#N/A,#N/A,FALSE,"Tab-10";#N/A,#N/A,FALSE,"Tab-11";#N/A,#N/A,FALSE,"IVA";#N/A,#N/A,FALSE,"Tab-13";#N/A,#N/A,FALSE,"Tab-14";#N/A,#N/A,FALSE,"Tab-15"}</definedName>
    <definedName name="sd" hidden="1">[46]TOC!#REF!</definedName>
    <definedName name="sdad" hidden="1">{"Riqfin97",#N/A,FALSE,"Tran";"Riqfinpro",#N/A,FALSE,"Tran"}</definedName>
    <definedName name="sddffd" hidden="1">{"Main Economic Indicators",#N/A,FALSE,"C"}</definedName>
    <definedName name="sdew" hidden="1">[37]BOP!$A$36:$IV$36,[37]BOP!$A$44:$IV$44,[37]BOP!$A$59:$IV$59,[37]BOP!#REF!,[37]BOP!#REF!,[37]BOP!$A$79:$IV$79,[37]BOP!$A$81:$IV$88,[37]BOP!#REF!</definedName>
    <definedName name="sdf" hidden="1">{"Main Economic Indicators",#N/A,FALSE,"C"}</definedName>
    <definedName name="sdr" hidden="1">{"Riqfin97",#N/A,FALSE,"Tran";"Riqfinpro",#N/A,FALSE,"Tran"}</definedName>
    <definedName name="sds" hidden="1">'[12]MonSurv-BC'!#REF!</definedName>
    <definedName name="sds.dr" hidden="1">{"Main Economic Indicators",#N/A,FALSE,"C"}</definedName>
    <definedName name="sdsd" hidden="1">{"Riqfin97",#N/A,FALSE,"Tran";"Riqfinpro",#N/A,FALSE,"Tran"}</definedName>
    <definedName name="sdsfa" hidden="1">{"Riqfin97",#N/A,FALSE,"Tran";"Riqfinpro",#N/A,FALSE,"Tran"}</definedName>
    <definedName name="SE" hidden="1">#REF!</definedName>
    <definedName name="sencount" hidden="1">2</definedName>
    <definedName name="ser" hidden="1">{"Riqfin97",#N/A,FALSE,"Tran";"Riqfinpro",#N/A,FALSE,"Tran"}</definedName>
    <definedName name="sgd" hidden="1">#REF!</definedName>
    <definedName name="solver_lin" hidden="1">0</definedName>
    <definedName name="solver_num" hidden="1">0</definedName>
    <definedName name="solver_typ" hidden="1">1</definedName>
    <definedName name="solver_val" hidden="1">0</definedName>
    <definedName name="SpecialPrice" hidden="1">#REF!</definedName>
    <definedName name="ss" hidden="1">{"Main Economic Indicators",#N/A,FALSE,"C"}</definedName>
    <definedName name="ssd" hidden="1">{"Riqfin97",#N/A,FALSE,"Tran";"Riqfinpro",#N/A,FALSE,"Tran"}</definedName>
    <definedName name="sss" hidden="1">[57]E!#REF!</definedName>
    <definedName name="ssss" hidden="1">{"Riqfin97",#N/A,FALSE,"Tran";"Riqfinpro",#N/A,FALSE,"Tran"}</definedName>
    <definedName name="staffreport0500" hidden="1">{#N/A,#N/A,TRUE,"Contents";#N/A,#N/A,TRUE,"Input";#N/A,#N/A,TRUE,"Output";#N/A,#N/A,TRUE,"Mon. Survey";#N/A,#N/A,TRUE,"Mon. Authority";#N/A,#N/A,TRUE,"Comm. Banks";#N/A,#N/A,TRUE,"Foreign";#N/A,#N/A,TRUE,"Claims on Gov";#N/A,#N/A,TRUE,"Claims on PE &amp; Pvt";#N/A,#N/A,TRUE,"Broad Money";#N/A,#N/A,TRUE,"Other";#N/A,#N/A,TRUE,"Proj.";#N/A,#N/A,TRUE,"Staff Rept"}</definedName>
    <definedName name="staffreportMay00" hidden="1">{#N/A,#N/A,TRUE,"Contents";#N/A,#N/A,TRUE,"Input";#N/A,#N/A,TRUE,"Output";#N/A,#N/A,TRUE,"Mon. Survey";#N/A,#N/A,TRUE,"Mon. Authority";#N/A,#N/A,TRUE,"Comm. Banks";#N/A,#N/A,TRUE,"Foreign";#N/A,#N/A,TRUE,"Claims on Gov";#N/A,#N/A,TRUE,"Claims on PE &amp; Pvt";#N/A,#N/A,TRUE,"Broad Money";#N/A,#N/A,TRUE,"Other";#N/A,#N/A,TRUE,"Proj.";#N/A,#N/A,TRUE,"Staff Rept"}</definedName>
    <definedName name="swe" hidden="1">{"Tab1",#N/A,FALSE,"P";"Tab2",#N/A,FALSE,"P"}</definedName>
    <definedName name="Swvu.PLA1." localSheetId="2" hidden="1">#REF!</definedName>
    <definedName name="Swvu.PLA1." hidden="1">#REF!</definedName>
    <definedName name="Swvu.PLA2." localSheetId="2" hidden="1">#REF!</definedName>
    <definedName name="Swvu.PLA2." hidden="1">#REF!</definedName>
    <definedName name="Swvu.Print." hidden="1">[36]Med!#REF!</definedName>
    <definedName name="sxc" hidden="1">{"Riqfin97",#N/A,FALSE,"Tran";"Riqfinpro",#N/A,FALSE,"Tran"}</definedName>
    <definedName name="sxe" hidden="1">{"Riqfin97",#N/A,FALSE,"Tran";"Riqfinpro",#N/A,FALSE,"Tran"}</definedName>
    <definedName name="t" hidden="1">{"Minpmon",#N/A,FALSE,"Monthinput"}</definedName>
    <definedName name="T0" hidden="1">{"Main Economic Indicators",#N/A,FALSE,"C"}</definedName>
    <definedName name="tbl_ProdInfo" hidden="1">#REF!</definedName>
    <definedName name="tenou" hidden="1">'[24]Dep fonct'!#REF!</definedName>
    <definedName name="teset" hidden="1">{#N/A,#N/A,FALSE,"SimInp1";#N/A,#N/A,FALSE,"SimInp2";#N/A,#N/A,FALSE,"SimOut1";#N/A,#N/A,FALSE,"SimOut2";#N/A,#N/A,FALSE,"SimOut3";#N/A,#N/A,FALSE,"SimOut4";#N/A,#N/A,FALSE,"SimOut5"}</definedName>
    <definedName name="test" hidden="1">{"Main Economic Indicators",#N/A,FALSE,"C"}</definedName>
    <definedName name="test2" hidden="1">{"Main Economic Indicators",#N/A,FALSE,"C"}</definedName>
    <definedName name="test3" hidden="1">{"Main Economic Indicators",#N/A,FALSE,"C"}</definedName>
    <definedName name="THISXXX" hidden="1">{"TBILLS_ALL",#N/A,FALSE,"FITB_all"}</definedName>
    <definedName name="tj" hidden="1">{"Riqfin97",#N/A,FALSE,"Tran";"Riqfinpro",#N/A,FALSE,"Tran"}</definedName>
    <definedName name="tr" hidden="1">{"Main Economic Indicators",#N/A,FALSE,"C"}</definedName>
    <definedName name="try" hidden="1">{"Main Economic Indicators",#N/A,FALSE,"C"}</definedName>
    <definedName name="tt" hidden="1">{"Tab1",#N/A,FALSE,"P";"Tab2",#N/A,FALSE,"P"}</definedName>
    <definedName name="ttt" localSheetId="2" hidden="1">{"PRI",#N/A,FALSE,"Data";"QUA",#N/A,FALSE,"Data";"STR",#N/A,FALSE,"Data";"VAL",#N/A,FALSE,"Data";"WEO",#N/A,FALSE,"Data";"WGT",#N/A,FALSE,"Data"}</definedName>
    <definedName name="ttt" localSheetId="0" hidden="1">{"PRI",#N/A,FALSE,"Data";"QUA",#N/A,FALSE,"Data";"STR",#N/A,FALSE,"Data";"VAL",#N/A,FALSE,"Data";"WEO",#N/A,FALSE,"Data";"WGT",#N/A,FALSE,"Data"}</definedName>
    <definedName name="ttt" hidden="1">{"PRI",#N/A,FALSE,"Data";"QUA",#N/A,FALSE,"Data";"STR",#N/A,FALSE,"Data";"VAL",#N/A,FALSE,"Data";"WEO",#N/A,FALSE,"Data";"WGT",#N/A,FALSE,"Data"}</definedName>
    <definedName name="tttt" hidden="1">{"Tab1",#N/A,FALSE,"P";"Tab2",#N/A,FALSE,"P"}</definedName>
    <definedName name="ttttt" hidden="1">[58]M!#REF!</definedName>
    <definedName name="tttttt" hidden="1">{TRUE,TRUE,-0.5,-14.75,603,379.5,FALSE,TRUE,TRUE,TRUE,0,102,#N/A,460,#N/A,11.6229508196721,25.5294117647059,1,FALSE,FALSE,3,TRUE,1,FALSE,100,"Swvu.importsall.","ACwvu.importsall.",#N/A,FALSE,FALSE,0.75,0.5,0.5,0.75,1,"","",FALSE,FALSE,FALSE,FALSE,1,#N/A,1,1,"=R370C2:R457C52",FALSE,"Rwvu.importsall.","Cwvu.importsall.",FALSE,FALSE,FALSE,1,300,300,FALSE,FALSE,TRUE,TRUE,TRUE}</definedName>
    <definedName name="tttttttt" hidden="1">{TRUE,TRUE,-0.5,-14.75,603,379.5,FALSE,TRUE,TRUE,TRUE,0,32,#N/A,811,#N/A,25.6811594202899,26.4705882352941,1,FALSE,FALSE,3,TRUE,1,FALSE,100,"Swvu.tot.","ACwvu.tot.",#N/A,FALSE,FALSE,0.75,0.5,0.5,0.75,1,"","",FALSE,FALSE,FALSE,FALSE,1,#N/A,1,1,"=R790C2:R832C52",FALSE,"Rwvu.tot.","Cwvu.tot.",FALSE,FALSE,FALSE,1,300,300,FALSE,FALSE,TRUE,TRUE,TRUE}</definedName>
    <definedName name="ty" hidden="1">{"Riqfin97",#N/A,FALSE,"Tran";"Riqfinpro",#N/A,FALSE,"Tran"}</definedName>
    <definedName name="tyi" hidden="1">'[59]Dep fonct'!#REF!</definedName>
    <definedName name="uiu" hidden="1">[38]INFO_QMACRO!#REF!</definedName>
    <definedName name="uu" hidden="1">{"Riqfin97",#N/A,FALSE,"Tran";"Riqfinpro",#N/A,FALSE,"Tran"}</definedName>
    <definedName name="uuu" localSheetId="2" hidden="1">{"WEO",#N/A,FALSE,"Data";"PRI",#N/A,FALSE,"Data";"QUA",#N/A,FALSE,"Data"}</definedName>
    <definedName name="uuu" localSheetId="0" hidden="1">{"WEO",#N/A,FALSE,"Data";"PRI",#N/A,FALSE,"Data";"QUA",#N/A,FALSE,"Data"}</definedName>
    <definedName name="uuu" hidden="1">{"WEO",#N/A,FALSE,"Data";"PRI",#N/A,FALSE,"Data";"QUA",#N/A,FALSE,"Data"}</definedName>
    <definedName name="uuuuuu" hidden="1">{"Riqfin97",#N/A,FALSE,"Tran";"Riqfinpro",#N/A,FALSE,"Tran"}</definedName>
    <definedName name="v" hidden="1">{"Main Economic Indicators",#N/A,FALSE,"C"}</definedName>
    <definedName name="vv" hidden="1">{"Tab1",#N/A,FALSE,"P";"Tab2",#N/A,FALSE,"P"}</definedName>
    <definedName name="vvv" hidden="1">{"Tab1",#N/A,FALSE,"P";"Tab2",#N/A,FALSE,"P"}</definedName>
    <definedName name="vvvv" hidden="1">{"Minpmon",#N/A,FALSE,"Monthinput"}</definedName>
    <definedName name="vvvvvvvvvvvv" hidden="1">{"Riqfin97",#N/A,FALSE,"Tran";"Riqfinpro",#N/A,FALSE,"Tran"}</definedName>
    <definedName name="vvvvvvvvvvvvv" hidden="1">{"Tab1",#N/A,FALSE,"P";"Tab2",#N/A,FALSE,"P"}</definedName>
    <definedName name="w" localSheetId="2" hidden="1">{"PRI",#N/A,FALSE,"Data";"QUA",#N/A,FALSE,"Data";"STR",#N/A,FALSE,"Data";"VAL",#N/A,FALSE,"Data";"WEO",#N/A,FALSE,"Data";"WGT",#N/A,FALSE,"Data"}</definedName>
    <definedName name="w" localSheetId="0" hidden="1">{"PRI",#N/A,FALSE,"Data";"QUA",#N/A,FALSE,"Data";"STR",#N/A,FALSE,"Data";"VAL",#N/A,FALSE,"Data";"WEO",#N/A,FALSE,"Data";"WGT",#N/A,FALSE,"Data"}</definedName>
    <definedName name="w" hidden="1">{"PRI",#N/A,FALSE,"Data";"QUA",#N/A,FALSE,"Data";"STR",#N/A,FALSE,"Data";"VAL",#N/A,FALSE,"Data";"WEO",#N/A,FALSE,"Data";"WGT",#N/A,FALSE,"Data"}</definedName>
    <definedName name="wcr" hidden="1">{"Tbl1",#N/A,FALSE,"Tbls1, 2, 3, 4";"Tbl2",#N/A,FALSE,"Tbls1, 2, 3, 4";"Tbl3",#N/A,FALSE,"Tbls1, 2, 3, 4";"Tbl4",#N/A,FALSE,"Tbls1, 2, 3, 4";"Tbl4a",#N/A,FALSE,"Tbls1, 2, 3, 4";"Tbl5",#N/A,FALSE,"Tbl5";"Tbl6",#N/A,FALSE,"Tbl6";"Tbl7",#N/A,FALSE,"Tbl7";"Tbl8",#N/A,FALSE,"Tbl8";"Tbl8b",#N/A,FALSE,"Tbl8";"Tbl9",#N/A,FALSE,"Tbl9";"Tbl10",#N/A,FALSE,"Tbl10";"Tbl11",#N/A,FALSE,"Tbl11";"Tbl12",#N/A,FALSE,"Tbl12";"Tbl13",#N/A,FALSE,"Tbl13";"Tbl14",#N/A,FALSE,"Tbl14";"Tbl15",#N/A,FALSE,"Tbl15";"Tbl16",#N/A,FALSE,"Tbl16";"Tbl17",#N/A,FALSE,"Tbl17";"Tbl18",#N/A,FALSE,"Tbl18";"Tbl18a",#N/A,FALSE,"Tbl18";"Tbl19",#N/A,FALSE,"Tbl19";"Tbl20",#N/A,FALSE,"Tbl20";"Tbl21",#N/A,FALSE,"Tbls21, 22, 23";"Tbl21b",#N/A,FALSE,"Tbls21, 22, 23";"Tbl22",#N/A,FALSE,"Tbls21, 22, 23";"Tbl23",#N/A,FALSE,"Tbls21, 22, 23";"Tbl24",#N/A,FALSE,"Tbl24";"Tbl25",#N/A,FALSE,"Tbl25";"Tbl26",#N/A,FALSE,"Tbl26";"Tbl27",#N/A,FALSE,"Tbl27";"Tbl28",#N/A,FALSE,"Tbl28";"Tbl29",#N/A,FALSE,"Tbl29";"Tbl30",#N/A,FALSE,"Tbl30";"Tbl31",#N/A,FALSE,"Tbl31";"Tbl32",#N/A,FALSE,"Tbl32"}</definedName>
    <definedName name="we" hidden="1">{#N/A,#N/A,FALSE,"Ind. Selecc.";#N/A,#N/A,FALSE,"Nec Fin Ext";#N/A,#N/A,FALSE,"Tab-3";#N/A,#N/A,FALSE,"Tab-4";#N/A,#N/A,FALSE,"Tab-5";#N/A,#N/A,FALSE,"Tab-6";#N/A,#N/A,FALSE,"Tab-7";#N/A,#N/A,FALSE,"Tab-8";#N/A,#N/A,FALSE,"Tab-9";#N/A,#N/A,FALSE,"Tab-10";#N/A,#N/A,FALSE,"Tab-11";#N/A,#N/A,FALSE,"IVA";#N/A,#N/A,FALSE,"Tab-13";#N/A,#N/A,FALSE,"Tab-14";#N/A,#N/A,FALSE,"Tab-15"}</definedName>
    <definedName name="wer" hidden="1">{"Riqfin97",#N/A,FALSE,"Tran";"Riqfinpro",#N/A,FALSE,"Tran"}</definedName>
    <definedName name="wer.main" hidden="1">{"Main Economic Indicators",#N/A,FALSE,"C"}</definedName>
    <definedName name="werty" hidden="1">{TRUE,TRUE,-0.5,-14.75,603,387,FALSE,TRUE,TRUE,TRUE,0,1,2,1,2,1,1,4,TRUE,TRUE,3,TRUE,1,TRUE,75,"Swvu.Print.","ACwvu.Print.",#N/A,FALSE,FALSE,1,0.75,0.6,0.5,1,"","",TRUE,FALSE,TRUE,FALSE,1,#N/A,1,1,#DIV/0!,FALSE,"Rwvu.Print.",#N/A,FALSE,FALSE,FALSE,1,65532,300,FALSE,FALSE,TRUE,TRUE,TRUE}</definedName>
    <definedName name="werwr" hidden="1">{#N/A,#N/A,FALSE,"Ind. Selecc.";#N/A,#N/A,FALSE,"Nec Fin Ext";#N/A,#N/A,FALSE,"Tab-3";#N/A,#N/A,FALSE,"Tab-4";#N/A,#N/A,FALSE,"Tab-5";#N/A,#N/A,FALSE,"Tab-6";#N/A,#N/A,FALSE,"Tab-7";#N/A,#N/A,FALSE,"Tab-8";#N/A,#N/A,FALSE,"Tab-9";#N/A,#N/A,FALSE,"Tab-10";#N/A,#N/A,FALSE,"Tab-11";#N/A,#N/A,FALSE,"IVA";#N/A,#N/A,FALSE,"Tab-13";#N/A,#N/A,FALSE,"Tab-14";#N/A,#N/A,FALSE,"Tab-15"}</definedName>
    <definedName name="wes" hidden="1">{"Main Economic Indicators",#N/A,FALSE,"C"}</definedName>
    <definedName name="what" hidden="1">{"Main Economic Indicators",#N/A,FALSE,"C"}</definedName>
    <definedName name="wn" hidden="1">{"SR_tbs",#N/A,FALSE,"MGSSEI";"SR_tbs",#N/A,FALSE,"MGSBOX";"SR_tbs",#N/A,FALSE,"MGSOCIND"}</definedName>
    <definedName name="work" hidden="1">#REF!</definedName>
    <definedName name="wqa" hidden="1">{TRUE,TRUE,-0.5,-14.75,483,261,FALSE,TRUE,TRUE,TRUE,0,3,26,1,270,2,3,4,TRUE,TRUE,3,TRUE,1,TRUE,100,"Swvu.IMPORT.","ACwvu.IMPORT.",#N/A,FALSE,FALSE,0.2,0.3,0.5,0.5,2,"","",FALSE,FALSE,FALSE,FALSE,1,45,#N/A,#N/A,FALSE,FALSE,"Rwvu.IMPORT.","Cwvu.IMPORT.",FALSE,FALSE,TRUE,1,300,300,FALSE,FALSE,TRUE,TRUE,TRUE}</definedName>
    <definedName name="wqaw" hidden="1">{TRUE,TRUE,-0.5,-14.75,483,237.75,FALSE,TRUE,TRUE,TRUE,0,28,#N/A,5,#N/A,8.25974025974026,15.3529411764706,1,FALSE,FALSE,3,TRUE,1,FALSE,100,"Swvu.Export.","ACwvu.Export.",#N/A,FALSE,FALSE,0.75,0.75,1,1,2,"","&amp;R&amp;F&amp;A&amp;D&amp;T",FALSE,FALSE,FALSE,FALSE,1,#N/A,1,1,"=R55C83:R126C121",FALSE,"Rwvu.Export.",#N/A,FALSE,FALSE,FALSE,1,65532,300,FALSE,FALSE,TRUE,TRUE,TRUE}</definedName>
    <definedName name="wqawa" hidden="1">{TRUE,TRUE,-0.5,-14.75,603,387,FALSE,TRUE,TRUE,TRUE,0,1,2,1,2,1,1,4,TRUE,TRUE,3,TRUE,1,TRUE,75,"Swvu.Print.","ACwvu.Print.",#N/A,FALSE,FALSE,1,0.75,0.6,0.5,1,"","",TRUE,FALSE,TRUE,FALSE,1,#N/A,1,1,#DIV/0!,FALSE,"Rwvu.Print.",#N/A,FALSE,FALSE,FALSE,1,65532,300,FALSE,FALSE,TRUE,TRUE,TRUE}</definedName>
    <definedName name="wqeeer" hidden="1">{"Main Economic Indicators",#N/A,FALSE,"C"}</definedName>
    <definedName name="wr" hidden="1">{"Main Economic Indicators",#N/A,FALSE,"C"}</definedName>
    <definedName name="wre" hidden="1">{"Tbl1",#N/A,FALSE,"Tbls1, 2, 3, 4";"Tbl2",#N/A,FALSE,"Tbls1, 2, 3, 4";"Tbl3",#N/A,FALSE,"Tbls1, 2, 3, 4";"Tbl4",#N/A,FALSE,"Tbls1, 2, 3, 4";"Tbl4a",#N/A,FALSE,"Tbls1, 2, 3, 4";"Tbl5",#N/A,FALSE,"Tbl5";"Tbl6",#N/A,FALSE,"Tbl6";"Tbl7",#N/A,FALSE,"Tbl7";"Tbl8",#N/A,FALSE,"Tbl8";"Tbl8b",#N/A,FALSE,"Tbl8";"Tbl9",#N/A,FALSE,"Tbl9";"Tbl10",#N/A,FALSE,"Tbl10";"Tbl11",#N/A,FALSE,"Tbl11";"Tbl12",#N/A,FALSE,"Tbl12";"Tbl13",#N/A,FALSE,"Tbl13";"Tbl14",#N/A,FALSE,"Tbl14";"Tbl15",#N/A,FALSE,"Tbl15";"Tbl16",#N/A,FALSE,"Tbl16";"Tbl17",#N/A,FALSE,"Tbl17";"Tbl18",#N/A,FALSE,"Tbl18";"Tbl18a",#N/A,FALSE,"Tbl18";"Tbl19",#N/A,FALSE,"Tbl19";"Tbl20",#N/A,FALSE,"Tbl20";"Tbl21",#N/A,FALSE,"Tbls21, 22, 23";"Tbl21b",#N/A,FALSE,"Tbls21, 22, 23";"Tbl22",#N/A,FALSE,"Tbls21, 22, 23";"Tbl23",#N/A,FALSE,"Tbls21, 22, 23";"Tbl24",#N/A,FALSE,"Tbl24";"Tbl25",#N/A,FALSE,"Tbl25";"Tbl26",#N/A,FALSE,"Tbl26";"Tbl27",#N/A,FALSE,"Tbl27";"Tbl28",#N/A,FALSE,"Tbl28";"Tbl29",#N/A,FALSE,"Tbl29";"Tbl30",#N/A,FALSE,"Tbl30";"Tbl31",#N/A,FALSE,"Tbl31";"Tbl32",#N/A,FALSE,"Tbl32"}</definedName>
    <definedName name="wrev" hidden="1">{TRUE,TRUE,-0.5,-14.75,603,387,FALSE,TRUE,TRUE,TRUE,0,1,2,1,2,1,1,4,TRUE,TRUE,3,TRUE,1,TRUE,75,"Swvu.Print.","ACwvu.Print.",#N/A,FALSE,FALSE,1,0.75,0.6,0.5,1,"","",TRUE,FALSE,TRUE,FALSE,1,#N/A,1,1,#DIV/0!,FALSE,"Rwvu.Print.",#N/A,FALSE,FALSE,FALSE,1,65532,300,FALSE,FALSE,TRUE,TRUE,TRUE}</definedName>
    <definedName name="wrn" hidden="1">{"Main Economic Indicators",#N/A,FALSE,"C"}</definedName>
    <definedName name="wrn.97REDBOP." hidden="1">{"TRADE_COMP",#N/A,FALSE,"TAB23APP";"BOP",#N/A,FALSE,"TAB6";"DOT",#N/A,FALSE,"TAB24APP";"EXTDEBT",#N/A,FALSE,"TAB25APP"}</definedName>
    <definedName name="wrn.98RED." localSheetId="2" hidden="1">{#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98RED." localSheetId="0" hidden="1">{#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98RED." hidden="1">{#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All._.Standard." hidden="1">{#N/A,#N/A,FALSE,"CONTENTS";#N/A,#N/A,FALSE,"ASS";#N/A,#N/A,FALSE,"BOP";#N/A,#N/A,FALSE,"BOPGDP";#N/A,#N/A,FALSE,"EXP";#N/A,#N/A,FALSE,"EXPG";#N/A,#N/A,FALSE,"EXPP";#N/A,#N/A,FALSE,"IMP";#N/A,#N/A,FALSE,"TOT";#N/A,#N/A,FALSE,"SERV";#N/A,#N/A,FALSE,"TRAN";#N/A,#N/A,FALSE,"DISB";#N/A,#N/A,FALSE,"AMOR";#N/A,#N/A,FALSE,"INT";#N/A,#N/A,FALSE,"DEBT"}</definedName>
    <definedName name="wrn.All_Figures." hidden="1">{#N/A,#N/A,FALSE,"F1_4-SEI";#N/A,#N/A,FALSE,"F2-REER";#N/A,#N/A,FALSE,"F3-REER";#N/A,#N/A,FALSE,"F2c-REERcomp";#N/A,#N/A,FALSE,"F4-IntraTrade";#N/A,#N/A,FALSE,"F5-Oil";#N/A,#N/A,FALSE,"F6-tttoil"}</definedName>
    <definedName name="wrn.All_Tables." hidden="1">{#N/A,#N/A,FALSE,"t1";#N/A,#N/A,FALSE,"t2";#N/A,#N/A,FALSE,"t3";#N/A,#N/A,FALSE,"t4";#N/A,#N/A,FALSE,"t5"}</definedName>
    <definedName name="wrn.AllAppendixC." hidden="1">{#N/A,#N/A,FALSE,"TC1a&amp;b-ExchRates";#N/A,#N/A,FALSE,"TC2_UnitRoots";#N/A,#N/A,FALSE,"TC3-Reduction";#N/A,#N/A,FALSE,"TC4-Diagnostic";#N/A,#N/A,FALSE,"TC5-Johansen";#N/A,#N/A,FALSE,"FC1a";#N/A,#N/A,FALSE,"FC1b";#N/A,#N/A,FALSE,"FC2abFC3ab-REERs";#N/A,#N/A,FALSE,"FC4a-CEMACplots";#N/A,#N/A,FALSE,"FC4b-WAEMUplots"}</definedName>
    <definedName name="wrn.AllTables." hidden="1">{#N/A,#N/A,FALSE,"SEI";#N/A,#N/A,FALSE,"T1";#N/A,#N/A,FALSE,"T2";#N/A,#N/A,FALSE,"T3";#N/A,#N/A,FALSE,"T4";#N/A,#N/A,FALSE,"T5";#N/A,#N/A,FALSE,"T6";#N/A,#N/A,FALSE,"T7";#N/A,#N/A,FALSE,"T8a";#N/A,#N/A,FALSE,"T8b";#N/A,#N/A,FALSE,"T9";#N/A,#N/A,FALSE,"T10";#N/A,#N/A,FALSE,"T12";#N/A,#N/A,FALSE,"T13";#N/A,#N/A,FALSE,"T14";#N/A,#N/A,FALSE,"T15"}</definedName>
    <definedName name="wrn.ANNUAL_TABLES_01." hidden="1">{"SCEN_A01",#N/A,FALSE,"Prog_BSyst";"SCEN_A01",#N/A,FALSE,"Prog_BCM";"SCEN_A01",#N/A,FALSE,"Prog_ComB";"SCEN_A01",#N/A,FALSE,"Prog_Gov";"SCEN_A01",#N/A,FALSE,"B_mrks99";"SCEN_A01",#N/A,FALSE,"IN";"SCEN_A01",#N/A,FALSE,"OUT"}</definedName>
    <definedName name="wrn.ARMRED97."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TBILLS." hidden="1">{#N/A,#N/A,FALSE,"DOC";"TB_28",#N/A,FALSE,"FITB_28";"TB_91",#N/A,FALSE,"FITB_91";"TB_182",#N/A,FALSE,"FITB_182";"TB_273",#N/A,FALSE,"FITB_273";"TB_364",#N/A,FALSE,"FITB_364 ";"SUMMARY",#N/A,FALSE,"Summary"}</definedName>
    <definedName name="wrn.BANKS." hidden="1">{#N/A,#N/A,FALSE,"BANKS"}</definedName>
    <definedName name="wrn.BMA." hidden="1">{"3",#N/A,FALSE,"BASE MONETARIA";"4",#N/A,FALSE,"BASE MONETARIA"}</definedName>
    <definedName name="wrn.BOP." hidden="1">{#N/A,#N/A,FALSE,"BOP"}</definedName>
    <definedName name="wrn.BOP_MIDTERM." hidden="1">{"BOP_TAB",#N/A,FALSE,"N";"MIDTERM_TAB",#N/A,FALSE,"O"}</definedName>
    <definedName name="wrn.Briefing._.Tables." localSheetId="2" hidden="1">{#N/A,#N/A,TRUE,"Tab_1 Economic Ind.";#N/A,#N/A,TRUE,"Tab_2  Public Sector Op.";#N/A,#N/A,TRUE,"Tab_3";#N/A,#N/A,TRUE,"Tab_4 Monetary";#N/A,#N/A,TRUE,"Tab_5 Medium-Term Outlook";#N/A,#N/A,TRUE,"Tab_6";#N/A,#N/A,TRUE,"Tab_7 Indicators of Ext. Vul."}</definedName>
    <definedName name="wrn.Briefing._.Tables." localSheetId="0" hidden="1">{#N/A,#N/A,TRUE,"Tab_1 Economic Ind.";#N/A,#N/A,TRUE,"Tab_2  Public Sector Op.";#N/A,#N/A,TRUE,"Tab_3";#N/A,#N/A,TRUE,"Tab_4 Monetary";#N/A,#N/A,TRUE,"Tab_5 Medium-Term Outlook";#N/A,#N/A,TRUE,"Tab_6";#N/A,#N/A,TRUE,"Tab_7 Indicators of Ext. Vul."}</definedName>
    <definedName name="wrn.Briefing._.Tables." hidden="1">{#N/A,#N/A,TRUE,"Tab_1 Economic Ind.";#N/A,#N/A,TRUE,"Tab_2  Public Sector Op.";#N/A,#N/A,TRUE,"Tab_3";#N/A,#N/A,TRUE,"Tab_4 Monetary";#N/A,#N/A,TRUE,"Tab_5 Medium-Term Outlook";#N/A,#N/A,TRUE,"Tab_6";#N/A,#N/A,TRUE,"Tab_7 Indicators of Ext. Vul."}</definedName>
    <definedName name="wrn.cn" hidden="1">{"CN",#N/A,FALSE,"SEFI"}</definedName>
    <definedName name="wrn.cn." hidden="1">{"CN",#N/A,FALSE,"SEFI"}</definedName>
    <definedName name="wrn.CREDIT." hidden="1">{#N/A,#N/A,FALSE,"CREDIT"}</definedName>
    <definedName name="wrn.DEBTSVC." hidden="1">{#N/A,#N/A,FALSE,"DEBTSVC"}</definedName>
    <definedName name="wrn.DEPO." hidden="1">{#N/A,#N/A,FALSE,"DEPO"}</definedName>
    <definedName name="wrn.Englishmoneytab." hidden="1">{"tb15english",#N/A,FALSE,"REDTab15";"tb16english",#N/A,FALSE,"REDTab16";"tb17english",#N/A,FALSE,"REDTab17";"tb18english",#N/A,FALSE,"RED Tab18";"tb19english",#N/A,FALSE,"REDTab23"}</definedName>
    <definedName name="wrn.EXCISE." hidden="1">{#N/A,#N/A,FALSE,"EXCISE"}</definedName>
    <definedName name="wrn.EXRATE." hidden="1">{#N/A,#N/A,FALSE,"EXRATE"}</definedName>
    <definedName name="wrn.EXTDEBT." hidden="1">{#N/A,#N/A,FALSE,"EXTDEBT"}</definedName>
    <definedName name="wrn.EXTRABUDGT." hidden="1">{#N/A,#N/A,FALSE,"EXTRABUDGT"}</definedName>
    <definedName name="wrn.EXTRABUDGT2." hidden="1">{#N/A,#N/A,FALSE,"EXTRABUDGT2"}</definedName>
    <definedName name="wrn.Final._.Tables." hidden="1">{#N/A,#N/A,FALSE,"T1(A)";#N/A,#N/A,FALSE,"T1(B)";#N/A,#N/A,FALSE,"T2";#N/A,#N/A,FALSE,"T3(A)";#N/A,#N/A,FALSE,"T3 (B)";#N/A,#N/A,FALSE,"T4(A)";#N/A,#N/A,FALSE,"T4(B)"}</definedName>
    <definedName name="wrn.FISCRED97." hidden="1">{"CONSOLIDATED",#N/A,FALSE,"TAB2";"CONSOL_GDP",#N/A,FALSE,"TAB3";"STATE_OP",#N/A,FALSE,"TAB13APP";"STATE_GDP",#N/A,FALSE,"TAB14APP";"TAXREV",#N/A,FALSE,"TAB15APP";"CURREXP",#N/A,FALSE,"TAB16APP";"PEF",#N/A,FALSE,"TAB17APP";"PEF_GDP",#N/A,FALSE,"TAB18APP";"PENSION_AVG",#N/A,FALSE,"TAB19APP";"BENEFIT_UNEMP",#N/A,FALSE,"TAB20APP"}</definedName>
    <definedName name="wrn.formula." hidden="1">{#N/A,#N/A,FALSE,"MS"}</definedName>
    <definedName name="wrn.GDP." hidden="1">{"default gdp",#N/A,FALSE,"RED Tb1"}</definedName>
    <definedName name="wrn.GDP2" hidden="1">{"default gdp",#N/A,FALSE,"RED Tb1"}</definedName>
    <definedName name="wrn.GGOVT." hidden="1">{#N/A,#N/A,FALSE,"GGOVT"}</definedName>
    <definedName name="wrn.GGOVT2." hidden="1">{#N/A,#N/A,FALSE,"GGOVT2"}</definedName>
    <definedName name="wrn.GGOVTPC." hidden="1">{#N/A,#N/A,FALSE,"GGOVT%"}</definedName>
    <definedName name="wrn.IMF._.RR._.Office." hidden="1">{"ca",#N/A,FALSE,"Detailed BOP";"ka",#N/A,FALSE,"Detailed BOP";"btl",#N/A,FALSE,"Detailed BOP";#N/A,#N/A,FALSE,"Debt  Stock TBL";"imfprint",#N/A,FALSE,"IMF";"imfdebtservice",#N/A,FALSE,"IMF";"tradeprint",#N/A,FALSE,"Trade"}</definedName>
    <definedName name="wrn.INCOMETX." hidden="1">{#N/A,#N/A,FALSE,"INCOMETX"}</definedName>
    <definedName name="wrn.INFLATION." hidden="1">{"AFR_ESAF",#N/A,TRUE,"TB2";"AFR_ESAF",#N/A,TRUE,"TB1"}</definedName>
    <definedName name="wrn.Input._.and._.output._.tables." hidden="1">{#N/A,#N/A,FALSE,"SimInp1";#N/A,#N/A,FALSE,"SimInp2";#N/A,#N/A,FALSE,"SimOut1";#N/A,#N/A,FALSE,"SimOut2";#N/A,#N/A,FALSE,"SimOut3";#N/A,#N/A,FALSE,"SimOut4";#N/A,#N/A,FALSE,"SimOut5"}</definedName>
    <definedName name="wrn.INTERST." hidden="1">{#N/A,#N/A,FALSE,"INTERST"}</definedName>
    <definedName name="wrn.MAIN." hidden="1">{#N/A,#N/A,FALSE,"CB";#N/A,#N/A,FALSE,"CMB";#N/A,#N/A,FALSE,"BSYS";#N/A,#N/A,FALSE,"NBFI";#N/A,#N/A,FALSE,"FSYS"}</definedName>
    <definedName name="wrn.Main._.Economic._.Indicators." hidden="1">{"Main Economic Indicators",#N/A,FALSE,"C"}</definedName>
    <definedName name="wrn.Main._.Economic._.Indicators._1" hidden="1">{"Main Economic Indicators",#N/A,FALSE,"C"}</definedName>
    <definedName name="wrn.Main._.Economic._.Indicators._2" hidden="1">{"Main Economic Indicators",#N/A,FALSE,"C"}</definedName>
    <definedName name="wrn.main._.Economic._.Indicators.1" hidden="1">{"Main Economic Indicators",#N/A,FALSE,"C"}</definedName>
    <definedName name="wrn.Management._.Report." hidden="1">{#N/A,#N/A,FALSE,"DISTRBN";#N/A,#N/A,FALSE,"INDEX";#N/A,#N/A,FALSE,"SUMMARY";#N/A,#N/A,FALSE,"summary2";#N/A,#N/A,FALSE,"P&amp;L";#N/A,#N/A,FALSE,"Net Rev";#N/A,#N/A,FALSE,"Oil Prices";#N/A,#N/A,FALSE,"bopd";#N/A,#N/A,FALSE,"OIL&amp;GAS";#N/A,#N/A,FALSE,"Field Rev";#N/A,#N/A,FALSE,"MBOPD PRODN";#N/A,#N/A,FALSE,"mmcfd PRODN";#N/A,#N/A,FALSE,"Field P&amp;L";#N/A,#N/A,FALSE,"G &amp; A 1";#N/A,#N/A,FALSE,"G &amp; A 2";#N/A,#N/A,FALSE,"G &amp; A 3";#N/A,#N/A,FALSE,"T-W";#N/A,#N/A,FALSE,"CAPEX 1";#N/A,#N/A,FALSE,"CAPEX 2"}</definedName>
    <definedName name="wrn.MANNING." hidden="1">{"man",#N/A,FALSE,"manning"}</definedName>
    <definedName name="wrn.MDABOP." hidden="1">{"BOP_TAB",#N/A,FALSE,"N";"MIDTERM_TAB",#N/A,FALSE,"O";"FUND_CRED",#N/A,FALSE,"P";"DEBT_TAB1",#N/A,FALSE,"Q";"DEBT_TAB2",#N/A,FALSE,"Q";"FORFIN_TAB1",#N/A,FALSE,"R";"FORFIN_TAB2",#N/A,FALSE,"R";"BOP_ANALY",#N/A,FALSE,"U"}</definedName>
    <definedName name="wrn.MDAFIS." hidden="1">{"TAB_2",#N/A,FALSE,"A";"DOC",#N/A,FALSE,"DOC";"TAB6_SRBP",#N/A,FALSE,"SR-BP (2)";"TAB_6",#N/A,FALSE,"A";"TAB6_SRBP",#N/A,FALSE,"SR-BP (2)";"SFUNDREV",#N/A,FALSE,"S.Fund Rev";"Tab_arrears",#N/A,FALSE,"Sheet2";"SR_REVEXP",#N/A,FALSE,"Sheet3"}</definedName>
    <definedName name="wrn.MEI.2" hidden="1">{"Main Economic Indicators",#N/A,FALSE,"C"}</definedName>
    <definedName name="wrn.MEI_3" hidden="1">{"Main Economic Indicators",#N/A,FALSE,"C"}</definedName>
    <definedName name="wrn.MINOR._.CAPX." hidden="1">{"capx",#N/A,FALSE,"minor capx"}</definedName>
    <definedName name="wrn.MIT." hidden="1">{#N/A,#N/A,FALSE,"CONTENTS";#N/A,#N/A,FALSE,"BOP";#N/A,#N/A,FALSE,"EXP";#N/A,#N/A,FALSE,"EXPG";#N/A,#N/A,FALSE,"EXPP";#N/A,#N/A,FALSE,"IMP";#N/A,#N/A,FALSE,"TOT";#N/A,#N/A,FALSE,"SERV";#N/A,#N/A,FALSE,"TRAN";#N/A,#N/A,FALSE,"DEBT"}</definedName>
    <definedName name="wrn.MONA." hidden="1">{"MONA",#N/A,FALSE,"S"}</definedName>
    <definedName name="wrn.Monthsheet." hidden="1">{"Minpmon",#N/A,FALSE,"Monthinput"}</definedName>
    <definedName name="wrn.MS." hidden="1">{#N/A,#N/A,FALSE,"MS"}</definedName>
    <definedName name="wrn.MUS_RED_May02." hidden="1">{"RED_T7",#N/A,FALSE,"RED7";"RED_T8",#N/A,FALSE,"RED8";"RED_T9",#N/A,FALSE,"RED9";"RED_T10A",#N/A,FALSE,"RED10";"RED_T10B",#N/A,FALSE,"RED10";"RED_T11",#N/A,FALSE,"RED11";"RED_T12",#N/A,FALSE,"RED12";"RED_T13",#N/A,FALSE,"RED13";"RED_T14",#N/A,FALSE,"RED14";"RED_T15",#N/A,FALSE,"RED15";"RED_T16A",#N/A,FALSE,"RED16";"RED_T16B",#N/A,FALSE,"RED16";"RED_T17",#N/A,FALSE,"RED17";"RED_T18",#N/A,FALSE,"RED18"}</definedName>
    <definedName name="wrn.NBG." hidden="1">{#N/A,#N/A,FALSE,"NBG"}</definedName>
    <definedName name="wrn.OPERATIONS." hidden="1">{"operations",#N/A,FALSE,"133-ops"}</definedName>
    <definedName name="wrn.Output._.tables." hidden="1">{#N/A,#N/A,FALSE,"I";#N/A,#N/A,FALSE,"J";#N/A,#N/A,FALSE,"K";#N/A,#N/A,FALSE,"L";#N/A,#N/A,FALSE,"M";#N/A,#N/A,FALSE,"N";#N/A,#N/A,FALSE,"O"}</definedName>
    <definedName name="wrn.OUTTURN_TABLES_00." hidden="1">{"REAL_00",#N/A,FALSE,"Prog_BSyst";"REAL_00",#N/A,FALSE,"Prog_BCM";"REAL_00",#N/A,FALSE,"Prog_ComB";"REAL_00",#N/A,FALSE,"Prog_Gov";"REAL_00",#N/A,FALSE,"IN";"REAL_00",#N/A,FALSE,"B_mrks99";"REAL_00",#N/A,FALSE,"B_mrks00"}</definedName>
    <definedName name="wrn.OUTTURN_TABLES_99." hidden="1">{"REAL_99",#N/A,FALSE,"Prog_BSyst";"REAL_99",#N/A,FALSE,"Prog_BCM";"REAL_99",#N/A,FALSE,"Prog_ComB";"REAL_99",#N/A,FALSE,"Prog_Gov";"REAL_99",#N/A,FALSE,"B_mrks99"}</definedName>
    <definedName name="wrn.PASMON." hidden="1">{"1",#N/A,FALSE,"Pasivos Mon";"2",#N/A,FALSE,"Pasivos Mon"}</definedName>
    <definedName name="wrn.PCPI." hidden="1">{#N/A,#N/A,FALSE,"PCPI"}</definedName>
    <definedName name="wrn.PENSION." hidden="1">{#N/A,#N/A,FALSE,"PENSION"}</definedName>
    <definedName name="wrn.Print." hidden="1">{"ExchangeRates",#N/A,TRUE,"Data";"InterestRates",#N/A,TRUE,"Data";"OMOperations",#N/A,TRUE,"Data";"MonetaryBase",#N/A,TRUE,"Data"}</definedName>
    <definedName name="wrn.PRINT._.ALL." hidden="1">{"operations",#N/A,FALSE,"133-ops";"capx",#N/A,FALSE,"minor capx";"man",#N/A,FALSE,"manning"}</definedName>
    <definedName name="wrn.Print._.Detailed._.Tables." hidden="1">{"ca",#N/A,FALSE,"Detailed BOP";"ka",#N/A,FALSE,"Detailed BOP";"btl",#N/A,FALSE,"Detailed BOP";#N/A,#N/A,FALSE,"Debt  Stock TBL";"imfprint",#N/A,FALSE,"IMF";"nirprintview",#N/A,FALSE,"NIR";"tradeprint",#N/A,FALSE,"Trade";"imfdebtservice",#N/A,FALSE,"IMF"}</definedName>
    <definedName name="wrn.Print._.Tabelas." hidden="1">{#N/A,#N/A,FALSE,"Ind. Selecc.";#N/A,#N/A,FALSE,"Nec Fin Ext";#N/A,#N/A,FALSE,"Tab-3";#N/A,#N/A,FALSE,"Tab-4";#N/A,#N/A,FALSE,"Tab-5";#N/A,#N/A,FALSE,"Tab-6";#N/A,#N/A,FALSE,"Tab-7";#N/A,#N/A,FALSE,"Tab-8";#N/A,#N/A,FALSE,"Tab-9";#N/A,#N/A,FALSE,"Tab-10";#N/A,#N/A,FALSE,"Tab-11";#N/A,#N/A,FALSE,"IVA";#N/A,#N/A,FALSE,"Tab-13";#N/A,#N/A,FALSE,"Tab-14";#N/A,#N/A,FALSE,"Tab-15"}</definedName>
    <definedName name="wrn.Program." hidden="1">{"Tab1",#N/A,FALSE,"P";"Tab2",#N/A,FALSE,"P"}</definedName>
    <definedName name="wrn.PRUDENT." hidden="1">{#N/A,#N/A,FALSE,"PRUDENT"}</definedName>
    <definedName name="wrn.PUBLEXP." hidden="1">{#N/A,#N/A,FALSE,"PUBLEXP"}</definedName>
    <definedName name="wrn.QUARTERLY_TABLES_00." hidden="1">{"SCEN_Q00",#N/A,FALSE,"Prog_BSyst";"SCEN_Q00",#N/A,FALSE,"Prog_BCM";"SCEN_Q00",#N/A,FALSE,"Prog_ComB";"SCEN_Q00",#N/A,FALSE,"Prog_Gov";"SCEN_Q00",#N/A,FALSE,"IN"}</definedName>
    <definedName name="wrn.Red_Mus_May02." hidden="1">{"RED_T21",#N/A,FALSE,"RED21";"RED_T22",#N/A,FALSE,"RED22";"RED_T23",#N/A,FALSE,"RED23";"RED_T24",#N/A,FALSE,"RED24";"RED_T25",#N/A,FALSE,"RED25";"RED_T26",#N/A,FALSE,"RED26";"RED_T27",#N/A,FALSE,"RED27";"RED_T28",#N/A,FALSE,"RED28";"RED_T29A",#N/A,FALSE,"RED29";"RED_T29B",#N/A,FALSE,"RED29"}</definedName>
    <definedName name="wrn.red97." hidden="1">{"red33",#N/A,FALSE,"Sheet1"}</definedName>
    <definedName name="wrn.RED97MON." hidden="1">{"CBA",#N/A,FALSE,"TAB4";"MS",#N/A,FALSE,"TAB5";"BANKLOANS",#N/A,FALSE,"TAB21APP ";"INTEREST",#N/A,FALSE,"TAB22APP"}</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pred." hidden="1">{"bop94-99",#N/A,FALSE,"BOP";"bgdp94-99",#N/A,FALSE,"BOPGDP";"exp94-99",#N/A,FALSE,"EXP";"imp94-99",#N/A,FALSE,"IMP";"tt9499",#N/A,FALSE,"TT";"ss94-99",#N/A,FALSE,"SERV";"tran94-99",#N/A,FALSE,"TRAN";"dis95-98",#N/A,FALSE,"DISB";"amor94-99",#N/A,FALSE,"AMOR";"int94-98",#N/A,FALSE,"INT";"debt94-99",#N/A,FALSE,"DEBT"}</definedName>
    <definedName name="wrn.REVSHARE." hidden="1">{#N/A,#N/A,FALSE,"REVSHARE"}</definedName>
    <definedName name="wrn.Riqfin." hidden="1">{"Riqfin97",#N/A,FALSE,"Tran";"Riqfinpro",#N/A,FALSE,"Tran"}</definedName>
    <definedName name="wrn.span_REdmonettab2" hidden="1">{"tb15spanish",#N/A,FALSE,"REDTab15";"tb16spanish",#N/A,FALSE,"REDTab16";"tb17spanish",#N/A,FALSE,"REDTab17";"tb18spanish",#N/A,FALSE,"RED Tab18";"tb19spanish",#N/A,FALSE,"REDTab23"}</definedName>
    <definedName name="wrn.spanishREdmoneytab." hidden="1">{"tb15spanish",#N/A,FALSE,"REDTab15";"tb16spanish",#N/A,FALSE,"REDTab16";"tb17spanish",#N/A,FALSE,"REDTab17";"tb18spanish",#N/A,FALSE,"RED Tab18";"tb19spanish",#N/A,FALSE,"REDTab23"}</definedName>
    <definedName name="wrn.st1." hidden="1">{"ST1",#N/A,FALSE,"SOURCE"}</definedName>
    <definedName name="wrn.Staff._.Report._.English." hidden="1">{"Monetary Survey",#N/A,FALSE,"MS TAB  SR";"Summary CB and CB",#N/A,FALSE,"MS TAB  SR"}</definedName>
    <definedName name="wrn.Staff._.Report._.Tables." hidden="1">{#N/A,#N/A,FALSE,"SR1";#N/A,#N/A,FALSE,"SR2";#N/A,#N/A,FALSE,"SR3";#N/A,#N/A,FALSE,"SR4"}</definedName>
    <definedName name="wrn.STAFF_REPORT_TABLES." hidden="1">{"SR_tbs",#N/A,FALSE,"MGSSEI";"SR_tbs",#N/A,FALSE,"MGSBOX";"SR_tbs",#N/A,FALSE,"MGSOCIND"}</definedName>
    <definedName name="wrn.staffreport." hidden="1">{#N/A,#N/A,FALSE,"slvsrtb1";#N/A,#N/A,FALSE,"slvsrtb2";#N/A,#N/A,FALSE,"slvsrtb3";#N/A,#N/A,FALSE,"slvsrtb4";#N/A,#N/A,FALSE,"slvsrtb5";#N/A,#N/A,FALSE,"slvsrtb6";#N/A,#N/A,FALSE,"slvsrtb7";#N/A,#N/A,FALSE,"slvsrtb8";#N/A,#N/A,FALSE,"slvsrtb9";#N/A,#N/A,FALSE,"slvsrtb10";#N/A,#N/A,FALSE,"slvsrtb12"}</definedName>
    <definedName name="wrn.Stat._.Annex._.02." hidden="1">{"Tbl1",#N/A,FALSE,"Tbls1, 2, 3, 4";"Tbl2",#N/A,FALSE,"Tbls1, 2, 3, 4";"Tbl3",#N/A,FALSE,"Tbls1, 2, 3, 4";"Tbl4",#N/A,FALSE,"Tbls1, 2, 3, 4";"Tbl4a",#N/A,FALSE,"Tbls1, 2, 3, 4";"Tbl5",#N/A,FALSE,"Tbl5";"Tbl6",#N/A,FALSE,"Tbl6";"Tbl7",#N/A,FALSE,"Tbl7";"Tbl8",#N/A,FALSE,"Tbl8";"Tbl8b",#N/A,FALSE,"Tbl8";"Tbl9",#N/A,FALSE,"Tbl9";"Tbl10",#N/A,FALSE,"Tbl10";"Tbl11",#N/A,FALSE,"Tbl11";"Tbl12",#N/A,FALSE,"Tbl12";"Tbl13",#N/A,FALSE,"Tbl13";"Tbl14",#N/A,FALSE,"Tbl14";"Tbl15",#N/A,FALSE,"Tbl15";"Tbl16",#N/A,FALSE,"Tbl16";"Tbl17",#N/A,FALSE,"Tbl17";"Tbl18",#N/A,FALSE,"Tbl18";"Tbl18a",#N/A,FALSE,"Tbl18";"Tbl19",#N/A,FALSE,"Tbl19";"Tbl20",#N/A,FALSE,"Tbl20";"Tbl21",#N/A,FALSE,"Tbls21, 22, 23";"Tbl21b",#N/A,FALSE,"Tbls21, 22, 23";"Tbl22",#N/A,FALSE,"Tbls21, 22, 23";"Tbl23",#N/A,FALSE,"Tbls21, 22, 23";"Tbl24",#N/A,FALSE,"Tbl24";"Tbl25",#N/A,FALSE,"Tbl25";"Tbl26",#N/A,FALSE,"Tbl26";"Tbl27",#N/A,FALSE,"Tbl27";"Tbl28",#N/A,FALSE,"Tbl28";"Tbl29",#N/A,FALSE,"Tbl29";"Tbl30",#N/A,FALSE,"Tbl30";"Tbl31",#N/A,FALSE,"Tbl31";"Tbl32",#N/A,FALSE,"Tbl32"}</definedName>
    <definedName name="wrn.STATE." hidden="1">{#N/A,#N/A,FALSE,"STATE"}</definedName>
    <definedName name="wrn.State._.Govt." hidden="1">{"partial screen",#N/A,FALSE,"State_Gov't"}</definedName>
    <definedName name="wrn.tab2." hidden="1">{#N/A,#N/A,FALSE,"report1"}</definedName>
    <definedName name="wrn.table1a." hidden="1">{"table1a",#N/A,FALSE,"C"}</definedName>
    <definedName name="wrn.table1q." hidden="1">{"table1q",#N/A,FALSE,"C"}</definedName>
    <definedName name="wrn.TAXARREARS." hidden="1">{#N/A,#N/A,FALSE,"TAXARREARS"}</definedName>
    <definedName name="wrn.TAXPAYRS." hidden="1">{#N/A,#N/A,FALSE,"TAXPAYRS"}</definedName>
    <definedName name="wrn.TBILLSALL." hidden="1">{"TBILLS_ALL",#N/A,FALSE,"FITB_all"}</definedName>
    <definedName name="wrn.TRADE." hidden="1">{#N/A,#N/A,FALSE,"TRADE"}</definedName>
    <definedName name="wrn.Trade._.Output._.All." localSheetId="2" hidden="1">{"PRI",#N/A,FALSE,"Data";"QUA",#N/A,FALSE,"Data";"STR",#N/A,FALSE,"Data";"VAL",#N/A,FALSE,"Data";"WEO",#N/A,FALSE,"Data";"WGT",#N/A,FALSE,"Data"}</definedName>
    <definedName name="wrn.Trade._.Output._.All." localSheetId="0" hidden="1">{"PRI",#N/A,FALSE,"Data";"QUA",#N/A,FALSE,"Data";"STR",#N/A,FALSE,"Data";"VAL",#N/A,FALSE,"Data";"WEO",#N/A,FALSE,"Data";"WGT",#N/A,FALSE,"Data"}</definedName>
    <definedName name="wrn.Trade._.Output._.All." hidden="1">{"PRI",#N/A,FALSE,"Data";"QUA",#N/A,FALSE,"Data";"STR",#N/A,FALSE,"Data";"VAL",#N/A,FALSE,"Data";"WEO",#N/A,FALSE,"Data";"WGT",#N/A,FALSE,"Data"}</definedName>
    <definedName name="wrn.Trade._.Table._.Core." localSheetId="2" hidden="1">{"WEO",#N/A,FALSE,"Data";"PRI",#N/A,FALSE,"Data";"QUA",#N/A,FALSE,"Data"}</definedName>
    <definedName name="wrn.Trade._.Table._.Core." localSheetId="0" hidden="1">{"WEO",#N/A,FALSE,"Data";"PRI",#N/A,FALSE,"Data";"QUA",#N/A,FALSE,"Data"}</definedName>
    <definedName name="wrn.Trade._.Table._.Core." hidden="1">{"WEO",#N/A,FALSE,"Data";"PRI",#N/A,FALSE,"Data";"QUA",#N/A,FALSE,"Data"}</definedName>
    <definedName name="wrn.TRANSPORT." hidden="1">{#N/A,#N/A,FALSE,"TRANPORT"}</definedName>
    <definedName name="wrn.UNEMPL." hidden="1">{#N/A,#N/A,FALSE,"EMP_POP";#N/A,#N/A,FALSE,"UNEMPL"}</definedName>
    <definedName name="wrn.WAGES." hidden="1">{#N/A,#N/A,FALSE,"WAGES"}</definedName>
    <definedName name="wrn.WEO." hidden="1">{"WEO",#N/A,FALSE,"T"}</definedName>
    <definedName name="wrn.Whole._.Spreadsheet." hidden="1">{#N/A,#N/A,TRUE,"Contents";#N/A,#N/A,TRUE,"Input";#N/A,#N/A,TRUE,"Output";#N/A,#N/A,TRUE,"Mon. Survey";#N/A,#N/A,TRUE,"Mon. Authority";#N/A,#N/A,TRUE,"Comm. Banks";#N/A,#N/A,TRUE,"Foreign";#N/A,#N/A,TRUE,"Claims on Gov";#N/A,#N/A,TRUE,"Claims on PE &amp; Pvt";#N/A,#N/A,TRUE,"Broad Money";#N/A,#N/A,TRUE,"Other";#N/A,#N/A,TRUE,"Proj.";#N/A,#N/A,TRUE,"Staff Rept"}</definedName>
    <definedName name="wrt" hidden="1">{"SR_tbs",#N/A,FALSE,"MGSSEI";"SR_tbs",#N/A,FALSE,"MGSBOX";"SR_tbs",#N/A,FALSE,"MGSOCIND"}</definedName>
    <definedName name="wsew" hidden="1">{TRUE,TRUE,-0.5,-14.75,483,237.75,FALSE,TRUE,TRUE,TRUE,0,28,#N/A,5,#N/A,8.25974025974026,15.3529411764706,1,FALSE,FALSE,3,TRUE,1,FALSE,100,"Swvu.Export.","ACwvu.Export.",#N/A,FALSE,FALSE,0.75,0.75,1,1,2,"","&amp;R&amp;F&amp;A&amp;D&amp;T",FALSE,FALSE,FALSE,FALSE,1,#N/A,1,1,"=R55C83:R126C121",FALSE,"Rwvu.Export.",#N/A,FALSE,FALSE,FALSE,1,65532,300,FALSE,FALSE,TRUE,TRUE,TRUE}</definedName>
    <definedName name="wuy" hidden="1">{TRUE,TRUE,-0.5,-14.75,603,379.5,FALSE,TRUE,TRUE,TRUE,0,105,#N/A,300,#N/A,12.016393442623,26.4117647058824,1,FALSE,FALSE,3,TRUE,1,FALSE,100,"Swvu.goldall.","ACwvu.goldall.",#N/A,FALSE,FALSE,0.75,0.5,0.5,0.75,1,"","",FALSE,FALSE,FALSE,FALSE,1,#N/A,1,1,"=R259C2:R319C52",FALSE,"Rwvu.goldall.","Cwvu.goldall.",FALSE,FALSE,FALSE,1,300,300,FALSE,FALSE,TRUE,TRUE,TRUE}</definedName>
    <definedName name="wvu.a." hidden="1">{TRUE,TRUE,-0.5,-14.75,603,365.25,FALSE,TRUE,TRUE,TRUE,0,1,#N/A,1,#N/A,35.1857142857143,25.2777777777778,1,FALSE,FALSE,3,TRUE,1,FALSE,100,"Swvu.a.","ACwvu.a.",#N/A,FALSE,FALSE,0.75,0.5,0.5,0.75,1,"","",FALSE,FALSE,FALSE,FALSE,1,#N/A,1,1,"=R20C2:R127C52",FALSE,"Rwvu.a.","Cwvu.a.",FALSE,FALSE,FALSE,1,300,300,FALSE,FALSE,TRUE,TRUE,TRUE}</definedName>
    <definedName name="wvu.bop." hidden="1">{TRUE,TRUE,-0.5,-14.75,603,365.25,FALSE,TRUE,TRUE,TRUE,0,36,#N/A,106,#N/A,25.6666666666667,25.2941176470588,1,FALSE,FALSE,3,TRUE,1,FALSE,100,"Swvu.bop.","ACwvu.bop.",#N/A,FALSE,FALSE,0.75,0.5,0.5,0.75,1,"","",FALSE,FALSE,FALSE,FALSE,1,#N/A,1,1,"=R20C2:R127C52",FALSE,"Rwvu.bop.","Cwvu.bop.",FALSE,FALSE,FALSE,1,300,300,FALSE,FALSE,TRUE,TRUE,TRUE}</definedName>
    <definedName name="wvu.bop.sr." hidden="1">{TRUE,TRUE,-0.5,-14.75,603,365.25,FALSE,TRUE,TRUE,TRUE,0,114,#N/A,71,#N/A,9.26229508196721,35.4117647058824,1,FALSE,FALSE,3,TRUE,1,FALSE,100,"Swvu.bop.sr.","ACwvu.bop.sr.",#N/A,FALSE,FALSE,0.75,0.5,0.5,0.75,1,"","",FALSE,FALSE,FALSE,FALSE,1,#N/A,1,1,"=R20C2:R127C52",FALSE,"Rwvu.bop.sr.","Cwvu.bop.sr.",FALSE,FALSE,FALSE,1,300,300,FALSE,FALSE,TRUE,TRUE,TRUE}</definedName>
    <definedName name="wvu.bopsdr.sr." hidden="1">{TRUE,TRUE,-0.5,-14.75,603,365.25,FALSE,TRUE,TRUE,TRUE,0,123,#N/A,71,#N/A,12.2786885245902,35.4117647058824,1,FALSE,FALSE,3,TRUE,1,FALSE,100,"Swvu.bopsdr.sr.","ACwvu.bopsdr.sr.",#N/A,FALSE,FALSE,0.75,0.5,0.5,0.75,1,"","",FALSE,FALSE,FALSE,FALSE,1,#N/A,1,1,"=R20C2:R127C52",FALSE,"Rwvu.bopsdr.sr.","Cwvu.bopsdr.sr.",FALSE,FALSE,FALSE,1,300,300,FALSE,FALSE,TRUE,TRUE,TRUE}</definedName>
    <definedName name="wvu.cotton." hidden="1">{TRUE,TRUE,-1.25,-15.5,484.5,300,FALSE,TRUE,TRUE,TRUE,0,46,#N/A,366,#N/A,18.536231884058,19.8333333333333,1,FALSE,FALSE,3,TRUE,1,FALSE,100,"Swvu.cotton.","ACwvu.cotton.",#N/A,FALSE,FALSE,0.75,0.5,0.5,0.75,1,"","",FALSE,FALSE,FALSE,FALSE,1,#N/A,1,1,"=R259C2:R319C52",FALSE,"Rwvu.cotton.","Cwvu.cotton.",FALSE,FALSE,FALSE,1,300,300,FALSE,FALSE,TRUE,TRUE,TRUE}</definedName>
    <definedName name="wvu.cottonall." hidden="1">{TRUE,TRUE,-0.5,-14.75,603,379.5,FALSE,TRUE,TRUE,TRUE,0,92,#N/A,347,#N/A,17.0983606557377,26.2941176470588,1,FALSE,FALSE,3,TRUE,1,FALSE,100,"Swvu.cottonall.","ACwvu.cottonall.",#N/A,FALSE,FALSE,0.75,0.5,0.5,0.75,2,"","",FALSE,FALSE,FALSE,FALSE,1,#N/A,1,1,"=R327C2:R366C106",FALSE,"Rwvu.cottonall.","Cwvu.cottonall.",FALSE,FALSE,FALSE,1,300,300,FALSE,FALSE,TRUE,TRUE,TRUE}</definedName>
    <definedName name="wvu.Export." hidden="1">{TRUE,TRUE,-0.5,-14.75,483,237.75,FALSE,TRUE,TRUE,TRUE,0,28,#N/A,5,#N/A,8.25974025974026,15.3529411764706,1,FALSE,FALSE,3,TRUE,1,FALSE,100,"Swvu.Export.","ACwvu.Export.",#N/A,FALSE,FALSE,0.75,0.75,1,1,2,"","&amp;R&amp;F&amp;A&amp;D&amp;T",FALSE,FALSE,FALSE,FALSE,1,#N/A,1,1,"=R55C83:R126C121",FALSE,"Rwvu.Export.",#N/A,FALSE,FALSE,FALSE,1,65532,300,FALSE,FALSE,TRUE,TRUE,TRUE}</definedName>
    <definedName name="wvu.exportdetails." hidden="1">{TRUE,TRUE,-0.5,-14.75,603,379.5,FALSE,TRUE,TRUE,TRUE,0,95,#N/A,229,#N/A,15.2295081967213,26.4705882352941,1,FALSE,FALSE,3,TRUE,1,FALSE,100,"Swvu.exportdetails.","ACwvu.exportdetails.",#N/A,FALSE,FALSE,0.75,0.5,0.5,0.75,1,"","",FALSE,FALSE,FALSE,FALSE,1,#N/A,1,1,"=R20C2:R127C52",FALSE,"Rwvu.exportdetails.","Cwvu.exportdetails.",FALSE,FALSE,FALSE,1,300,300,FALSE,FALSE,TRUE,TRUE,TRUE}</definedName>
    <definedName name="wvu.exports." hidden="1">{TRUE,TRUE,-1.25,-15.5,484.5,300,FALSE,TRUE,TRUE,TRUE,0,51,#N/A,236,#N/A,16.536231884058,20.1176470588235,1,FALSE,FALSE,3,TRUE,1,FALSE,100,"Swvu.exports.","ACwvu.exports.",#N/A,FALSE,FALSE,0.75,0.5,0.5,0.75,1,"","",FALSE,FALSE,FALSE,FALSE,1,#N/A,1,1,"=R20C2:R127C52",FALSE,"Rwvu.exports.","Cwvu.exports.",FALSE,FALSE,FALSE,1,300,300,FALSE,FALSE,TRUE,TRUE,TRUE}</definedName>
    <definedName name="wvu.gold." hidden="1">{TRUE,TRUE,-1.25,-15.5,484.5,300,FALSE,TRUE,TRUE,TRUE,0,42,#N/A,314,#N/A,20.3768115942029,20.0588235294118,1,FALSE,FALSE,3,TRUE,1,FALSE,100,"Swvu.gold.","ACwvu.gold.",#N/A,FALSE,FALSE,0.75,0.5,0.5,0.75,1,"","",FALSE,FALSE,FALSE,FALSE,1,#N/A,1,1,"=R259C2:R319C52",FALSE,"Rwvu.gold.","Cwvu.gold.",FALSE,FALSE,FALSE,1,300,300,FALSE,FALSE,TRUE,TRUE,TRUE}</definedName>
    <definedName name="wvu.goldall." hidden="1">{TRUE,TRUE,-0.5,-14.75,603,379.5,FALSE,TRUE,TRUE,TRUE,0,105,#N/A,300,#N/A,12.016393442623,26.4117647058824,1,FALSE,FALSE,3,TRUE,1,FALSE,100,"Swvu.goldall.","ACwvu.goldall.",#N/A,FALSE,FALSE,0.75,0.5,0.5,0.75,1,"","",FALSE,FALSE,FALSE,FALSE,1,#N/A,1,1,"=R259C2:R319C52",FALSE,"Rwvu.goldall.","Cwvu.goldall.",FALSE,FALSE,FALSE,1,300,300,FALSE,FALSE,TRUE,TRUE,TRUE}</definedName>
    <definedName name="wvu.Hypotheses." hidden="1">{TRUE,TRUE,-0.5,-14.75,603,379.5,FALSE,TRUE,TRUE,TRUE,0,6,#N/A,51,#N/A,12.25,26.5294117647059,1,FALSE,FALSE,3,TRUE,1,FALSE,100,"Swvu.Hypotheses.","ACwvu.Hypotheses.",#N/A,FALSE,FALSE,1.25,1,0.6,1,1,"","",FALSE,FALSE,FALSE,FALSE,1,#N/A,1,1,"=R1C4:R68C15",FALSE,#N/A,#N/A,FALSE,FALSE,FALSE,1,65532,300,FALSE,FALSE,TRUE,TRUE,TRUE}</definedName>
    <definedName name="wvu.IMPORT." hidden="1">{TRUE,TRUE,-0.5,-14.75,483,261,FALSE,TRUE,TRUE,TRUE,0,3,26,1,270,2,3,4,TRUE,TRUE,3,TRUE,1,TRUE,100,"Swvu.IMPORT.","ACwvu.IMPORT.",#N/A,FALSE,FALSE,0.2,0.3,0.5,0.5,2,"","",FALSE,FALSE,FALSE,FALSE,1,45,#N/A,#N/A,FALSE,FALSE,"Rwvu.IMPORT.","Cwvu.IMPORT.",FALSE,FALSE,TRUE,1,300,300,FALSE,FALSE,TRUE,TRUE,TRUE}</definedName>
    <definedName name="wvu.imports." hidden="1">{TRUE,TRUE,-1.25,-15.5,484.5,300,FALSE,TRUE,TRUE,TRUE,0,37,#N/A,447,#N/A,20.3623188405797,19.1764705882353,1,FALSE,FALSE,3,TRUE,1,FALSE,100,"Swvu.imports.","ACwvu.imports.",#N/A,FALSE,FALSE,0.75,0.5,0.5,0.75,1,"","",FALSE,FALSE,FALSE,FALSE,1,#N/A,1,1,"=R370C2:R457C52",FALSE,"Rwvu.imports.","Cwvu.imports.",FALSE,FALSE,FALSE,1,300,300,FALSE,FALSE,TRUE,TRUE,TRUE}</definedName>
    <definedName name="wvu.importsall." hidden="1">{TRUE,TRUE,-0.5,-14.75,603,379.5,FALSE,TRUE,TRUE,TRUE,0,102,#N/A,460,#N/A,11.6229508196721,25.5294117647059,1,FALSE,FALSE,3,TRUE,1,FALSE,100,"Swvu.importsall.","ACwvu.importsall.",#N/A,FALSE,FALSE,0.75,0.5,0.5,0.75,1,"","",FALSE,FALSE,FALSE,FALSE,1,#N/A,1,1,"=R370C2:R457C52",FALSE,"Rwvu.importsall.","Cwvu.importsall.",FALSE,FALSE,FALSE,1,300,300,FALSE,FALSE,TRUE,TRUE,TRUE}</definedName>
    <definedName name="wvu.PLA1." localSheetId="2" hidden="1">{FALSE,FALSE,-1.25,-15.5,484.5,276.75,FALSE,FALSE,TRUE,TRUE,0,12,#N/A,46,#N/A,2.93460490463215,15.35,1,FALSE,FALSE,3,TRUE,1,FALSE,100,"Swvu.PLA1.","ACwvu.PLA1.",#N/A,FALSE,FALSE,0,0,0,0,2,"","",TRUE,TRUE,FALSE,FALSE,1,60,#N/A,#N/A,FALSE,FALSE,FALSE,FALSE,FALSE,FALSE,FALSE,9,65532,65532,FALSE,FALSE,TRUE,TRUE,TRUE}</definedName>
    <definedName name="wvu.PLA1." localSheetId="0" hidden="1">{FALSE,FALSE,-1.25,-15.5,484.5,276.75,FALSE,FALSE,TRUE,TRUE,0,12,#N/A,46,#N/A,2.93460490463215,15.35,1,FALSE,FALSE,3,TRUE,1,FALSE,100,"Swvu.PLA1.","ACwvu.PLA1.",#N/A,FALSE,FALSE,0,0,0,0,2,"","",TRUE,TRUE,FALSE,FALSE,1,60,#N/A,#N/A,FALSE,FALSE,FALSE,FALSE,FALSE,FALSE,FALSE,9,65532,65532,FALSE,FALSE,TRUE,TRUE,TRUE}</definedName>
    <definedName name="wvu.PLA1." hidden="1">{FALSE,FALSE,-1.25,-15.5,484.5,276.75,FALSE,FALSE,TRUE,TRUE,0,12,#N/A,46,#N/A,2.93460490463215,15.35,1,FALSE,FALSE,3,TRUE,1,FALSE,100,"Swvu.PLA1.","ACwvu.PLA1.",#N/A,FALSE,FALSE,0,0,0,0,2,"","",TRUE,TRUE,FALSE,FALSE,1,60,#N/A,#N/A,FALSE,FALSE,FALSE,FALSE,FALSE,FALSE,FALSE,9,65532,65532,FALSE,FALSE,TRUE,TRUE,TRUE}</definedName>
    <definedName name="wvu.PLA2." localSheetId="2" hidden="1">{TRUE,TRUE,-1.25,-15.5,484.5,276.75,FALSE,FALSE,TRUE,TRUE,0,15,#N/A,56,#N/A,4.88636363636364,15.35,1,FALSE,FALSE,3,TRUE,1,FALSE,100,"Swvu.PLA2.","ACwvu.PLA2.",#N/A,FALSE,FALSE,0,0,0,0,2,"","",TRUE,TRUE,FALSE,FALSE,1,60,#N/A,#N/A,FALSE,FALSE,"Rwvu.PLA2.",#N/A,FALSE,FALSE,FALSE,9,65532,65532,FALSE,FALSE,TRUE,TRUE,TRUE}</definedName>
    <definedName name="wvu.PLA2." localSheetId="0" hidden="1">{TRUE,TRUE,-1.25,-15.5,484.5,276.75,FALSE,FALSE,TRUE,TRUE,0,15,#N/A,56,#N/A,4.88636363636364,15.35,1,FALSE,FALSE,3,TRUE,1,FALSE,100,"Swvu.PLA2.","ACwvu.PLA2.",#N/A,FALSE,FALSE,0,0,0,0,2,"","",TRUE,TRUE,FALSE,FALSE,1,60,#N/A,#N/A,FALSE,FALSE,"Rwvu.PLA2.",#N/A,FALSE,FALSE,FALSE,9,65532,65532,FALSE,FALSE,TRUE,TRUE,TRUE}</definedName>
    <definedName name="wvu.PLA2." hidden="1">{TRUE,TRUE,-1.25,-15.5,484.5,276.75,FALSE,FALSE,TRUE,TRUE,0,15,#N/A,56,#N/A,4.88636363636364,15.35,1,FALSE,FALSE,3,TRUE,1,FALSE,100,"Swvu.PLA2.","ACwvu.PLA2.",#N/A,FALSE,FALSE,0,0,0,0,2,"","",TRUE,TRUE,FALSE,FALSE,1,60,#N/A,#N/A,FALSE,FALSE,"Rwvu.PLA2.",#N/A,FALSE,FALSE,FALSE,9,65532,65532,FALSE,FALSE,TRUE,TRUE,TRUE}</definedName>
    <definedName name="wvu.Print." hidden="1">{TRUE,TRUE,-0.5,-14.75,603,387,FALSE,TRUE,TRUE,TRUE,0,1,2,1,2,1,1,4,TRUE,TRUE,3,TRUE,1,TRUE,75,"Swvu.Print.","ACwvu.Print.",#N/A,FALSE,FALSE,1,0.75,0.6,0.5,1,"","",TRUE,FALSE,TRUE,FALSE,1,#N/A,1,1,#DIV/0!,FALSE,"Rwvu.Print.",#N/A,FALSE,FALSE,FALSE,1,65532,300,FALSE,FALSE,TRUE,TRUE,TRUE}</definedName>
    <definedName name="wvu.tot." hidden="1">{TRUE,TRUE,-0.5,-14.75,603,379.5,FALSE,TRUE,TRUE,TRUE,0,32,#N/A,811,#N/A,25.6811594202899,26.4705882352941,1,FALSE,FALSE,3,TRUE,1,FALSE,100,"Swvu.tot.","ACwvu.tot.",#N/A,FALSE,FALSE,0.75,0.5,0.5,0.75,1,"","",FALSE,FALSE,FALSE,FALSE,1,#N/A,1,1,"=R790C2:R832C52",FALSE,"Rwvu.tot.","Cwvu.tot.",FALSE,FALSE,FALSE,1,300,300,FALSE,FALSE,TRUE,TRUE,TRUE}</definedName>
    <definedName name="wvw" hidden="1">{TRUE,TRUE,-0.5,-14.75,483,261,FALSE,TRUE,TRUE,TRUE,0,3,26,1,270,2,3,4,TRUE,TRUE,3,TRUE,1,TRUE,100,"Swvu.IMPORT.","ACwvu.IMPORT.",#N/A,FALSE,FALSE,0.2,0.3,0.5,0.5,2,"","",FALSE,FALSE,FALSE,FALSE,1,45,#N/A,#N/A,FALSE,FALSE,"Rwvu.IMPORT.","Cwvu.IMPORT.",FALSE,FALSE,TRUE,1,300,300,FALSE,FALSE,TRUE,TRUE,TRUE}</definedName>
    <definedName name="ww" hidden="1">[58]M!#REF!</definedName>
    <definedName name="wwff" hidden="1">{"Main Economic Indicators",#N/A,FALSE,"C"}</definedName>
    <definedName name="www" hidden="1">{"bop94-99",#N/A,FALSE,"BOP";"bgdp94-99",#N/A,FALSE,"BOPGDP";"exp94-99",#N/A,FALSE,"EXP";"imp94-99",#N/A,FALSE,"IMP";"tt9499",#N/A,FALSE,"TT";"ss94-99",#N/A,FALSE,"SERV";"tran94-99",#N/A,FALSE,"TRAN";"dis95-98",#N/A,FALSE,"DISB";"amor94-99",#N/A,FALSE,"AMOR";"int94-98",#N/A,FALSE,"INT";"debt94-99",#N/A,FALSE,"DEBT"}</definedName>
    <definedName name="wwwjjj" hidden="1">{#N/A,#N/A,FALSE,"slvsrtb1";#N/A,#N/A,FALSE,"slvsrtb2";#N/A,#N/A,FALSE,"slvsrtb3";#N/A,#N/A,FALSE,"slvsrtb4";#N/A,#N/A,FALSE,"slvsrtb5";#N/A,#N/A,FALSE,"slvsrtb6";#N/A,#N/A,FALSE,"slvsrtb7";#N/A,#N/A,FALSE,"slvsrtb8";#N/A,#N/A,FALSE,"slvsrtb9";#N/A,#N/A,FALSE,"slvsrtb10";#N/A,#N/A,FALSE,"slvsrtb12"}</definedName>
    <definedName name="wwww" hidden="1">[58]M!#REF!</definedName>
    <definedName name="wwwww" hidden="1">{"Minpmon",#N/A,FALSE,"Monthinput"}</definedName>
    <definedName name="wwwwww" hidden="1">{TRUE,TRUE,-0.5,-14.75,483,261,FALSE,TRUE,TRUE,TRUE,0,3,26,1,270,2,3,4,TRUE,TRUE,3,TRUE,1,TRUE,100,"Swvu.IMPORT.","ACwvu.IMPORT.",#N/A,FALSE,FALSE,0.2,0.3,0.5,0.5,2,"","",FALSE,FALSE,FALSE,FALSE,1,45,#N/A,#N/A,FALSE,FALSE,"Rwvu.IMPORT.","Cwvu.IMPORT.",FALSE,FALSE,TRUE,1,300,300,FALSE,FALSE,TRUE,TRUE,TRUE}</definedName>
    <definedName name="wwwwwww" hidden="1">{"Riqfin97",#N/A,FALSE,"Tran";"Riqfinpro",#N/A,FALSE,"Tran"}</definedName>
    <definedName name="wwwwwwww" hidden="1">{"Tab1",#N/A,FALSE,"P";"Tab2",#N/A,FALSE,"P"}</definedName>
    <definedName name="x" hidden="1">{"BOP_TAB",#N/A,FALSE,"N";"MIDTERM_TAB",#N/A,FALSE,"O"}</definedName>
    <definedName name="xx" localSheetId="2" hidden="1">{"WEO",#N/A,FALSE,"Data";"PRI",#N/A,FALSE,"Data";"QUA",#N/A,FALSE,"Data"}</definedName>
    <definedName name="xx" localSheetId="0" hidden="1">{"WEO",#N/A,FALSE,"Data";"PRI",#N/A,FALSE,"Data";"QUA",#N/A,FALSE,"Data"}</definedName>
    <definedName name="xx" hidden="1">{"WEO",#N/A,FALSE,"Data";"PRI",#N/A,FALSE,"Data";"QUA",#N/A,FALSE,"Data"}</definedName>
    <definedName name="xxcccghaaaaaaaaaaaaa" hidden="1">{"Main Economic Indicators",#N/A,FALSE,"C"}</definedName>
    <definedName name="xxx" hidden="1">{"partial screen",#N/A,FALSE,"State_Gov't"}</definedName>
    <definedName name="xxx?" hidden="1">{#N/A,#N/A,TRUE,"Contents";#N/A,#N/A,TRUE,"Input";#N/A,#N/A,TRUE,"Output";#N/A,#N/A,TRUE,"Mon. Survey";#N/A,#N/A,TRUE,"Mon. Authority";#N/A,#N/A,TRUE,"Comm. Banks";#N/A,#N/A,TRUE,"Foreign";#N/A,#N/A,TRUE,"Claims on Gov";#N/A,#N/A,TRUE,"Claims on PE &amp; Pvt";#N/A,#N/A,TRUE,"Broad Money";#N/A,#N/A,TRUE,"Other";#N/A,#N/A,TRUE,"Proj.";#N/A,#N/A,TRUE,"Staff Rept"}</definedName>
    <definedName name="xxxx" hidden="1">{"Riqfin97",#N/A,FALSE,"Tran";"Riqfinpro",#N/A,FALSE,"Tran"}</definedName>
    <definedName name="xxxxx" hidden="1">{"partial screen",#N/A,FALSE,"State_Gov't"}</definedName>
    <definedName name="xxxxxxxxxxxxxx" hidden="1">{"Riqfin97",#N/A,FALSE,"Tran";"Riqfinpro",#N/A,FALSE,"Tran"}</definedName>
    <definedName name="y" hidden="1">{"Main Economic Indicators",#N/A,FALSE,"C"}</definedName>
    <definedName name="yd" hidden="1">{"Main Economic Indicators",#N/A,FALSE,"C"}</definedName>
    <definedName name="yu" hidden="1">{"Tab1",#N/A,FALSE,"P";"Tab2",#N/A,FALSE,"P"}</definedName>
    <definedName name="yuching" hidden="1">{"Main Economic Indicators",#N/A,FALSE,"C"}</definedName>
    <definedName name="yy" hidden="1">{"Tab1",#N/A,FALSE,"P";"Tab2",#N/A,FALSE,"P"}</definedName>
    <definedName name="yyy" hidden="1">{"Tab1",#N/A,FALSE,"P";"Tab2",#N/A,FALSE,"P"}</definedName>
    <definedName name="yyyy" hidden="1">{"Tab1",#N/A,FALSE,"P";"Tab2",#N/A,FALSE,"P"}</definedName>
    <definedName name="yyyyyy" hidden="1">{"Minpmon",#N/A,FALSE,"Monthinput"}</definedName>
    <definedName name="Z_00C67BFA_FEDD_11D1_98B3_00C04FC96ABD_.wvu.Rows" hidden="1">[35]BOP!$A$36:$IV$36,[35]BOP!$A$44:$IV$44,[35]BOP!$A$59:$IV$59,[35]BOP!#REF!,[35]BOP!#REF!,[35]BOP!$A$81:$IV$88</definedName>
    <definedName name="Z_00C67BFB_FEDD_11D1_98B3_00C04FC96ABD_.wvu.Rows" hidden="1">[35]BOP!$A$36:$IV$36,[35]BOP!$A$44:$IV$44,[35]BOP!$A$59:$IV$59,[35]BOP!#REF!,[35]BOP!#REF!,[35]BOP!$A$81:$IV$88</definedName>
    <definedName name="Z_00C67BFC_FEDD_11D1_98B3_00C04FC96ABD_.wvu.Rows" hidden="1">[35]BOP!$A$36:$IV$36,[35]BOP!$A$44:$IV$44,[35]BOP!$A$59:$IV$59,[35]BOP!#REF!,[35]BOP!#REF!,[35]BOP!$A$81:$IV$88</definedName>
    <definedName name="Z_00C67BFD_FEDD_11D1_98B3_00C04FC96ABD_.wvu.Rows" hidden="1">[35]BOP!$A$36:$IV$36,[35]BOP!$A$44:$IV$44,[35]BOP!$A$59:$IV$59,[35]BOP!#REF!,[35]BOP!#REF!,[35]BOP!$A$81:$IV$88</definedName>
    <definedName name="Z_00C67BFE_FEDD_11D1_98B3_00C04FC96ABD_.wvu.Rows" hidden="1">[35]BOP!$A$36:$IV$36,[35]BOP!$A$44:$IV$44,[35]BOP!$A$59:$IV$59,[35]BOP!#REF!,[35]BOP!#REF!,[35]BOP!$A$79:$IV$79,[35]BOP!$A$81:$IV$88,[35]BOP!#REF!</definedName>
    <definedName name="Z_00C67BFF_FEDD_11D1_98B3_00C04FC96ABD_.wvu.Rows" hidden="1">[35]BOP!$A$36:$IV$36,[35]BOP!$A$44:$IV$44,[35]BOP!$A$59:$IV$59,[35]BOP!#REF!,[35]BOP!#REF!,[35]BOP!$A$79:$IV$79,[35]BOP!$A$81:$IV$88</definedName>
    <definedName name="Z_00C67C00_FEDD_11D1_98B3_00C04FC96ABD_.wvu.Rows" hidden="1">[35]BOP!$A$36:$IV$36,[35]BOP!$A$44:$IV$44,[35]BOP!$A$59:$IV$59,[35]BOP!#REF!,[35]BOP!#REF!,[35]BOP!$A$79:$IV$79,[35]BOP!#REF!</definedName>
    <definedName name="Z_00C67C01_FEDD_11D1_98B3_00C04FC96ABD_.wvu.Rows" hidden="1">[35]BOP!$A$36:$IV$36,[35]BOP!$A$44:$IV$44,[35]BOP!$A$59:$IV$59,[35]BOP!#REF!,[35]BOP!#REF!,[35]BOP!$A$79:$IV$79,[35]BOP!$A$81:$IV$88,[35]BOP!#REF!</definedName>
    <definedName name="Z_00C67C02_FEDD_11D1_98B3_00C04FC96ABD_.wvu.Rows" hidden="1">[35]BOP!$A$36:$IV$36,[35]BOP!$A$44:$IV$44,[35]BOP!$A$59:$IV$59,[35]BOP!#REF!,[35]BOP!#REF!,[35]BOP!$A$79:$IV$79,[35]BOP!$A$81:$IV$88,[35]BOP!#REF!</definedName>
    <definedName name="Z_00C67C03_FEDD_11D1_98B3_00C04FC96ABD_.wvu.Rows" hidden="1">[35]BOP!$A$36:$IV$36,[35]BOP!$A$44:$IV$44,[35]BOP!$A$59:$IV$59,[35]BOP!#REF!,[35]BOP!#REF!,[35]BOP!$A$79:$IV$79,[35]BOP!$A$81:$IV$88,[35]BOP!#REF!</definedName>
    <definedName name="Z_00C67C05_FEDD_11D1_98B3_00C04FC96ABD_.wvu.Rows" hidden="1">[35]BOP!$A$36:$IV$36,[35]BOP!$A$44:$IV$44,[35]BOP!$A$59:$IV$59,[35]BOP!#REF!,[35]BOP!#REF!,[35]BOP!$A$79:$IV$79,[35]BOP!$A$81:$IV$88,[35]BOP!#REF!,[35]BOP!#REF!</definedName>
    <definedName name="Z_00C67C06_FEDD_11D1_98B3_00C04FC96ABD_.wvu.Rows" hidden="1">[35]BOP!$A$36:$IV$36,[35]BOP!$A$44:$IV$44,[35]BOP!$A$59:$IV$59,[35]BOP!#REF!,[35]BOP!#REF!,[35]BOP!$A$79:$IV$79,[35]BOP!$A$81:$IV$88,[35]BOP!#REF!,[35]BOP!#REF!</definedName>
    <definedName name="Z_00C67C07_FEDD_11D1_98B3_00C04FC96ABD_.wvu.Rows" hidden="1">[35]BOP!$A$36:$IV$36,[35]BOP!$A$44:$IV$44,[35]BOP!$A$59:$IV$59,[35]BOP!#REF!,[35]BOP!#REF!,[35]BOP!$A$79:$IV$79</definedName>
    <definedName name="Z_041FA3A7_30CF_11D1_A8EA_00A02466B35E_.wvu.Cols" hidden="1">[47]Rev!$B$1:$B$65536,[47]Rev!$C$1:$D$65536,[47]Rev!$Z$1:$Z$65536,[47]Rev!$L$1:$Q$65536</definedName>
    <definedName name="Z_041FA3A7_30CF_11D1_A8EA_00A02466B35E_.wvu.Rows" hidden="1">[47]Rev!$A$17:$IV$20,[47]Rev!$A$28:$IV$29</definedName>
    <definedName name="Z_112039D0_FF0B_11D1_98B3_00C04FC96ABD_.wvu.Rows" hidden="1">[35]BOP!$A$36:$IV$36,[35]BOP!$A$44:$IV$44,[35]BOP!$A$59:$IV$59,[35]BOP!#REF!,[35]BOP!#REF!,[35]BOP!$A$81:$IV$88</definedName>
    <definedName name="Z_112039D1_FF0B_11D1_98B3_00C04FC96ABD_.wvu.Rows" hidden="1">[35]BOP!$A$36:$IV$36,[35]BOP!$A$44:$IV$44,[35]BOP!$A$59:$IV$59,[35]BOP!#REF!,[35]BOP!#REF!,[35]BOP!$A$81:$IV$88</definedName>
    <definedName name="Z_112039D2_FF0B_11D1_98B3_00C04FC96ABD_.wvu.Rows" hidden="1">[35]BOP!$A$36:$IV$36,[35]BOP!$A$44:$IV$44,[35]BOP!$A$59:$IV$59,[35]BOP!#REF!,[35]BOP!#REF!,[35]BOP!$A$81:$IV$88</definedName>
    <definedName name="Z_112039D3_FF0B_11D1_98B3_00C04FC96ABD_.wvu.Rows" hidden="1">[35]BOP!$A$36:$IV$36,[35]BOP!$A$44:$IV$44,[35]BOP!$A$59:$IV$59,[35]BOP!#REF!,[35]BOP!#REF!,[35]BOP!$A$81:$IV$88</definedName>
    <definedName name="Z_112039D4_FF0B_11D1_98B3_00C04FC96ABD_.wvu.Rows" hidden="1">[35]BOP!$A$36:$IV$36,[35]BOP!$A$44:$IV$44,[35]BOP!$A$59:$IV$59,[35]BOP!#REF!,[35]BOP!#REF!,[35]BOP!$A$79:$IV$79,[35]BOP!$A$81:$IV$88,[35]BOP!#REF!</definedName>
    <definedName name="Z_112039D5_FF0B_11D1_98B3_00C04FC96ABD_.wvu.Rows" hidden="1">[35]BOP!$A$36:$IV$36,[35]BOP!$A$44:$IV$44,[35]BOP!$A$59:$IV$59,[35]BOP!#REF!,[35]BOP!#REF!,[35]BOP!$A$79:$IV$79,[35]BOP!$A$81:$IV$88</definedName>
    <definedName name="Z_112039D6_FF0B_11D1_98B3_00C04FC96ABD_.wvu.Rows" hidden="1">[35]BOP!$A$36:$IV$36,[35]BOP!$A$44:$IV$44,[35]BOP!$A$59:$IV$59,[35]BOP!#REF!,[35]BOP!#REF!,[35]BOP!$A$79:$IV$79,[35]BOP!#REF!</definedName>
    <definedName name="Z_112039D7_FF0B_11D1_98B3_00C04FC96ABD_.wvu.Rows" hidden="1">[35]BOP!$A$36:$IV$36,[35]BOP!$A$44:$IV$44,[35]BOP!$A$59:$IV$59,[35]BOP!#REF!,[35]BOP!#REF!,[35]BOP!$A$79:$IV$79,[35]BOP!$A$81:$IV$88,[35]BOP!#REF!</definedName>
    <definedName name="Z_112039D8_FF0B_11D1_98B3_00C04FC96ABD_.wvu.Rows" hidden="1">[35]BOP!$A$36:$IV$36,[35]BOP!$A$44:$IV$44,[35]BOP!$A$59:$IV$59,[35]BOP!#REF!,[35]BOP!#REF!,[35]BOP!$A$79:$IV$79,[35]BOP!$A$81:$IV$88,[35]BOP!#REF!</definedName>
    <definedName name="Z_112039D9_FF0B_11D1_98B3_00C04FC96ABD_.wvu.Rows" hidden="1">[35]BOP!$A$36:$IV$36,[35]BOP!$A$44:$IV$44,[35]BOP!$A$59:$IV$59,[35]BOP!#REF!,[35]BOP!#REF!,[35]BOP!$A$79:$IV$79,[35]BOP!$A$81:$IV$88,[35]BOP!#REF!</definedName>
    <definedName name="Z_112039DB_FF0B_11D1_98B3_00C04FC96ABD_.wvu.Rows" hidden="1">[35]BOP!$A$36:$IV$36,[35]BOP!$A$44:$IV$44,[35]BOP!$A$59:$IV$59,[35]BOP!#REF!,[35]BOP!#REF!,[35]BOP!$A$79:$IV$79,[35]BOP!$A$81:$IV$88,[35]BOP!#REF!,[35]BOP!#REF!</definedName>
    <definedName name="Z_112039DC_FF0B_11D1_98B3_00C04FC96ABD_.wvu.Rows" hidden="1">[35]BOP!$A$36:$IV$36,[35]BOP!$A$44:$IV$44,[35]BOP!$A$59:$IV$59,[35]BOP!#REF!,[35]BOP!#REF!,[35]BOP!$A$79:$IV$79,[35]BOP!$A$81:$IV$88,[35]BOP!#REF!,[35]BOP!#REF!</definedName>
    <definedName name="Z_112039DD_FF0B_11D1_98B3_00C04FC96ABD_.wvu.Rows" hidden="1">[35]BOP!$A$36:$IV$36,[35]BOP!$A$44:$IV$44,[35]BOP!$A$59:$IV$59,[35]BOP!#REF!,[35]BOP!#REF!,[35]BOP!$A$79:$IV$79</definedName>
    <definedName name="Z_112B8339_2081_11D2_BFD2_00A02466506E_.wvu.PrintTitles" hidden="1">[60]SUMMARY!$B$1:$D$65536,[60]SUMMARY!$A$3:$IV$5</definedName>
    <definedName name="Z_112B833B_2081_11D2_BFD2_00A02466506E_.wvu.PrintTitles" hidden="1">[60]SUMMARY!$B$1:$D$65536,[60]SUMMARY!$A$3:$IV$5</definedName>
    <definedName name="Z_1A87067C_7102_4E77_BC8D_D9D9112AA17F_.wvu.Cols" hidden="1">#REF!</definedName>
    <definedName name="Z_1A87067C_7102_4E77_BC8D_D9D9112AA17F_.wvu.PrintArea" hidden="1">#REF!</definedName>
    <definedName name="Z_1A87067C_7102_4E77_BC8D_D9D9112AA17F_.wvu.PrintTitles" hidden="1">#REF!</definedName>
    <definedName name="Z_1A87067C_7102_4E77_BC8D_D9D9112AA17F_.wvu.Rows" hidden="1">#REF!</definedName>
    <definedName name="Z_1A8C061B_2301_11D3_BFD1_000039E37209_.wvu.Cols" hidden="1">#REF!,#REF!,#REF!</definedName>
    <definedName name="Z_1A8C061B_2301_11D3_BFD1_000039E37209_.wvu.Rows" hidden="1">#REF!,#REF!,#REF!</definedName>
    <definedName name="Z_1A8C061C_2301_11D3_BFD1_000039E37209_.wvu.Cols" hidden="1">#REF!,#REF!,#REF!</definedName>
    <definedName name="Z_1A8C061C_2301_11D3_BFD1_000039E37209_.wvu.Rows" hidden="1">#REF!,#REF!,#REF!</definedName>
    <definedName name="Z_1A8C061E_2301_11D3_BFD1_000039E37209_.wvu.Cols" hidden="1">#REF!,#REF!,#REF!</definedName>
    <definedName name="Z_1A8C061E_2301_11D3_BFD1_000039E37209_.wvu.Rows" hidden="1">#REF!,#REF!,#REF!</definedName>
    <definedName name="Z_1A8C061F_2301_11D3_BFD1_000039E37209_.wvu.Cols" hidden="1">#REF!,#REF!,#REF!</definedName>
    <definedName name="Z_1A8C061F_2301_11D3_BFD1_000039E37209_.wvu.Rows" hidden="1">#REF!,#REF!,#REF!</definedName>
    <definedName name="Z_1F4C2007_FFA7_11D1_98B6_00C04FC96ABD_.wvu.Rows" hidden="1">[35]BOP!$A$36:$IV$36,[35]BOP!$A$44:$IV$44,[35]BOP!$A$59:$IV$59,[35]BOP!#REF!,[35]BOP!#REF!,[35]BOP!$A$81:$IV$88</definedName>
    <definedName name="Z_1F4C2008_FFA7_11D1_98B6_00C04FC96ABD_.wvu.Rows" hidden="1">[35]BOP!$A$36:$IV$36,[35]BOP!$A$44:$IV$44,[35]BOP!$A$59:$IV$59,[35]BOP!#REF!,[35]BOP!#REF!,[35]BOP!$A$81:$IV$88</definedName>
    <definedName name="Z_1F4C2009_FFA7_11D1_98B6_00C04FC96ABD_.wvu.Rows" hidden="1">[35]BOP!$A$36:$IV$36,[35]BOP!$A$44:$IV$44,[35]BOP!$A$59:$IV$59,[35]BOP!#REF!,[35]BOP!#REF!,[35]BOP!$A$81:$IV$88</definedName>
    <definedName name="Z_1F4C200A_FFA7_11D1_98B6_00C04FC96ABD_.wvu.Rows" hidden="1">[35]BOP!$A$36:$IV$36,[35]BOP!$A$44:$IV$44,[35]BOP!$A$59:$IV$59,[35]BOP!#REF!,[35]BOP!#REF!,[35]BOP!$A$81:$IV$88</definedName>
    <definedName name="Z_1F4C200B_FFA7_11D1_98B6_00C04FC96ABD_.wvu.Rows" hidden="1">[35]BOP!$A$36:$IV$36,[35]BOP!$A$44:$IV$44,[35]BOP!$A$59:$IV$59,[35]BOP!#REF!,[35]BOP!#REF!,[35]BOP!$A$79:$IV$79,[35]BOP!$A$81:$IV$88,[35]BOP!#REF!</definedName>
    <definedName name="Z_1F4C200C_FFA7_11D1_98B6_00C04FC96ABD_.wvu.Rows" hidden="1">[35]BOP!$A$36:$IV$36,[35]BOP!$A$44:$IV$44,[35]BOP!$A$59:$IV$59,[35]BOP!#REF!,[35]BOP!#REF!,[35]BOP!$A$79:$IV$79,[35]BOP!$A$81:$IV$88</definedName>
    <definedName name="Z_1F4C200D_FFA7_11D1_98B6_00C04FC96ABD_.wvu.Rows" hidden="1">[35]BOP!$A$36:$IV$36,[35]BOP!$A$44:$IV$44,[35]BOP!$A$59:$IV$59,[35]BOP!#REF!,[35]BOP!#REF!,[35]BOP!$A$79:$IV$79,[35]BOP!#REF!</definedName>
    <definedName name="Z_1F4C200E_FFA7_11D1_98B6_00C04FC96ABD_.wvu.Rows" hidden="1">[35]BOP!$A$36:$IV$36,[35]BOP!$A$44:$IV$44,[35]BOP!$A$59:$IV$59,[35]BOP!#REF!,[35]BOP!#REF!,[35]BOP!$A$79:$IV$79,[35]BOP!$A$81:$IV$88,[35]BOP!#REF!</definedName>
    <definedName name="Z_1F4C200F_FFA7_11D1_98B6_00C04FC96ABD_.wvu.Rows" hidden="1">[35]BOP!$A$36:$IV$36,[35]BOP!$A$44:$IV$44,[35]BOP!$A$59:$IV$59,[35]BOP!#REF!,[35]BOP!#REF!,[35]BOP!$A$79:$IV$79,[35]BOP!$A$81:$IV$88,[35]BOP!#REF!</definedName>
    <definedName name="Z_1F4C2010_FFA7_11D1_98B6_00C04FC96ABD_.wvu.Rows" hidden="1">[35]BOP!$A$36:$IV$36,[35]BOP!$A$44:$IV$44,[35]BOP!$A$59:$IV$59,[35]BOP!#REF!,[35]BOP!#REF!,[35]BOP!$A$79:$IV$79,[35]BOP!$A$81:$IV$88,[35]BOP!#REF!</definedName>
    <definedName name="Z_1F4C2012_FFA7_11D1_98B6_00C04FC96ABD_.wvu.Rows" hidden="1">[35]BOP!$A$36:$IV$36,[35]BOP!$A$44:$IV$44,[35]BOP!$A$59:$IV$59,[35]BOP!#REF!,[35]BOP!#REF!,[35]BOP!$A$79:$IV$79,[35]BOP!$A$81:$IV$88,[35]BOP!#REF!,[35]BOP!#REF!</definedName>
    <definedName name="Z_1F4C2013_FFA7_11D1_98B6_00C04FC96ABD_.wvu.Rows" hidden="1">[35]BOP!$A$36:$IV$36,[35]BOP!$A$44:$IV$44,[35]BOP!$A$59:$IV$59,[35]BOP!#REF!,[35]BOP!#REF!,[35]BOP!$A$79:$IV$79,[35]BOP!$A$81:$IV$88,[35]BOP!#REF!,[35]BOP!#REF!</definedName>
    <definedName name="Z_1F4C2014_FFA7_11D1_98B6_00C04FC96ABD_.wvu.Rows" hidden="1">[35]BOP!$A$36:$IV$36,[35]BOP!$A$44:$IV$44,[35]BOP!$A$59:$IV$59,[35]BOP!#REF!,[35]BOP!#REF!,[35]BOP!$A$79:$IV$79</definedName>
    <definedName name="Z_49B0A4B0_963B_11D1_BFD1_00A02466B680_.wvu.Rows" hidden="1">[35]BOP!$A$36:$IV$36,[35]BOP!$A$44:$IV$44,[35]BOP!$A$59:$IV$59,[35]BOP!#REF!,[35]BOP!#REF!,[35]BOP!$A$81:$IV$88</definedName>
    <definedName name="Z_49B0A4B1_963B_11D1_BFD1_00A02466B680_.wvu.Rows" hidden="1">[35]BOP!$A$36:$IV$36,[35]BOP!$A$44:$IV$44,[35]BOP!$A$59:$IV$59,[35]BOP!#REF!,[35]BOP!#REF!,[35]BOP!$A$81:$IV$88</definedName>
    <definedName name="Z_49B0A4B4_963B_11D1_BFD1_00A02466B680_.wvu.Rows" hidden="1">[35]BOP!$A$36:$IV$36,[35]BOP!$A$44:$IV$44,[35]BOP!$A$59:$IV$59,[35]BOP!#REF!,[35]BOP!#REF!,[35]BOP!$A$79:$IV$79,[35]BOP!$A$81:$IV$88,[35]BOP!#REF!</definedName>
    <definedName name="Z_49B0A4B5_963B_11D1_BFD1_00A02466B680_.wvu.Rows" hidden="1">[35]BOP!$A$36:$IV$36,[35]BOP!$A$44:$IV$44,[35]BOP!$A$59:$IV$59,[35]BOP!#REF!,[35]BOP!#REF!,[35]BOP!$A$79:$IV$79,[35]BOP!$A$81:$IV$88</definedName>
    <definedName name="Z_49B0A4B6_963B_11D1_BFD1_00A02466B680_.wvu.Rows" hidden="1">[35]BOP!$A$36:$IV$36,[35]BOP!$A$44:$IV$44,[35]BOP!$A$59:$IV$59,[35]BOP!#REF!,[35]BOP!#REF!,[35]BOP!$A$79:$IV$79,[35]BOP!#REF!</definedName>
    <definedName name="Z_49B0A4B7_963B_11D1_BFD1_00A02466B680_.wvu.Rows" hidden="1">[35]BOP!$A$36:$IV$36,[35]BOP!$A$44:$IV$44,[35]BOP!$A$59:$IV$59,[35]BOP!#REF!,[35]BOP!#REF!,[35]BOP!$A$79:$IV$79,[35]BOP!$A$81:$IV$88,[35]BOP!#REF!</definedName>
    <definedName name="Z_49B0A4B8_963B_11D1_BFD1_00A02466B680_.wvu.Rows" hidden="1">[35]BOP!$A$36:$IV$36,[35]BOP!$A$44:$IV$44,[35]BOP!$A$59:$IV$59,[35]BOP!#REF!,[35]BOP!#REF!,[35]BOP!$A$79:$IV$79,[35]BOP!$A$81:$IV$88,[35]BOP!#REF!</definedName>
    <definedName name="Z_49B0A4B9_963B_11D1_BFD1_00A02466B680_.wvu.Rows" hidden="1">[35]BOP!$A$36:$IV$36,[35]BOP!$A$44:$IV$44,[35]BOP!$A$59:$IV$59,[35]BOP!#REF!,[35]BOP!#REF!,[35]BOP!$A$79:$IV$79,[35]BOP!$A$81:$IV$88,[35]BOP!#REF!</definedName>
    <definedName name="Z_49B0A4BB_963B_11D1_BFD1_00A02466B680_.wvu.Rows" hidden="1">[35]BOP!$A$36:$IV$36,[35]BOP!$A$44:$IV$44,[35]BOP!$A$59:$IV$59,[35]BOP!#REF!,[35]BOP!#REF!,[35]BOP!$A$79:$IV$79,[35]BOP!$A$81:$IV$88,[35]BOP!#REF!,[35]BOP!#REF!</definedName>
    <definedName name="Z_49B0A4BC_963B_11D1_BFD1_00A02466B680_.wvu.Rows" hidden="1">[35]BOP!$A$36:$IV$36,[35]BOP!$A$44:$IV$44,[35]BOP!$A$59:$IV$59,[35]BOP!#REF!,[35]BOP!#REF!,[35]BOP!$A$79:$IV$79,[35]BOP!$A$81:$IV$88,[35]BOP!#REF!,[35]BOP!#REF!</definedName>
    <definedName name="Z_49B0A4BD_963B_11D1_BFD1_00A02466B680_.wvu.Rows" hidden="1">[35]BOP!$A$36:$IV$36,[35]BOP!$A$44:$IV$44,[35]BOP!$A$59:$IV$59,[35]BOP!#REF!,[35]BOP!#REF!,[35]BOP!$A$79:$IV$79</definedName>
    <definedName name="Z_5F3A46A2_1A22_4FA5_A3C5_1DEBD8BB3B53_.wvu.Cols" hidden="1">#REF!</definedName>
    <definedName name="Z_5F3A46A2_1A22_4FA5_A3C5_1DEBD8BB3B53_.wvu.PrintArea" hidden="1">#REF!</definedName>
    <definedName name="Z_5F3A46A2_1A22_4FA5_A3C5_1DEBD8BB3B53_.wvu.PrintTitles" hidden="1">#REF!</definedName>
    <definedName name="Z_5F3A46A2_1A22_4FA5_A3C5_1DEBD8BB3B53_.wvu.Rows" hidden="1">#REF!</definedName>
    <definedName name="Z_65976840_70A2_11D2_BFD1_C1F7123CE332_.wvu.PrintTitles" hidden="1">[60]SUMMARY!$B$1:$D$65536,[60]SUMMARY!$A$3:$IV$5</definedName>
    <definedName name="Z_695446A2_A8C9_11D3_8A18_0004AC53A12A_.wvu.Rows" hidden="1">[61]Cashflow!$A$32:$IV$33,[61]Cashflow!$A$38:$IV$38</definedName>
    <definedName name="Z_95224721_0485_11D4_BFD1_00508B5F4DA4_.wvu.Cols" hidden="1">#REF!</definedName>
    <definedName name="Z_9E0C48F8_FFCC_11D1_98BA_00C04FC96ABD_.wvu.Rows" hidden="1">[35]BOP!$A$36:$IV$36,[35]BOP!$A$44:$IV$44,[35]BOP!$A$59:$IV$59,[35]BOP!#REF!,[35]BOP!#REF!,[35]BOP!$A$81:$IV$88</definedName>
    <definedName name="Z_9E0C48F9_FFCC_11D1_98BA_00C04FC96ABD_.wvu.Rows" hidden="1">[35]BOP!$A$36:$IV$36,[35]BOP!$A$44:$IV$44,[35]BOP!$A$59:$IV$59,[35]BOP!#REF!,[35]BOP!#REF!,[35]BOP!$A$81:$IV$88</definedName>
    <definedName name="Z_9E0C48FA_FFCC_11D1_98BA_00C04FC96ABD_.wvu.Rows" hidden="1">[35]BOP!$A$36:$IV$36,[35]BOP!$A$44:$IV$44,[35]BOP!$A$59:$IV$59,[35]BOP!#REF!,[35]BOP!#REF!,[35]BOP!$A$81:$IV$88</definedName>
    <definedName name="Z_9E0C48FB_FFCC_11D1_98BA_00C04FC96ABD_.wvu.Rows" hidden="1">[35]BOP!$A$36:$IV$36,[35]BOP!$A$44:$IV$44,[35]BOP!$A$59:$IV$59,[35]BOP!#REF!,[35]BOP!#REF!,[35]BOP!$A$81:$IV$88</definedName>
    <definedName name="Z_9E0C48FC_FFCC_11D1_98BA_00C04FC96ABD_.wvu.Rows" hidden="1">[35]BOP!$A$36:$IV$36,[35]BOP!$A$44:$IV$44,[35]BOP!$A$59:$IV$59,[35]BOP!#REF!,[35]BOP!#REF!,[35]BOP!$A$79:$IV$79,[35]BOP!$A$81:$IV$88,[35]BOP!#REF!</definedName>
    <definedName name="Z_9E0C48FD_FFCC_11D1_98BA_00C04FC96ABD_.wvu.Rows" hidden="1">[35]BOP!$A$36:$IV$36,[35]BOP!$A$44:$IV$44,[35]BOP!$A$59:$IV$59,[35]BOP!#REF!,[35]BOP!#REF!,[35]BOP!$A$79:$IV$79,[35]BOP!$A$81:$IV$88</definedName>
    <definedName name="Z_9E0C48FE_FFCC_11D1_98BA_00C04FC96ABD_.wvu.Rows" hidden="1">[35]BOP!$A$36:$IV$36,[35]BOP!$A$44:$IV$44,[35]BOP!$A$59:$IV$59,[35]BOP!#REF!,[35]BOP!#REF!,[35]BOP!$A$79:$IV$79,[35]BOP!#REF!</definedName>
    <definedName name="Z_9E0C48FF_FFCC_11D1_98BA_00C04FC96ABD_.wvu.Rows" hidden="1">[35]BOP!$A$36:$IV$36,[35]BOP!$A$44:$IV$44,[35]BOP!$A$59:$IV$59,[35]BOP!#REF!,[35]BOP!#REF!,[35]BOP!$A$79:$IV$79,[35]BOP!$A$81:$IV$88,[35]BOP!#REF!</definedName>
    <definedName name="Z_9E0C4900_FFCC_11D1_98BA_00C04FC96ABD_.wvu.Rows" hidden="1">[35]BOP!$A$36:$IV$36,[35]BOP!$A$44:$IV$44,[35]BOP!$A$59:$IV$59,[35]BOP!#REF!,[35]BOP!#REF!,[35]BOP!$A$79:$IV$79,[35]BOP!$A$81:$IV$88,[35]BOP!#REF!</definedName>
    <definedName name="Z_9E0C4901_FFCC_11D1_98BA_00C04FC96ABD_.wvu.Rows" hidden="1">[35]BOP!$A$36:$IV$36,[35]BOP!$A$44:$IV$44,[35]BOP!$A$59:$IV$59,[35]BOP!#REF!,[35]BOP!#REF!,[35]BOP!$A$79:$IV$79,[35]BOP!$A$81:$IV$88,[35]BOP!#REF!</definedName>
    <definedName name="Z_9E0C4903_FFCC_11D1_98BA_00C04FC96ABD_.wvu.Rows" hidden="1">[35]BOP!$A$36:$IV$36,[35]BOP!$A$44:$IV$44,[35]BOP!$A$59:$IV$59,[35]BOP!#REF!,[35]BOP!#REF!,[35]BOP!$A$79:$IV$79,[35]BOP!$A$81:$IV$88,[35]BOP!#REF!,[35]BOP!#REF!</definedName>
    <definedName name="Z_9E0C4904_FFCC_11D1_98BA_00C04FC96ABD_.wvu.Rows" hidden="1">[35]BOP!$A$36:$IV$36,[35]BOP!$A$44:$IV$44,[35]BOP!$A$59:$IV$59,[35]BOP!#REF!,[35]BOP!#REF!,[35]BOP!$A$79:$IV$79,[35]BOP!$A$81:$IV$88,[35]BOP!#REF!,[35]BOP!#REF!</definedName>
    <definedName name="Z_9E0C4905_FFCC_11D1_98BA_00C04FC96ABD_.wvu.Rows" hidden="1">[35]BOP!$A$36:$IV$36,[35]BOP!$A$44:$IV$44,[35]BOP!$A$59:$IV$59,[35]BOP!#REF!,[35]BOP!#REF!,[35]BOP!$A$79:$IV$79</definedName>
    <definedName name="Z_B424DD41_AAD0_11D2_BFD1_00A02466506E_.wvu.PrintTitles" hidden="1">[60]SUMMARY!$B$1:$D$65536,[60]SUMMARY!$A$3:$IV$5</definedName>
    <definedName name="Z_BC2BFA12_1C91_11D2_BFD2_00A02466506E_.wvu.PrintTitles" hidden="1">[60]SUMMARY!$B$1:$D$65536,[60]SUMMARY!$A$3:$IV$5</definedName>
    <definedName name="Z_C21FAE85_013A_11D2_98BD_00C04FC96ABD_.wvu.Rows" hidden="1">[35]BOP!$A$36:$IV$36,[35]BOP!$A$44:$IV$44,[35]BOP!$A$59:$IV$59,[35]BOP!#REF!,[35]BOP!#REF!,[35]BOP!$A$81:$IV$88</definedName>
    <definedName name="Z_C21FAE86_013A_11D2_98BD_00C04FC96ABD_.wvu.Rows" hidden="1">[35]BOP!$A$36:$IV$36,[35]BOP!$A$44:$IV$44,[35]BOP!$A$59:$IV$59,[35]BOP!#REF!,[35]BOP!#REF!,[35]BOP!$A$81:$IV$88</definedName>
    <definedName name="Z_C21FAE87_013A_11D2_98BD_00C04FC96ABD_.wvu.Rows" hidden="1">[35]BOP!$A$36:$IV$36,[35]BOP!$A$44:$IV$44,[35]BOP!$A$59:$IV$59,[35]BOP!#REF!,[35]BOP!#REF!,[35]BOP!$A$81:$IV$88</definedName>
    <definedName name="Z_C21FAE88_013A_11D2_98BD_00C04FC96ABD_.wvu.Rows" hidden="1">[35]BOP!$A$36:$IV$36,[35]BOP!$A$44:$IV$44,[35]BOP!$A$59:$IV$59,[35]BOP!#REF!,[35]BOP!#REF!,[35]BOP!$A$81:$IV$88</definedName>
    <definedName name="Z_C21FAE89_013A_11D2_98BD_00C04FC96ABD_.wvu.Rows" hidden="1">[35]BOP!$A$36:$IV$36,[35]BOP!$A$44:$IV$44,[35]BOP!$A$59:$IV$59,[35]BOP!#REF!,[35]BOP!#REF!,[35]BOP!$A$79:$IV$79,[35]BOP!$A$81:$IV$88,[35]BOP!#REF!</definedName>
    <definedName name="Z_C21FAE8A_013A_11D2_98BD_00C04FC96ABD_.wvu.Rows" hidden="1">[35]BOP!$A$36:$IV$36,[35]BOP!$A$44:$IV$44,[35]BOP!$A$59:$IV$59,[35]BOP!#REF!,[35]BOP!#REF!,[35]BOP!$A$79:$IV$79,[35]BOP!$A$81:$IV$88</definedName>
    <definedName name="Z_C21FAE8B_013A_11D2_98BD_00C04FC96ABD_.wvu.Rows" hidden="1">[35]BOP!$A$36:$IV$36,[35]BOP!$A$44:$IV$44,[35]BOP!$A$59:$IV$59,[35]BOP!#REF!,[35]BOP!#REF!,[35]BOP!$A$79:$IV$79,[35]BOP!#REF!</definedName>
    <definedName name="Z_C21FAE8C_013A_11D2_98BD_00C04FC96ABD_.wvu.Rows" hidden="1">[35]BOP!$A$36:$IV$36,[35]BOP!$A$44:$IV$44,[35]BOP!$A$59:$IV$59,[35]BOP!#REF!,[35]BOP!#REF!,[35]BOP!$A$79:$IV$79,[35]BOP!$A$81:$IV$88,[35]BOP!#REF!</definedName>
    <definedName name="Z_C21FAE8D_013A_11D2_98BD_00C04FC96ABD_.wvu.Rows" hidden="1">[35]BOP!$A$36:$IV$36,[35]BOP!$A$44:$IV$44,[35]BOP!$A$59:$IV$59,[35]BOP!#REF!,[35]BOP!#REF!,[35]BOP!$A$79:$IV$79,[35]BOP!$A$81:$IV$88,[35]BOP!#REF!</definedName>
    <definedName name="Z_C21FAE8E_013A_11D2_98BD_00C04FC96ABD_.wvu.Rows" hidden="1">[35]BOP!$A$36:$IV$36,[35]BOP!$A$44:$IV$44,[35]BOP!$A$59:$IV$59,[35]BOP!#REF!,[35]BOP!#REF!,[35]BOP!$A$79:$IV$79,[35]BOP!$A$81:$IV$88,[35]BOP!#REF!</definedName>
    <definedName name="Z_C21FAE90_013A_11D2_98BD_00C04FC96ABD_.wvu.Rows" hidden="1">[35]BOP!$A$36:$IV$36,[35]BOP!$A$44:$IV$44,[35]BOP!$A$59:$IV$59,[35]BOP!#REF!,[35]BOP!#REF!,[35]BOP!$A$79:$IV$79,[35]BOP!$A$81:$IV$88,[35]BOP!#REF!,[35]BOP!#REF!</definedName>
    <definedName name="Z_C21FAE91_013A_11D2_98BD_00C04FC96ABD_.wvu.Rows" hidden="1">[35]BOP!$A$36:$IV$36,[35]BOP!$A$44:$IV$44,[35]BOP!$A$59:$IV$59,[35]BOP!#REF!,[35]BOP!#REF!,[35]BOP!$A$79:$IV$79,[35]BOP!$A$81:$IV$88,[35]BOP!#REF!,[35]BOP!#REF!</definedName>
    <definedName name="Z_C21FAE92_013A_11D2_98BD_00C04FC96ABD_.wvu.Rows" hidden="1">[35]BOP!$A$36:$IV$36,[35]BOP!$A$44:$IV$44,[35]BOP!$A$59:$IV$59,[35]BOP!#REF!,[35]BOP!#REF!,[35]BOP!$A$79:$IV$79</definedName>
    <definedName name="Z_CF25EF4A_FFAB_11D1_98B7_00C04FC96ABD_.wvu.Rows" hidden="1">[35]BOP!$A$36:$IV$36,[35]BOP!$A$44:$IV$44,[35]BOP!$A$59:$IV$59,[35]BOP!#REF!,[35]BOP!#REF!,[35]BOP!$A$81:$IV$88</definedName>
    <definedName name="Z_CF25EF4B_FFAB_11D1_98B7_00C04FC96ABD_.wvu.Rows" hidden="1">[35]BOP!$A$36:$IV$36,[35]BOP!$A$44:$IV$44,[35]BOP!$A$59:$IV$59,[35]BOP!#REF!,[35]BOP!#REF!,[35]BOP!$A$81:$IV$88</definedName>
    <definedName name="Z_CF25EF4C_FFAB_11D1_98B7_00C04FC96ABD_.wvu.Rows" hidden="1">[35]BOP!$A$36:$IV$36,[35]BOP!$A$44:$IV$44,[35]BOP!$A$59:$IV$59,[35]BOP!#REF!,[35]BOP!#REF!,[35]BOP!$A$81:$IV$88</definedName>
    <definedName name="Z_CF25EF4D_FFAB_11D1_98B7_00C04FC96ABD_.wvu.Rows" hidden="1">[35]BOP!$A$36:$IV$36,[35]BOP!$A$44:$IV$44,[35]BOP!$A$59:$IV$59,[35]BOP!#REF!,[35]BOP!#REF!,[35]BOP!$A$81:$IV$88</definedName>
    <definedName name="Z_CF25EF4E_FFAB_11D1_98B7_00C04FC96ABD_.wvu.Rows" hidden="1">[35]BOP!$A$36:$IV$36,[35]BOP!$A$44:$IV$44,[35]BOP!$A$59:$IV$59,[35]BOP!#REF!,[35]BOP!#REF!,[35]BOP!$A$79:$IV$79,[35]BOP!$A$81:$IV$88,[35]BOP!#REF!</definedName>
    <definedName name="Z_CF25EF4F_FFAB_11D1_98B7_00C04FC96ABD_.wvu.Rows" hidden="1">[35]BOP!$A$36:$IV$36,[35]BOP!$A$44:$IV$44,[35]BOP!$A$59:$IV$59,[35]BOP!#REF!,[35]BOP!#REF!,[35]BOP!$A$79:$IV$79,[35]BOP!$A$81:$IV$88</definedName>
    <definedName name="Z_CF25EF50_FFAB_11D1_98B7_00C04FC96ABD_.wvu.Rows" hidden="1">[35]BOP!$A$36:$IV$36,[35]BOP!$A$44:$IV$44,[35]BOP!$A$59:$IV$59,[35]BOP!#REF!,[35]BOP!#REF!,[35]BOP!$A$79:$IV$79,[35]BOP!#REF!</definedName>
    <definedName name="Z_CF25EF51_FFAB_11D1_98B7_00C04FC96ABD_.wvu.Rows" hidden="1">[35]BOP!$A$36:$IV$36,[35]BOP!$A$44:$IV$44,[35]BOP!$A$59:$IV$59,[35]BOP!#REF!,[35]BOP!#REF!,[35]BOP!$A$79:$IV$79,[35]BOP!$A$81:$IV$88,[35]BOP!#REF!</definedName>
    <definedName name="Z_CF25EF52_FFAB_11D1_98B7_00C04FC96ABD_.wvu.Rows" hidden="1">[35]BOP!$A$36:$IV$36,[35]BOP!$A$44:$IV$44,[35]BOP!$A$59:$IV$59,[35]BOP!#REF!,[35]BOP!#REF!,[35]BOP!$A$79:$IV$79,[35]BOP!$A$81:$IV$88,[35]BOP!#REF!</definedName>
    <definedName name="Z_CF25EF53_FFAB_11D1_98B7_00C04FC96ABD_.wvu.Rows" hidden="1">[35]BOP!$A$36:$IV$36,[35]BOP!$A$44:$IV$44,[35]BOP!$A$59:$IV$59,[35]BOP!#REF!,[35]BOP!#REF!,[35]BOP!$A$79:$IV$79,[35]BOP!$A$81:$IV$88,[35]BOP!#REF!</definedName>
    <definedName name="Z_CF25EF55_FFAB_11D1_98B7_00C04FC96ABD_.wvu.Rows" hidden="1">[35]BOP!$A$36:$IV$36,[35]BOP!$A$44:$IV$44,[35]BOP!$A$59:$IV$59,[35]BOP!#REF!,[35]BOP!#REF!,[35]BOP!$A$79:$IV$79,[35]BOP!$A$81:$IV$88,[35]BOP!#REF!,[35]BOP!#REF!</definedName>
    <definedName name="Z_CF25EF56_FFAB_11D1_98B7_00C04FC96ABD_.wvu.Rows" hidden="1">[35]BOP!$A$36:$IV$36,[35]BOP!$A$44:$IV$44,[35]BOP!$A$59:$IV$59,[35]BOP!#REF!,[35]BOP!#REF!,[35]BOP!$A$79:$IV$79,[35]BOP!$A$81:$IV$88,[35]BOP!#REF!,[35]BOP!#REF!</definedName>
    <definedName name="Z_CF25EF57_FFAB_11D1_98B7_00C04FC96ABD_.wvu.Rows" hidden="1">[35]BOP!$A$36:$IV$36,[35]BOP!$A$44:$IV$44,[35]BOP!$A$59:$IV$59,[35]BOP!#REF!,[35]BOP!#REF!,[35]BOP!$A$79:$IV$79</definedName>
    <definedName name="Z_E6B74681_BCE1_11D2_BFD1_00A02466506E_.wvu.PrintTitles" hidden="1">[60]SUMMARY!$B$1:$D$65536,[60]SUMMARY!$A$3:$IV$5</definedName>
    <definedName name="Z_EA8011E5_017A_11D2_98BD_00C04FC96ABD_.wvu.Rows" hidden="1">[35]BOP!$A$36:$IV$36,[35]BOP!$A$44:$IV$44,[35]BOP!$A$59:$IV$59,[35]BOP!#REF!,[35]BOP!#REF!,[35]BOP!$A$79:$IV$79,[35]BOP!$A$81:$IV$88</definedName>
    <definedName name="Z_EA8011E6_017A_11D2_98BD_00C04FC96ABD_.wvu.Rows" hidden="1">[35]BOP!$A$36:$IV$36,[35]BOP!$A$44:$IV$44,[35]BOP!$A$59:$IV$59,[35]BOP!#REF!,[35]BOP!#REF!,[35]BOP!$A$79:$IV$79,[35]BOP!#REF!</definedName>
    <definedName name="Z_EA8011E9_017A_11D2_98BD_00C04FC96ABD_.wvu.Rows" hidden="1">[35]BOP!$A$36:$IV$36,[35]BOP!$A$44:$IV$44,[35]BOP!$A$59:$IV$59,[35]BOP!#REF!,[35]BOP!#REF!,[35]BOP!$A$79:$IV$79,[35]BOP!$A$81:$IV$88,[35]BOP!#REF!</definedName>
    <definedName name="Z_EA8011EC_017A_11D2_98BD_00C04FC96ABD_.wvu.Rows" hidden="1">[35]BOP!$A$36:$IV$36,[35]BOP!$A$44:$IV$44,[35]BOP!$A$59:$IV$59,[35]BOP!#REF!,[35]BOP!#REF!,[35]BOP!$A$79:$IV$79,[35]BOP!$A$81:$IV$88,[35]BOP!#REF!,[35]BOP!#REF!</definedName>
    <definedName name="Z_EA86CE3A_00A2_11D2_98BC_00C04FC96ABD_.wvu.Rows" hidden="1">[35]BOP!$A$36:$IV$36,[35]BOP!$A$44:$IV$44,[35]BOP!$A$59:$IV$59,[35]BOP!#REF!,[35]BOP!#REF!,[35]BOP!$A$81:$IV$88</definedName>
    <definedName name="Z_EA86CE3B_00A2_11D2_98BC_00C04FC96ABD_.wvu.Rows" hidden="1">[35]BOP!$A$36:$IV$36,[35]BOP!$A$44:$IV$44,[35]BOP!$A$59:$IV$59,[35]BOP!#REF!,[35]BOP!#REF!,[35]BOP!$A$81:$IV$88</definedName>
    <definedName name="Z_EA86CE3C_00A2_11D2_98BC_00C04FC96ABD_.wvu.Rows" hidden="1">[35]BOP!$A$36:$IV$36,[35]BOP!$A$44:$IV$44,[35]BOP!$A$59:$IV$59,[35]BOP!#REF!,[35]BOP!#REF!,[35]BOP!$A$81:$IV$88</definedName>
    <definedName name="Z_EA86CE3D_00A2_11D2_98BC_00C04FC96ABD_.wvu.Rows" hidden="1">[35]BOP!$A$36:$IV$36,[35]BOP!$A$44:$IV$44,[35]BOP!$A$59:$IV$59,[35]BOP!#REF!,[35]BOP!#REF!,[35]BOP!$A$81:$IV$88</definedName>
    <definedName name="Z_EA86CE3E_00A2_11D2_98BC_00C04FC96ABD_.wvu.Rows" hidden="1">[35]BOP!$A$36:$IV$36,[35]BOP!$A$44:$IV$44,[35]BOP!$A$59:$IV$59,[35]BOP!#REF!,[35]BOP!#REF!,[35]BOP!$A$79:$IV$79,[35]BOP!$A$81:$IV$88,[35]BOP!#REF!</definedName>
    <definedName name="Z_EA86CE3F_00A2_11D2_98BC_00C04FC96ABD_.wvu.Rows" hidden="1">[35]BOP!$A$36:$IV$36,[35]BOP!$A$44:$IV$44,[35]BOP!$A$59:$IV$59,[35]BOP!#REF!,[35]BOP!#REF!,[35]BOP!$A$79:$IV$79,[35]BOP!$A$81:$IV$88</definedName>
    <definedName name="Z_EA86CE40_00A2_11D2_98BC_00C04FC96ABD_.wvu.Rows" hidden="1">[35]BOP!$A$36:$IV$36,[35]BOP!$A$44:$IV$44,[35]BOP!$A$59:$IV$59,[35]BOP!#REF!,[35]BOP!#REF!,[35]BOP!$A$79:$IV$79,[35]BOP!#REF!</definedName>
    <definedName name="Z_EA86CE41_00A2_11D2_98BC_00C04FC96ABD_.wvu.Rows" hidden="1">[35]BOP!$A$36:$IV$36,[35]BOP!$A$44:$IV$44,[35]BOP!$A$59:$IV$59,[35]BOP!#REF!,[35]BOP!#REF!,[35]BOP!$A$79:$IV$79,[35]BOP!$A$81:$IV$88,[35]BOP!#REF!</definedName>
    <definedName name="Z_EA86CE42_00A2_11D2_98BC_00C04FC96ABD_.wvu.Rows" hidden="1">[35]BOP!$A$36:$IV$36,[35]BOP!$A$44:$IV$44,[35]BOP!$A$59:$IV$59,[35]BOP!#REF!,[35]BOP!#REF!,[35]BOP!$A$79:$IV$79,[35]BOP!$A$81:$IV$88,[35]BOP!#REF!</definedName>
    <definedName name="Z_EA86CE43_00A2_11D2_98BC_00C04FC96ABD_.wvu.Rows" hidden="1">[35]BOP!$A$36:$IV$36,[35]BOP!$A$44:$IV$44,[35]BOP!$A$59:$IV$59,[35]BOP!#REF!,[35]BOP!#REF!,[35]BOP!$A$79:$IV$79,[35]BOP!$A$81:$IV$88,[35]BOP!#REF!</definedName>
    <definedName name="Z_EA86CE45_00A2_11D2_98BC_00C04FC96ABD_.wvu.Rows" hidden="1">[35]BOP!$A$36:$IV$36,[35]BOP!$A$44:$IV$44,[35]BOP!$A$59:$IV$59,[35]BOP!#REF!,[35]BOP!#REF!,[35]BOP!$A$79:$IV$79,[35]BOP!$A$81:$IV$88,[35]BOP!#REF!,[35]BOP!#REF!</definedName>
    <definedName name="Z_EA86CE46_00A2_11D2_98BC_00C04FC96ABD_.wvu.Rows" hidden="1">[35]BOP!$A$36:$IV$36,[35]BOP!$A$44:$IV$44,[35]BOP!$A$59:$IV$59,[35]BOP!#REF!,[35]BOP!#REF!,[35]BOP!$A$79:$IV$79,[35]BOP!$A$81:$IV$88,[35]BOP!#REF!,[35]BOP!#REF!</definedName>
    <definedName name="Z_EA86CE47_00A2_11D2_98BC_00C04FC96ABD_.wvu.Rows" hidden="1">[35]BOP!$A$36:$IV$36,[35]BOP!$A$44:$IV$44,[35]BOP!$A$59:$IV$59,[35]BOP!#REF!,[35]BOP!#REF!,[35]BOP!$A$79:$IV$79</definedName>
    <definedName name="zc" hidden="1">{"Riqfin97",#N/A,FALSE,"Tran";"Riqfinpro",#N/A,FALSE,"Tran"}</definedName>
    <definedName name="zio" hidden="1">{"Tab1",#N/A,FALSE,"P";"Tab2",#N/A,FALSE,"P"}</definedName>
    <definedName name="zkouska" hidden="1">#REF!</definedName>
    <definedName name="zn" hidden="1">{"bop94-99",#N/A,FALSE,"BOP";"bgdp94-99",#N/A,FALSE,"BOPGDP";"exp94-99",#N/A,FALSE,"EXP";"imp94-99",#N/A,FALSE,"IMP";"tt9499",#N/A,FALSE,"TT";"ss94-99",#N/A,FALSE,"SERV";"tran94-99",#N/A,FALSE,"TRAN";"dis95-98",#N/A,FALSE,"DISB";"amor94-99",#N/A,FALSE,"AMOR";"int94-98",#N/A,FALSE,"INT";"debt94-99",#N/A,FALSE,"DEBT"}</definedName>
    <definedName name="zv" hidden="1">{"Tab1",#N/A,FALSE,"P";"Tab2",#N/A,FALSE,"P"}</definedName>
    <definedName name="zx" hidden="1">{"Tab1",#N/A,FALSE,"P";"Tab2",#N/A,FALSE,"P"}</definedName>
    <definedName name="zz" hidden="1">{"Tab1",#N/A,FALSE,"P";"Tab2",#N/A,FALSE,"P"}</definedName>
    <definedName name="zzz" hidden="1">{#N/A,#N/A,TRUE,"Contents";#N/A,#N/A,TRUE,"Input";#N/A,#N/A,TRUE,"Output";#N/A,#N/A,TRUE,"Mon. Survey";#N/A,#N/A,TRUE,"Mon. Authority";#N/A,#N/A,TRUE,"Comm. Banks";#N/A,#N/A,TRUE,"Foreign";#N/A,#N/A,TRUE,"Claims on Gov";#N/A,#N/A,TRUE,"Claims on PE &amp; Pvt";#N/A,#N/A,TRUE,"Broad Money";#N/A,#N/A,TRUE,"Other";#N/A,#N/A,TRUE,"Proj.";#N/A,#N/A,TRUE,"Staff Rept"}</definedName>
    <definedName name="zzzz" hidden="1">{"Tab1",#N/A,FALSE,"P";"Tab2",#N/A,FALSE,"P"}</definedName>
    <definedName name="zzzzzzzzzz" hidden="1">{#N/A,#N/A,FALSE,"slvsrtb1";#N/A,#N/A,FALSE,"slvsrtb2";#N/A,#N/A,FALSE,"slvsrtb3";#N/A,#N/A,FALSE,"slvsrtb4";#N/A,#N/A,FALSE,"slvsrtb5";#N/A,#N/A,FALSE,"slvsrtb6";#N/A,#N/A,FALSE,"slvsrtb7";#N/A,#N/A,FALSE,"slvsrtb8";#N/A,#N/A,FALSE,"slvsrtb9";#N/A,#N/A,FALSE,"slvsrtb10";#N/A,#N/A,FALSE,"slvsrtb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6" i="5" l="1"/>
  <c r="B27" i="5"/>
  <c r="AL54" i="5"/>
  <c r="AP99" i="5"/>
  <c r="AQ99" i="5"/>
  <c r="AR99" i="5"/>
  <c r="AS99" i="5"/>
  <c r="AT99" i="5"/>
  <c r="AU99" i="5"/>
  <c r="AV99" i="5"/>
  <c r="AW99" i="5"/>
  <c r="AX99" i="5"/>
  <c r="AY99" i="5"/>
  <c r="AZ99" i="5"/>
  <c r="BA99" i="5"/>
  <c r="BB99" i="5"/>
  <c r="BC99" i="5"/>
  <c r="BD99" i="5"/>
  <c r="BE99" i="5"/>
  <c r="BF99" i="5"/>
  <c r="BG99" i="5"/>
  <c r="BH99" i="5"/>
  <c r="BI99" i="5"/>
  <c r="BJ99" i="5"/>
  <c r="BK99" i="5"/>
  <c r="BL99" i="5"/>
  <c r="BM99" i="5"/>
  <c r="BN99" i="5"/>
  <c r="D284" i="5"/>
  <c r="T212" i="5"/>
  <c r="U212" i="5"/>
  <c r="V212" i="5"/>
  <c r="W212" i="5"/>
  <c r="X212" i="5"/>
  <c r="Y212" i="5"/>
  <c r="Z212" i="5"/>
  <c r="AA212" i="5"/>
  <c r="AB212" i="5"/>
  <c r="AC212" i="5"/>
  <c r="AD212" i="5"/>
  <c r="AE212" i="5"/>
  <c r="AF212" i="5"/>
  <c r="AG212" i="5"/>
  <c r="AH212" i="5"/>
  <c r="AI212" i="5"/>
  <c r="AJ212" i="5"/>
  <c r="AK212" i="5"/>
  <c r="AL212" i="5"/>
  <c r="AM212" i="5"/>
  <c r="AN212" i="5"/>
  <c r="AO212" i="5"/>
  <c r="AP212" i="5"/>
  <c r="AQ212" i="5"/>
  <c r="AR212" i="5"/>
  <c r="AJ236" i="5"/>
  <c r="AL55" i="5"/>
  <c r="AL56" i="5"/>
  <c r="AL57" i="5"/>
  <c r="AL58" i="5"/>
  <c r="AL59" i="5"/>
  <c r="AL60" i="5"/>
  <c r="AJ284" i="5"/>
  <c r="AK284" i="5"/>
  <c r="AL284" i="5"/>
  <c r="AM284" i="5"/>
  <c r="AN284" i="5"/>
  <c r="AO284" i="5"/>
  <c r="AP284" i="5"/>
  <c r="AQ284" i="5"/>
  <c r="AR284" i="5"/>
  <c r="AS284" i="5"/>
  <c r="AT284" i="5"/>
  <c r="AU284" i="5"/>
  <c r="AV284" i="5"/>
  <c r="AW284" i="5"/>
  <c r="AX284" i="5"/>
  <c r="AY284" i="5"/>
  <c r="AZ284" i="5"/>
  <c r="BA284" i="5"/>
  <c r="BB284" i="5"/>
  <c r="BC284" i="5"/>
  <c r="BD284" i="5"/>
  <c r="BE284" i="5"/>
  <c r="BF284" i="5"/>
  <c r="BG284" i="5"/>
  <c r="BH284" i="5"/>
  <c r="BI284" i="5"/>
  <c r="BJ284" i="5"/>
  <c r="BK284" i="5"/>
  <c r="BL284" i="5"/>
  <c r="AJ163" i="5"/>
  <c r="AK163" i="5"/>
  <c r="AL163" i="5"/>
  <c r="AM163" i="5"/>
  <c r="AN163" i="5"/>
  <c r="AO163" i="5"/>
  <c r="AP163" i="5"/>
  <c r="AQ163" i="5"/>
  <c r="AR163" i="5"/>
  <c r="AS163" i="5"/>
  <c r="AT163" i="5"/>
  <c r="AU163" i="5"/>
  <c r="AV163" i="5"/>
  <c r="AW163" i="5"/>
  <c r="AX163" i="5"/>
  <c r="AY163" i="5"/>
  <c r="AZ163" i="5"/>
  <c r="BA163" i="5"/>
  <c r="BB163" i="5"/>
  <c r="L5" i="7"/>
  <c r="L4" i="7"/>
  <c r="K11" i="5" l="1"/>
  <c r="AB54" i="5"/>
  <c r="AA54" i="5"/>
  <c r="Z55" i="5"/>
  <c r="Z56" i="5"/>
  <c r="Z57" i="5"/>
  <c r="Z58" i="5"/>
  <c r="Z59" i="5"/>
  <c r="Z60" i="5"/>
  <c r="X54" i="5"/>
  <c r="T54" i="5"/>
  <c r="I54" i="5"/>
  <c r="I55" i="5"/>
  <c r="I56" i="5"/>
  <c r="I57" i="5"/>
  <c r="I58" i="5"/>
  <c r="I59" i="5"/>
  <c r="I60" i="5"/>
  <c r="H54" i="5"/>
  <c r="F137" i="5" s="1"/>
  <c r="G54" i="5"/>
  <c r="F54" i="5"/>
  <c r="G16" i="5"/>
  <c r="F17" i="5"/>
  <c r="F15" i="5"/>
  <c r="F14" i="5"/>
  <c r="F13" i="5"/>
  <c r="F12" i="5"/>
  <c r="F11" i="5"/>
  <c r="G11" i="5"/>
  <c r="B26" i="7" a="1"/>
  <c r="B26" i="7" s="1"/>
  <c r="B20" i="7" a="1"/>
  <c r="B20" i="7" s="1"/>
  <c r="B13" i="7"/>
  <c r="B17" i="7" a="1"/>
  <c r="B17" i="7" s="1"/>
  <c r="B14" i="7" a="1"/>
  <c r="B14" i="7" s="1"/>
  <c r="L7" i="5" a="1"/>
  <c r="L7" i="5" l="1"/>
  <c r="B15" i="7"/>
  <c r="J5" i="7" a="1"/>
  <c r="J5" i="7" s="1"/>
  <c r="I24" i="7"/>
  <c r="I23" i="7"/>
  <c r="I22" i="7"/>
  <c r="I21" i="7"/>
  <c r="I20" i="7"/>
  <c r="I19" i="7"/>
  <c r="I18" i="7"/>
  <c r="I17" i="7"/>
  <c r="I16" i="7"/>
  <c r="I15" i="7"/>
  <c r="I14" i="7"/>
  <c r="I13" i="7"/>
  <c r="I12" i="7"/>
  <c r="I11" i="7"/>
  <c r="I10" i="7"/>
  <c r="C309" i="5"/>
  <c r="G310" i="5"/>
  <c r="G309" i="5"/>
  <c r="G308" i="5"/>
  <c r="G302" i="5"/>
  <c r="J8" i="7" l="1"/>
  <c r="N9" i="7"/>
  <c r="N12" i="7"/>
  <c r="O12" i="7" s="1" a="1"/>
  <c r="O12" i="7" s="1"/>
  <c r="N39" i="7"/>
  <c r="O39" i="7" s="1" a="1"/>
  <c r="O39" i="7" s="1"/>
  <c r="N11" i="7"/>
  <c r="O11" i="7" s="1" a="1"/>
  <c r="O11" i="7" s="1"/>
  <c r="N18" i="7"/>
  <c r="O18" i="7" s="1" a="1"/>
  <c r="O18" i="7" s="1"/>
  <c r="N34" i="7"/>
  <c r="O34" i="7" s="1" a="1"/>
  <c r="O34" i="7" s="1"/>
  <c r="D6" i="7" s="1"/>
  <c r="N15" i="7"/>
  <c r="O15" i="7" s="1" a="1"/>
  <c r="O15" i="7" s="1"/>
  <c r="N24" i="7"/>
  <c r="O24" i="7" s="1" a="1"/>
  <c r="O24" i="7" s="1"/>
  <c r="N13" i="7"/>
  <c r="O13" i="7" s="1" a="1"/>
  <c r="O13" i="7" s="1"/>
  <c r="N16" i="7"/>
  <c r="O16" i="7" s="1" a="1"/>
  <c r="O16" i="7" s="1"/>
  <c r="N19" i="7"/>
  <c r="O19" i="7" s="1" a="1"/>
  <c r="O19" i="7" s="1"/>
  <c r="N29" i="7"/>
  <c r="O29" i="7" s="1" a="1"/>
  <c r="O29" i="7" s="1"/>
  <c r="N10" i="7"/>
  <c r="O10" i="7" s="1" a="1"/>
  <c r="O10" i="7" s="1"/>
  <c r="N17" i="7"/>
  <c r="O17" i="7" s="1" a="1"/>
  <c r="O17" i="7" s="1"/>
  <c r="N21" i="7"/>
  <c r="O21" i="7" s="1" a="1"/>
  <c r="O21" i="7" s="1"/>
  <c r="N14" i="7"/>
  <c r="O14" i="7" s="1" a="1"/>
  <c r="O14" i="7" s="1"/>
  <c r="U307" i="5"/>
  <c r="V307" i="5"/>
  <c r="W307" i="5"/>
  <c r="X307" i="5"/>
  <c r="Y307" i="5"/>
  <c r="Z307" i="5"/>
  <c r="AA307" i="5"/>
  <c r="AB307" i="5"/>
  <c r="AC307" i="5"/>
  <c r="AD307" i="5"/>
  <c r="AE307" i="5"/>
  <c r="AF307" i="5"/>
  <c r="AG307" i="5"/>
  <c r="AH307" i="5"/>
  <c r="AI307" i="5"/>
  <c r="AJ307" i="5"/>
  <c r="AK307" i="5"/>
  <c r="AL307" i="5"/>
  <c r="AM307" i="5"/>
  <c r="AN307" i="5"/>
  <c r="AO307" i="5"/>
  <c r="AP307" i="5"/>
  <c r="AQ307" i="5"/>
  <c r="AR307" i="5"/>
  <c r="AS307" i="5"/>
  <c r="AT307" i="5"/>
  <c r="AU307" i="5"/>
  <c r="AV307" i="5"/>
  <c r="T307" i="5"/>
  <c r="P114" i="5" s="1"/>
  <c r="O35" i="7" l="1" a="1"/>
  <c r="O35" i="7" s="1"/>
  <c r="O36" i="7" s="1" a="1"/>
  <c r="O36" i="7" s="1"/>
  <c r="O37" i="7" s="1" a="1"/>
  <c r="O37" i="7" s="1"/>
  <c r="O38" i="7" s="1" a="1"/>
  <c r="O38" i="7" s="1"/>
  <c r="O22" i="7" a="1"/>
  <c r="O22" i="7" s="1"/>
  <c r="O23" i="7" s="1" a="1"/>
  <c r="O23" i="7" s="1"/>
  <c r="O30" i="7" a="1"/>
  <c r="O30" i="7" s="1"/>
  <c r="O31" i="7" s="1" a="1"/>
  <c r="O31" i="7" s="1"/>
  <c r="O32" i="7" s="1" a="1"/>
  <c r="O32" i="7" s="1"/>
  <c r="O33" i="7" s="1" a="1"/>
  <c r="O33" i="7" s="1"/>
  <c r="O25" i="7" a="1"/>
  <c r="O25" i="7" s="1"/>
  <c r="O26" i="7" s="1" a="1"/>
  <c r="O26" i="7" s="1"/>
  <c r="O27" i="7" s="1" a="1"/>
  <c r="O27" i="7" s="1"/>
  <c r="O28" i="7" s="1" a="1"/>
  <c r="O28" i="7" s="1"/>
  <c r="O20" i="7" a="1"/>
  <c r="O20" i="7" s="1"/>
  <c r="G307" i="5"/>
  <c r="D106" i="5" l="1"/>
  <c r="E107" i="5" s="1"/>
  <c r="H300" i="5"/>
  <c r="D309" i="5"/>
  <c r="M7" i="5"/>
  <c r="L9" i="5"/>
  <c r="M9" i="5"/>
  <c r="N9" i="5"/>
  <c r="O9" i="5"/>
  <c r="P9" i="5"/>
  <c r="Q9" i="5"/>
  <c r="R9" i="5"/>
  <c r="S9" i="5"/>
  <c r="T9" i="5"/>
  <c r="U9" i="5"/>
  <c r="V9" i="5"/>
  <c r="W9" i="5"/>
  <c r="X9" i="5"/>
  <c r="Y9" i="5"/>
  <c r="Z9" i="5"/>
  <c r="AA9" i="5"/>
  <c r="AB9" i="5"/>
  <c r="AC9" i="5"/>
  <c r="AD9" i="5"/>
  <c r="AE9" i="5"/>
  <c r="AF9" i="5"/>
  <c r="H11" i="5"/>
  <c r="E12" i="5"/>
  <c r="G12" i="5"/>
  <c r="H12" i="5"/>
  <c r="K12" i="5"/>
  <c r="E13" i="5"/>
  <c r="G13" i="5"/>
  <c r="H13" i="5"/>
  <c r="K13" i="5"/>
  <c r="E14" i="5"/>
  <c r="G14" i="5"/>
  <c r="H14" i="5"/>
  <c r="K14" i="5"/>
  <c r="E15" i="5"/>
  <c r="G15" i="5"/>
  <c r="H15" i="5"/>
  <c r="K15" i="5"/>
  <c r="E16" i="5"/>
  <c r="H16" i="5"/>
  <c r="K16" i="5"/>
  <c r="E17" i="5"/>
  <c r="G17" i="5"/>
  <c r="H17" i="5"/>
  <c r="K17" i="5"/>
  <c r="I301" i="5"/>
  <c r="J301" i="5" s="1"/>
  <c r="K301" i="5" s="1"/>
  <c r="L301" i="5" s="1"/>
  <c r="M301" i="5" s="1"/>
  <c r="N301" i="5" s="1"/>
  <c r="O301" i="5" s="1"/>
  <c r="P301" i="5" s="1"/>
  <c r="Q301" i="5" s="1"/>
  <c r="R301" i="5" s="1"/>
  <c r="S301" i="5" s="1"/>
  <c r="T301" i="5" s="1"/>
  <c r="U301" i="5" s="1"/>
  <c r="V301" i="5" s="1"/>
  <c r="W301" i="5" s="1"/>
  <c r="X301" i="5" s="1"/>
  <c r="Y301" i="5" s="1"/>
  <c r="Z301" i="5" s="1"/>
  <c r="AA301" i="5" s="1"/>
  <c r="AB301" i="5" s="1"/>
  <c r="AC301" i="5" s="1"/>
  <c r="AD301" i="5" s="1"/>
  <c r="AE301" i="5" s="1"/>
  <c r="AF301" i="5" s="1"/>
  <c r="AG301" i="5" s="1"/>
  <c r="AH301" i="5" s="1"/>
  <c r="AI301" i="5" s="1"/>
  <c r="AJ301" i="5" s="1"/>
  <c r="AK301" i="5" s="1"/>
  <c r="AL301" i="5" s="1"/>
  <c r="AM301" i="5" s="1"/>
  <c r="AN301" i="5" s="1"/>
  <c r="AO301" i="5" s="1"/>
  <c r="AP301" i="5" s="1"/>
  <c r="AQ301" i="5" s="1"/>
  <c r="AR301" i="5" s="1"/>
  <c r="AS301" i="5" s="1"/>
  <c r="AT301" i="5" s="1"/>
  <c r="AU301" i="5" s="1"/>
  <c r="AV301" i="5" s="1"/>
  <c r="AW301" i="5" s="1"/>
  <c r="AX301" i="5" s="1"/>
  <c r="AY301" i="5" s="1"/>
  <c r="AZ301" i="5" s="1"/>
  <c r="BA301" i="5" s="1"/>
  <c r="BB301" i="5" s="1"/>
  <c r="BC301" i="5" s="1"/>
  <c r="BD301" i="5" s="1"/>
  <c r="BE301" i="5" s="1"/>
  <c r="BF301" i="5" s="1"/>
  <c r="BG301" i="5" s="1"/>
  <c r="BH301" i="5" s="1"/>
  <c r="BI301" i="5" s="1"/>
  <c r="BJ301" i="5" s="1"/>
  <c r="BK301" i="5" s="1"/>
  <c r="BL301" i="5" s="1"/>
  <c r="BM301" i="5" s="1"/>
  <c r="BN301" i="5" s="1"/>
  <c r="BO301" i="5" s="1"/>
  <c r="BP301" i="5" s="1"/>
  <c r="P303" i="5"/>
  <c r="Q303" i="5"/>
  <c r="R303" i="5"/>
  <c r="S303" i="5"/>
  <c r="T303" i="5"/>
  <c r="U303" i="5"/>
  <c r="V303" i="5"/>
  <c r="W303" i="5"/>
  <c r="X303" i="5"/>
  <c r="Y303" i="5"/>
  <c r="Z303" i="5"/>
  <c r="AA303" i="5"/>
  <c r="AB303" i="5"/>
  <c r="AC303" i="5"/>
  <c r="AD303" i="5"/>
  <c r="AE303" i="5"/>
  <c r="AF303" i="5"/>
  <c r="AG303" i="5"/>
  <c r="AH303" i="5"/>
  <c r="AI303" i="5"/>
  <c r="AJ303" i="5"/>
  <c r="AK303" i="5"/>
  <c r="AL303" i="5"/>
  <c r="AM303" i="5"/>
  <c r="AN303" i="5"/>
  <c r="AO303" i="5"/>
  <c r="AP303" i="5"/>
  <c r="AQ303" i="5"/>
  <c r="AR303" i="5"/>
  <c r="AS303" i="5"/>
  <c r="AT303" i="5"/>
  <c r="O304" i="5"/>
  <c r="P304" i="5"/>
  <c r="Q304" i="5"/>
  <c r="R304" i="5"/>
  <c r="S304" i="5"/>
  <c r="T304" i="5"/>
  <c r="U304" i="5"/>
  <c r="V304" i="5"/>
  <c r="W304" i="5"/>
  <c r="X304" i="5"/>
  <c r="Y304" i="5"/>
  <c r="Z304" i="5"/>
  <c r="AA304" i="5"/>
  <c r="AB304" i="5"/>
  <c r="AC304" i="5"/>
  <c r="AD304" i="5"/>
  <c r="AE304" i="5"/>
  <c r="AF304" i="5"/>
  <c r="AG304" i="5"/>
  <c r="AI304" i="5"/>
  <c r="AJ304" i="5"/>
  <c r="AK304" i="5"/>
  <c r="AL304" i="5"/>
  <c r="P305" i="5"/>
  <c r="Q305" i="5" s="1"/>
  <c r="R305" i="5" s="1"/>
  <c r="S305" i="5" s="1"/>
  <c r="T305" i="5" s="1"/>
  <c r="V306" i="5"/>
  <c r="K10" i="5" l="1"/>
  <c r="N7" i="5"/>
  <c r="I300" i="5"/>
  <c r="G305" i="5"/>
  <c r="G303" i="5"/>
  <c r="W306" i="5"/>
  <c r="X306" i="5" s="1"/>
  <c r="Y306" i="5" s="1"/>
  <c r="Z306" i="5" s="1"/>
  <c r="AA306" i="5" s="1"/>
  <c r="AB306" i="5" s="1"/>
  <c r="AC306" i="5" s="1"/>
  <c r="AD306" i="5" s="1"/>
  <c r="AE306" i="5" s="1"/>
  <c r="AF306" i="5" s="1"/>
  <c r="AG306" i="5" s="1"/>
  <c r="AH306" i="5" s="1"/>
  <c r="AI306" i="5" s="1"/>
  <c r="AJ306" i="5" s="1"/>
  <c r="AK306" i="5" s="1"/>
  <c r="AL306" i="5" s="1"/>
  <c r="AM306" i="5" s="1"/>
  <c r="AN306" i="5" s="1"/>
  <c r="AO306" i="5" s="1"/>
  <c r="AP306" i="5" s="1"/>
  <c r="AQ306" i="5" s="1"/>
  <c r="AR306" i="5" s="1"/>
  <c r="AS306" i="5" s="1"/>
  <c r="AT306" i="5" s="1"/>
  <c r="AU306" i="5" s="1"/>
  <c r="AV306" i="5" s="1"/>
  <c r="AW306" i="5" s="1"/>
  <c r="AX306" i="5" s="1"/>
  <c r="AY306" i="5" s="1"/>
  <c r="AZ306" i="5" s="1"/>
  <c r="BA306" i="5" s="1"/>
  <c r="BB306" i="5" s="1"/>
  <c r="BC306" i="5" s="1"/>
  <c r="BD306" i="5" s="1"/>
  <c r="BE306" i="5" s="1"/>
  <c r="BF306" i="5" s="1"/>
  <c r="BB112" i="5" s="1"/>
  <c r="G304" i="5"/>
  <c r="F30" i="5"/>
  <c r="F52" i="5" s="1"/>
  <c r="A38" i="5"/>
  <c r="BN38" i="5"/>
  <c r="A39" i="5"/>
  <c r="BN39" i="5"/>
  <c r="A40" i="5"/>
  <c r="BN40" i="5"/>
  <c r="D137" i="5"/>
  <c r="G137" i="5"/>
  <c r="J54" i="5"/>
  <c r="H137" i="5" s="1"/>
  <c r="K54" i="5"/>
  <c r="I137" i="5" s="1"/>
  <c r="L54" i="5"/>
  <c r="J137" i="5" s="1"/>
  <c r="M54" i="5"/>
  <c r="K137" i="5" s="1"/>
  <c r="N54" i="5"/>
  <c r="O54" i="5"/>
  <c r="M137" i="5" s="1"/>
  <c r="P54" i="5"/>
  <c r="N137" i="5" s="1"/>
  <c r="Q54" i="5"/>
  <c r="O137" i="5" s="1"/>
  <c r="R54" i="5"/>
  <c r="P137" i="5" s="1"/>
  <c r="S54" i="5"/>
  <c r="Q137" i="5" s="1"/>
  <c r="R137" i="5"/>
  <c r="U54" i="5"/>
  <c r="S137" i="5" s="1"/>
  <c r="V54" i="5"/>
  <c r="T137" i="5" s="1"/>
  <c r="W54" i="5"/>
  <c r="V137" i="5"/>
  <c r="Y54" i="5"/>
  <c r="W137" i="5" s="1"/>
  <c r="Z54" i="5"/>
  <c r="X137" i="5" s="1"/>
  <c r="Y137" i="5"/>
  <c r="Z137" i="5"/>
  <c r="AC54" i="5"/>
  <c r="AA137" i="5" s="1"/>
  <c r="AD54" i="5"/>
  <c r="AE54" i="5"/>
  <c r="AC137" i="5" s="1"/>
  <c r="AF54" i="5"/>
  <c r="AD137" i="5" s="1"/>
  <c r="AG54" i="5"/>
  <c r="AE137" i="5" s="1"/>
  <c r="AH54" i="5"/>
  <c r="AF137" i="5" s="1"/>
  <c r="AI54" i="5"/>
  <c r="AJ54" i="5"/>
  <c r="AH137" i="5" s="1"/>
  <c r="AK54" i="5"/>
  <c r="AI137" i="5" s="1"/>
  <c r="AJ137" i="5"/>
  <c r="AM54" i="5"/>
  <c r="AN54" i="5"/>
  <c r="AL137" i="5" s="1"/>
  <c r="AO54" i="5"/>
  <c r="AM137" i="5" s="1"/>
  <c r="AP54" i="5"/>
  <c r="AN137" i="5" s="1"/>
  <c r="AQ54" i="5"/>
  <c r="AO137" i="5" s="1"/>
  <c r="AR54" i="5"/>
  <c r="AP137" i="5" s="1"/>
  <c r="AS54" i="5"/>
  <c r="AQ137" i="5" s="1"/>
  <c r="AT54" i="5"/>
  <c r="AU54" i="5"/>
  <c r="AS137" i="5" s="1"/>
  <c r="AV54" i="5"/>
  <c r="AT137" i="5" s="1"/>
  <c r="AW54" i="5"/>
  <c r="AU137" i="5" s="1"/>
  <c r="AX54" i="5"/>
  <c r="AV137" i="5" s="1"/>
  <c r="AY54" i="5"/>
  <c r="AW137" i="5" s="1"/>
  <c r="AZ54" i="5"/>
  <c r="AX137" i="5" s="1"/>
  <c r="BA54" i="5"/>
  <c r="AY137" i="5" s="1"/>
  <c r="BB54" i="5"/>
  <c r="AZ137" i="5" s="1"/>
  <c r="BC54" i="5"/>
  <c r="BD54" i="5"/>
  <c r="BB137" i="5" s="1"/>
  <c r="BE54" i="5"/>
  <c r="BC137" i="5" s="1"/>
  <c r="BF54" i="5"/>
  <c r="BD137" i="5" s="1"/>
  <c r="BG54" i="5"/>
  <c r="BE137" i="5" s="1"/>
  <c r="BH54" i="5"/>
  <c r="BF137" i="5" s="1"/>
  <c r="BI54" i="5"/>
  <c r="BG137" i="5" s="1"/>
  <c r="BJ54" i="5"/>
  <c r="BK54" i="5"/>
  <c r="BI137" i="5" s="1"/>
  <c r="BL54" i="5"/>
  <c r="BJ137" i="5" s="1"/>
  <c r="BM54" i="5"/>
  <c r="BK137" i="5" s="1"/>
  <c r="BN54" i="5"/>
  <c r="BL137" i="5" s="1"/>
  <c r="F55" i="5"/>
  <c r="G55" i="5"/>
  <c r="H55" i="5"/>
  <c r="J55" i="5"/>
  <c r="K55" i="5"/>
  <c r="L55" i="5"/>
  <c r="M55" i="5"/>
  <c r="N55" i="5"/>
  <c r="O55" i="5"/>
  <c r="P55" i="5"/>
  <c r="Q55" i="5"/>
  <c r="R55" i="5"/>
  <c r="S55" i="5"/>
  <c r="T55" i="5"/>
  <c r="U55" i="5"/>
  <c r="V55" i="5"/>
  <c r="W55" i="5"/>
  <c r="X55" i="5"/>
  <c r="Y55" i="5"/>
  <c r="AA55" i="5"/>
  <c r="AB55" i="5"/>
  <c r="AC55" i="5"/>
  <c r="AD55" i="5"/>
  <c r="AE55" i="5"/>
  <c r="AF55" i="5"/>
  <c r="AG55" i="5"/>
  <c r="AH55" i="5"/>
  <c r="AI55" i="5"/>
  <c r="AJ55" i="5"/>
  <c r="AK55" i="5"/>
  <c r="AM55" i="5"/>
  <c r="AN55" i="5"/>
  <c r="AO55" i="5"/>
  <c r="AP55" i="5"/>
  <c r="AQ55" i="5"/>
  <c r="AR55" i="5"/>
  <c r="AS55" i="5"/>
  <c r="AT55" i="5"/>
  <c r="AU55" i="5"/>
  <c r="AV55" i="5"/>
  <c r="AW55" i="5"/>
  <c r="AX55" i="5"/>
  <c r="AY55" i="5"/>
  <c r="AZ55" i="5"/>
  <c r="BA55" i="5"/>
  <c r="BB55" i="5"/>
  <c r="BC55" i="5"/>
  <c r="BD55" i="5"/>
  <c r="BE55" i="5"/>
  <c r="BF55" i="5"/>
  <c r="BG55" i="5"/>
  <c r="BH55" i="5"/>
  <c r="BI55" i="5"/>
  <c r="BJ55" i="5"/>
  <c r="BK55" i="5"/>
  <c r="BL55" i="5"/>
  <c r="BM55" i="5"/>
  <c r="BN55" i="5"/>
  <c r="F56" i="5"/>
  <c r="G56" i="5"/>
  <c r="H56" i="5"/>
  <c r="J56" i="5"/>
  <c r="K56" i="5"/>
  <c r="L56" i="5"/>
  <c r="M56" i="5"/>
  <c r="N56" i="5"/>
  <c r="O56" i="5"/>
  <c r="P56" i="5"/>
  <c r="Q56" i="5"/>
  <c r="R56" i="5"/>
  <c r="S56" i="5"/>
  <c r="T56" i="5"/>
  <c r="U56" i="5"/>
  <c r="V56" i="5"/>
  <c r="W56" i="5"/>
  <c r="X56" i="5"/>
  <c r="Y56" i="5"/>
  <c r="AA56" i="5"/>
  <c r="AB56" i="5"/>
  <c r="AC56" i="5"/>
  <c r="AD56" i="5"/>
  <c r="AE56" i="5"/>
  <c r="AF56" i="5"/>
  <c r="AG56" i="5"/>
  <c r="AH56" i="5"/>
  <c r="AI56" i="5"/>
  <c r="AJ56" i="5"/>
  <c r="AK56" i="5"/>
  <c r="AM56" i="5"/>
  <c r="AN56" i="5"/>
  <c r="AO56" i="5"/>
  <c r="AP56" i="5"/>
  <c r="AQ56" i="5"/>
  <c r="AR56" i="5"/>
  <c r="AS56" i="5"/>
  <c r="AT56" i="5"/>
  <c r="AU56" i="5"/>
  <c r="AV56" i="5"/>
  <c r="AW56" i="5"/>
  <c r="AX56" i="5"/>
  <c r="AY56" i="5"/>
  <c r="AZ56" i="5"/>
  <c r="BA56" i="5"/>
  <c r="BB56" i="5"/>
  <c r="BC56" i="5"/>
  <c r="BD56" i="5"/>
  <c r="BE56" i="5"/>
  <c r="BF56" i="5"/>
  <c r="BG56" i="5"/>
  <c r="BH56" i="5"/>
  <c r="BI56" i="5"/>
  <c r="BJ56" i="5"/>
  <c r="BK56" i="5"/>
  <c r="BL56" i="5"/>
  <c r="BM56" i="5"/>
  <c r="BN56" i="5"/>
  <c r="A57" i="5"/>
  <c r="F57" i="5"/>
  <c r="G57" i="5"/>
  <c r="H57" i="5"/>
  <c r="J57" i="5"/>
  <c r="K57" i="5"/>
  <c r="L57" i="5"/>
  <c r="M57" i="5"/>
  <c r="N57" i="5"/>
  <c r="O57" i="5"/>
  <c r="P57" i="5"/>
  <c r="Q57" i="5"/>
  <c r="R57" i="5"/>
  <c r="S57" i="5"/>
  <c r="T57" i="5"/>
  <c r="U57" i="5"/>
  <c r="V57" i="5"/>
  <c r="W57" i="5"/>
  <c r="X57" i="5"/>
  <c r="Y57" i="5"/>
  <c r="AA57" i="5"/>
  <c r="AB57" i="5"/>
  <c r="AC57" i="5"/>
  <c r="AD57" i="5"/>
  <c r="AE57" i="5"/>
  <c r="AF57" i="5"/>
  <c r="AG57" i="5"/>
  <c r="AH57" i="5"/>
  <c r="AI57" i="5"/>
  <c r="AJ57" i="5"/>
  <c r="AK57" i="5"/>
  <c r="AM57" i="5"/>
  <c r="AN57" i="5"/>
  <c r="AO57" i="5"/>
  <c r="AP57" i="5"/>
  <c r="AQ57" i="5"/>
  <c r="AR57" i="5"/>
  <c r="AS57" i="5"/>
  <c r="AT57" i="5"/>
  <c r="AU57" i="5"/>
  <c r="AV57" i="5"/>
  <c r="AW57" i="5"/>
  <c r="AX57" i="5"/>
  <c r="AY57" i="5"/>
  <c r="AZ57" i="5"/>
  <c r="BA57" i="5"/>
  <c r="BB57" i="5"/>
  <c r="BC57" i="5"/>
  <c r="BD57" i="5"/>
  <c r="BE57" i="5"/>
  <c r="BF57" i="5"/>
  <c r="BG57" i="5"/>
  <c r="BH57" i="5"/>
  <c r="BI57" i="5"/>
  <c r="BJ57" i="5"/>
  <c r="BK57" i="5"/>
  <c r="BL57" i="5"/>
  <c r="BM57" i="5"/>
  <c r="BN57" i="5"/>
  <c r="A58" i="5"/>
  <c r="F58" i="5"/>
  <c r="G58" i="5"/>
  <c r="H58" i="5"/>
  <c r="J58" i="5"/>
  <c r="K58" i="5"/>
  <c r="L58" i="5"/>
  <c r="M58" i="5"/>
  <c r="N58" i="5"/>
  <c r="O58" i="5"/>
  <c r="P58" i="5"/>
  <c r="Q58" i="5"/>
  <c r="R58" i="5"/>
  <c r="S58" i="5"/>
  <c r="T58" i="5"/>
  <c r="U58" i="5"/>
  <c r="V58" i="5"/>
  <c r="W58" i="5"/>
  <c r="X58" i="5"/>
  <c r="Y58" i="5"/>
  <c r="AA58" i="5"/>
  <c r="AB58" i="5"/>
  <c r="AC58" i="5"/>
  <c r="AD58" i="5"/>
  <c r="AE58" i="5"/>
  <c r="AF58" i="5"/>
  <c r="AG58" i="5"/>
  <c r="AH58" i="5"/>
  <c r="AI58" i="5"/>
  <c r="AJ58" i="5"/>
  <c r="AK58" i="5"/>
  <c r="AM58" i="5"/>
  <c r="AN58" i="5"/>
  <c r="AO58" i="5"/>
  <c r="AP58" i="5"/>
  <c r="AQ58" i="5"/>
  <c r="AR58" i="5"/>
  <c r="AS58" i="5"/>
  <c r="AT58" i="5"/>
  <c r="AU58" i="5"/>
  <c r="AV58" i="5"/>
  <c r="AW58" i="5"/>
  <c r="AX58" i="5"/>
  <c r="AY58" i="5"/>
  <c r="AZ58" i="5"/>
  <c r="BA58" i="5"/>
  <c r="BB58" i="5"/>
  <c r="BC58" i="5"/>
  <c r="BD58" i="5"/>
  <c r="BE58" i="5"/>
  <c r="BF58" i="5"/>
  <c r="BG58" i="5"/>
  <c r="BH58" i="5"/>
  <c r="BI58" i="5"/>
  <c r="BJ58" i="5"/>
  <c r="BK58" i="5"/>
  <c r="BL58" i="5"/>
  <c r="BM58" i="5"/>
  <c r="BN58" i="5"/>
  <c r="A59" i="5"/>
  <c r="F59" i="5"/>
  <c r="G59" i="5"/>
  <c r="H59" i="5"/>
  <c r="J59" i="5"/>
  <c r="K59" i="5"/>
  <c r="L59" i="5"/>
  <c r="M59" i="5"/>
  <c r="N59" i="5"/>
  <c r="O59" i="5"/>
  <c r="P59" i="5"/>
  <c r="Q59" i="5"/>
  <c r="R59" i="5"/>
  <c r="S59" i="5"/>
  <c r="T59" i="5"/>
  <c r="U59" i="5"/>
  <c r="V59" i="5"/>
  <c r="W59" i="5"/>
  <c r="X59" i="5"/>
  <c r="Y59" i="5"/>
  <c r="AA59" i="5"/>
  <c r="AB59" i="5"/>
  <c r="AC59" i="5"/>
  <c r="AD59" i="5"/>
  <c r="AE59" i="5"/>
  <c r="AF59" i="5"/>
  <c r="AG59" i="5"/>
  <c r="AH59" i="5"/>
  <c r="AI59" i="5"/>
  <c r="AJ59" i="5"/>
  <c r="AK59" i="5"/>
  <c r="AM59" i="5"/>
  <c r="AN59" i="5"/>
  <c r="AO59" i="5"/>
  <c r="AP59" i="5"/>
  <c r="AQ59" i="5"/>
  <c r="AR59" i="5"/>
  <c r="AS59" i="5"/>
  <c r="AT59" i="5"/>
  <c r="AU59" i="5"/>
  <c r="AV59" i="5"/>
  <c r="AW59" i="5"/>
  <c r="AX59" i="5"/>
  <c r="AY59" i="5"/>
  <c r="AZ59" i="5"/>
  <c r="BA59" i="5"/>
  <c r="BB59" i="5"/>
  <c r="BC59" i="5"/>
  <c r="BD59" i="5"/>
  <c r="BE59" i="5"/>
  <c r="BF59" i="5"/>
  <c r="BG59" i="5"/>
  <c r="BH59" i="5"/>
  <c r="BI59" i="5"/>
  <c r="BJ59" i="5"/>
  <c r="BK59" i="5"/>
  <c r="BL59" i="5"/>
  <c r="BM59" i="5"/>
  <c r="BN59" i="5"/>
  <c r="A60" i="5"/>
  <c r="F60" i="5"/>
  <c r="G60" i="5"/>
  <c r="H60" i="5"/>
  <c r="J60" i="5"/>
  <c r="K60" i="5"/>
  <c r="L60" i="5"/>
  <c r="M60" i="5"/>
  <c r="N60" i="5"/>
  <c r="O60" i="5"/>
  <c r="P60" i="5"/>
  <c r="Q60" i="5"/>
  <c r="R60" i="5"/>
  <c r="S60" i="5"/>
  <c r="T60" i="5"/>
  <c r="U60" i="5"/>
  <c r="V60" i="5"/>
  <c r="W60" i="5"/>
  <c r="X60" i="5"/>
  <c r="Y60" i="5"/>
  <c r="AA60" i="5"/>
  <c r="AB60" i="5"/>
  <c r="AC60" i="5"/>
  <c r="AD60" i="5"/>
  <c r="AE60" i="5"/>
  <c r="AF60" i="5"/>
  <c r="AG60" i="5"/>
  <c r="AH60" i="5"/>
  <c r="AI60" i="5"/>
  <c r="AJ60" i="5"/>
  <c r="AK60" i="5"/>
  <c r="AM60" i="5"/>
  <c r="AN60" i="5"/>
  <c r="AO60" i="5"/>
  <c r="AP60" i="5"/>
  <c r="AQ60" i="5"/>
  <c r="AR60" i="5"/>
  <c r="AS60" i="5"/>
  <c r="AT60" i="5"/>
  <c r="AU60" i="5"/>
  <c r="AV60" i="5"/>
  <c r="AW60" i="5"/>
  <c r="AX60" i="5"/>
  <c r="AY60" i="5"/>
  <c r="AZ60" i="5"/>
  <c r="BA60" i="5"/>
  <c r="BB60" i="5"/>
  <c r="BC60" i="5"/>
  <c r="BD60" i="5"/>
  <c r="BE60" i="5"/>
  <c r="BF60" i="5"/>
  <c r="BG60" i="5"/>
  <c r="BH60" i="5"/>
  <c r="BI60" i="5"/>
  <c r="BJ60" i="5"/>
  <c r="BK60" i="5"/>
  <c r="BL60" i="5"/>
  <c r="BM60" i="5"/>
  <c r="BN60" i="5"/>
  <c r="F64" i="5"/>
  <c r="AW64" i="5"/>
  <c r="AX64" i="5"/>
  <c r="AY64" i="5"/>
  <c r="AZ64" i="5"/>
  <c r="BA64" i="5"/>
  <c r="BB64" i="5"/>
  <c r="BC64" i="5"/>
  <c r="BD64" i="5"/>
  <c r="BE64" i="5"/>
  <c r="BF64" i="5"/>
  <c r="BG64" i="5"/>
  <c r="BH64" i="5"/>
  <c r="BI64" i="5"/>
  <c r="BJ64" i="5"/>
  <c r="BK64" i="5"/>
  <c r="BL64" i="5"/>
  <c r="BM64" i="5"/>
  <c r="BN64" i="5"/>
  <c r="F65" i="5"/>
  <c r="BE65" i="5"/>
  <c r="BF65" i="5"/>
  <c r="BG65" i="5"/>
  <c r="BH65" i="5"/>
  <c r="BI65" i="5"/>
  <c r="BJ65" i="5"/>
  <c r="BK65" i="5"/>
  <c r="BL65" i="5"/>
  <c r="BM65" i="5"/>
  <c r="BN65" i="5"/>
  <c r="F66" i="5"/>
  <c r="AH66" i="5"/>
  <c r="AI66" i="5"/>
  <c r="AJ66" i="5"/>
  <c r="AK66" i="5"/>
  <c r="AL66" i="5"/>
  <c r="AM66" i="5"/>
  <c r="AN66" i="5"/>
  <c r="AO66" i="5"/>
  <c r="AP66" i="5"/>
  <c r="AQ66" i="5"/>
  <c r="AR66" i="5"/>
  <c r="AS66" i="5"/>
  <c r="AT66" i="5"/>
  <c r="AU66" i="5"/>
  <c r="AV66" i="5"/>
  <c r="AW66" i="5"/>
  <c r="AX66" i="5"/>
  <c r="AY66" i="5"/>
  <c r="AZ66" i="5"/>
  <c r="BA66" i="5"/>
  <c r="BB66" i="5"/>
  <c r="BC66" i="5"/>
  <c r="BD66" i="5"/>
  <c r="BE66" i="5"/>
  <c r="BF66" i="5"/>
  <c r="BG66" i="5"/>
  <c r="BH66" i="5"/>
  <c r="BI66" i="5"/>
  <c r="BJ66" i="5"/>
  <c r="BK66" i="5"/>
  <c r="BL66" i="5"/>
  <c r="BM66" i="5"/>
  <c r="BN66" i="5"/>
  <c r="A67" i="5"/>
  <c r="F67" i="5"/>
  <c r="AV67" i="5"/>
  <c r="AW67" i="5"/>
  <c r="AX67" i="5"/>
  <c r="AY67" i="5"/>
  <c r="AZ67" i="5"/>
  <c r="BA67" i="5"/>
  <c r="BB67" i="5"/>
  <c r="BC67" i="5"/>
  <c r="BD67" i="5"/>
  <c r="BE67" i="5"/>
  <c r="BF67" i="5"/>
  <c r="BG67" i="5"/>
  <c r="BH67" i="5"/>
  <c r="BI67" i="5"/>
  <c r="BJ67" i="5"/>
  <c r="BK67" i="5"/>
  <c r="BL67" i="5"/>
  <c r="BM67" i="5"/>
  <c r="BN67" i="5"/>
  <c r="A68" i="5"/>
  <c r="F68" i="5"/>
  <c r="AP68" i="5"/>
  <c r="AQ68" i="5"/>
  <c r="AR68" i="5"/>
  <c r="AS68" i="5"/>
  <c r="AT68" i="5"/>
  <c r="AU68" i="5"/>
  <c r="AV68" i="5"/>
  <c r="AW68" i="5"/>
  <c r="AX68" i="5"/>
  <c r="AY68" i="5"/>
  <c r="AZ68" i="5"/>
  <c r="BA68" i="5"/>
  <c r="BB68" i="5"/>
  <c r="BC68" i="5"/>
  <c r="BD68" i="5"/>
  <c r="BE68" i="5"/>
  <c r="BF68" i="5"/>
  <c r="BG68" i="5"/>
  <c r="BH68" i="5"/>
  <c r="BI68" i="5"/>
  <c r="BJ68" i="5"/>
  <c r="BK68" i="5"/>
  <c r="BL68" i="5"/>
  <c r="BM68" i="5"/>
  <c r="BN68" i="5"/>
  <c r="A69" i="5"/>
  <c r="F69" i="5"/>
  <c r="AF69" i="5"/>
  <c r="AG69" i="5"/>
  <c r="AH69" i="5"/>
  <c r="AI69" i="5"/>
  <c r="AJ69" i="5"/>
  <c r="AK69" i="5"/>
  <c r="AL69" i="5"/>
  <c r="AM69" i="5"/>
  <c r="AN69" i="5"/>
  <c r="AO69" i="5"/>
  <c r="AP69" i="5"/>
  <c r="AQ69" i="5"/>
  <c r="AR69" i="5"/>
  <c r="AS69" i="5"/>
  <c r="AT69" i="5"/>
  <c r="AU69" i="5"/>
  <c r="AV69" i="5"/>
  <c r="AW69" i="5"/>
  <c r="AX69" i="5"/>
  <c r="AY69" i="5"/>
  <c r="AZ69" i="5"/>
  <c r="BA69" i="5"/>
  <c r="BB69" i="5"/>
  <c r="BC69" i="5"/>
  <c r="BD69" i="5"/>
  <c r="BE69" i="5"/>
  <c r="BF69" i="5"/>
  <c r="BG69" i="5"/>
  <c r="BH69" i="5"/>
  <c r="BI69" i="5"/>
  <c r="BJ69" i="5"/>
  <c r="BK69" i="5"/>
  <c r="BL69" i="5"/>
  <c r="BM69" i="5"/>
  <c r="BN69" i="5"/>
  <c r="A70" i="5"/>
  <c r="F70" i="5"/>
  <c r="AU74" i="5"/>
  <c r="AV74" i="5"/>
  <c r="AW74" i="5"/>
  <c r="AX74" i="5"/>
  <c r="AY74" i="5"/>
  <c r="AZ74" i="5"/>
  <c r="BA74" i="5"/>
  <c r="BB74" i="5"/>
  <c r="BC74" i="5"/>
  <c r="BD74" i="5"/>
  <c r="BE74" i="5"/>
  <c r="BF74" i="5"/>
  <c r="BG74" i="5"/>
  <c r="BH74" i="5"/>
  <c r="BI74" i="5"/>
  <c r="BJ74" i="5"/>
  <c r="BK74" i="5"/>
  <c r="BL74" i="5"/>
  <c r="BM74" i="5"/>
  <c r="BN74" i="5"/>
  <c r="BE75" i="5"/>
  <c r="BF75" i="5"/>
  <c r="BG75" i="5"/>
  <c r="BH75" i="5"/>
  <c r="BI75" i="5"/>
  <c r="BJ75" i="5"/>
  <c r="BK75" i="5"/>
  <c r="BL75" i="5"/>
  <c r="BM75" i="5"/>
  <c r="BN75" i="5"/>
  <c r="AH76" i="5"/>
  <c r="AI76" i="5"/>
  <c r="AJ76" i="5"/>
  <c r="AK76" i="5"/>
  <c r="AL76" i="5"/>
  <c r="AM76" i="5"/>
  <c r="AN76" i="5"/>
  <c r="AO76" i="5"/>
  <c r="AP76" i="5"/>
  <c r="AQ76" i="5"/>
  <c r="AR76" i="5"/>
  <c r="AS76" i="5"/>
  <c r="AT76" i="5"/>
  <c r="AU76" i="5"/>
  <c r="AV76" i="5"/>
  <c r="AW76" i="5"/>
  <c r="AX76" i="5"/>
  <c r="AY76" i="5"/>
  <c r="AZ76" i="5"/>
  <c r="BA76" i="5"/>
  <c r="BB76" i="5"/>
  <c r="BC76" i="5"/>
  <c r="BD76" i="5"/>
  <c r="BE76" i="5"/>
  <c r="BF76" i="5"/>
  <c r="BG76" i="5"/>
  <c r="BH76" i="5"/>
  <c r="BI76" i="5"/>
  <c r="BJ76" i="5"/>
  <c r="BK76" i="5"/>
  <c r="BL76" i="5"/>
  <c r="BM76" i="5"/>
  <c r="BN76" i="5"/>
  <c r="A77" i="5"/>
  <c r="AV77" i="5"/>
  <c r="AW77" i="5"/>
  <c r="AX77" i="5"/>
  <c r="AY77" i="5"/>
  <c r="AZ77" i="5"/>
  <c r="BA77" i="5"/>
  <c r="BB77" i="5"/>
  <c r="BC77" i="5"/>
  <c r="BD77" i="5"/>
  <c r="BE77" i="5"/>
  <c r="BF77" i="5"/>
  <c r="BG77" i="5"/>
  <c r="BH77" i="5"/>
  <c r="BI77" i="5"/>
  <c r="BJ77" i="5"/>
  <c r="BK77" i="5"/>
  <c r="BL77" i="5"/>
  <c r="BM77" i="5"/>
  <c r="BN77" i="5"/>
  <c r="A78" i="5"/>
  <c r="AP78" i="5"/>
  <c r="AQ78" i="5"/>
  <c r="AR78" i="5"/>
  <c r="AS78" i="5"/>
  <c r="AT78" i="5"/>
  <c r="AU78" i="5"/>
  <c r="AV78" i="5"/>
  <c r="AW78" i="5"/>
  <c r="AX78" i="5"/>
  <c r="AY78" i="5"/>
  <c r="AZ78" i="5"/>
  <c r="BA78" i="5"/>
  <c r="BB78" i="5"/>
  <c r="BC78" i="5"/>
  <c r="BD78" i="5"/>
  <c r="BE78" i="5"/>
  <c r="BF78" i="5"/>
  <c r="BG78" i="5"/>
  <c r="BH78" i="5"/>
  <c r="BI78" i="5"/>
  <c r="BJ78" i="5"/>
  <c r="BK78" i="5"/>
  <c r="BL78" i="5"/>
  <c r="BM78" i="5"/>
  <c r="BN78" i="5"/>
  <c r="A79" i="5"/>
  <c r="AF79" i="5"/>
  <c r="AG79" i="5"/>
  <c r="AH79" i="5"/>
  <c r="AI79" i="5"/>
  <c r="AJ79" i="5"/>
  <c r="AK79" i="5"/>
  <c r="AL79" i="5"/>
  <c r="AM79" i="5"/>
  <c r="AN79" i="5"/>
  <c r="AO79" i="5"/>
  <c r="AP79" i="5"/>
  <c r="AQ79" i="5"/>
  <c r="AR79" i="5"/>
  <c r="AS79" i="5"/>
  <c r="AT79" i="5"/>
  <c r="AU79" i="5"/>
  <c r="AV79" i="5"/>
  <c r="AW79" i="5"/>
  <c r="AX79" i="5"/>
  <c r="AY79" i="5"/>
  <c r="AZ79" i="5"/>
  <c r="BA79" i="5"/>
  <c r="BB79" i="5"/>
  <c r="BC79" i="5"/>
  <c r="BD79" i="5"/>
  <c r="BE79" i="5"/>
  <c r="BF79" i="5"/>
  <c r="BG79" i="5"/>
  <c r="BH79" i="5"/>
  <c r="BI79" i="5"/>
  <c r="BJ79" i="5"/>
  <c r="BK79" i="5"/>
  <c r="BL79" i="5"/>
  <c r="BM79" i="5"/>
  <c r="BN79" i="5"/>
  <c r="A80" i="5"/>
  <c r="AW85" i="5"/>
  <c r="AX85" i="5"/>
  <c r="AY85" i="5"/>
  <c r="AZ85" i="5"/>
  <c r="BA85" i="5"/>
  <c r="BB85" i="5"/>
  <c r="BC85" i="5"/>
  <c r="BD85" i="5"/>
  <c r="BE85" i="5"/>
  <c r="BF85" i="5"/>
  <c r="BG85" i="5"/>
  <c r="BH85" i="5"/>
  <c r="BI85" i="5"/>
  <c r="BJ85" i="5"/>
  <c r="BK85" i="5"/>
  <c r="BL85" i="5"/>
  <c r="BM85" i="5"/>
  <c r="BN85" i="5"/>
  <c r="BE86" i="5"/>
  <c r="BF86" i="5"/>
  <c r="BG86" i="5"/>
  <c r="BH86" i="5"/>
  <c r="BI86" i="5"/>
  <c r="BJ86" i="5"/>
  <c r="BK86" i="5"/>
  <c r="BL86" i="5"/>
  <c r="BM86" i="5"/>
  <c r="BN86" i="5"/>
  <c r="AH87" i="5"/>
  <c r="AI87" i="5"/>
  <c r="AJ87" i="5"/>
  <c r="AK87" i="5"/>
  <c r="AL87" i="5"/>
  <c r="AM87" i="5"/>
  <c r="AN87" i="5"/>
  <c r="AO87" i="5"/>
  <c r="AP87" i="5"/>
  <c r="AQ87" i="5"/>
  <c r="AR87" i="5"/>
  <c r="AS87" i="5"/>
  <c r="AT87" i="5"/>
  <c r="AU87" i="5"/>
  <c r="AV87" i="5"/>
  <c r="AW87" i="5"/>
  <c r="AX87" i="5"/>
  <c r="AY87" i="5"/>
  <c r="AZ87" i="5"/>
  <c r="BA87" i="5"/>
  <c r="BB87" i="5"/>
  <c r="BC87" i="5"/>
  <c r="BD87" i="5"/>
  <c r="BE87" i="5"/>
  <c r="BF87" i="5"/>
  <c r="BG87" i="5"/>
  <c r="BH87" i="5"/>
  <c r="BI87" i="5"/>
  <c r="BJ87" i="5"/>
  <c r="BK87" i="5"/>
  <c r="BL87" i="5"/>
  <c r="BM87" i="5"/>
  <c r="BN87" i="5"/>
  <c r="A88" i="5"/>
  <c r="AV88" i="5"/>
  <c r="AW88" i="5"/>
  <c r="AX88" i="5"/>
  <c r="AY88" i="5"/>
  <c r="AZ88" i="5"/>
  <c r="BA88" i="5"/>
  <c r="BB88" i="5"/>
  <c r="BC88" i="5"/>
  <c r="BD88" i="5"/>
  <c r="BE88" i="5"/>
  <c r="BF88" i="5"/>
  <c r="BG88" i="5"/>
  <c r="BH88" i="5"/>
  <c r="BI88" i="5"/>
  <c r="BJ88" i="5"/>
  <c r="BK88" i="5"/>
  <c r="BL88" i="5"/>
  <c r="BM88" i="5"/>
  <c r="BN88" i="5"/>
  <c r="A89" i="5"/>
  <c r="AP89" i="5"/>
  <c r="AQ89" i="5"/>
  <c r="AR89" i="5"/>
  <c r="AS89" i="5"/>
  <c r="AT89" i="5"/>
  <c r="AU89" i="5"/>
  <c r="AV89" i="5"/>
  <c r="AW89" i="5"/>
  <c r="AX89" i="5"/>
  <c r="AY89" i="5"/>
  <c r="AZ89" i="5"/>
  <c r="BA89" i="5"/>
  <c r="BB89" i="5"/>
  <c r="BC89" i="5"/>
  <c r="BD89" i="5"/>
  <c r="BE89" i="5"/>
  <c r="BF89" i="5"/>
  <c r="BG89" i="5"/>
  <c r="BH89" i="5"/>
  <c r="BI89" i="5"/>
  <c r="BJ89" i="5"/>
  <c r="BK89" i="5"/>
  <c r="BL89" i="5"/>
  <c r="BM89" i="5"/>
  <c r="BN89" i="5"/>
  <c r="A90" i="5"/>
  <c r="AF90" i="5"/>
  <c r="AG90" i="5"/>
  <c r="AH90" i="5"/>
  <c r="AI90" i="5"/>
  <c r="AJ90" i="5"/>
  <c r="AK90" i="5"/>
  <c r="AL90" i="5"/>
  <c r="AM90" i="5"/>
  <c r="AN90" i="5"/>
  <c r="AO90" i="5"/>
  <c r="AP90" i="5"/>
  <c r="AQ90" i="5"/>
  <c r="AR90" i="5"/>
  <c r="AS90" i="5"/>
  <c r="AT90" i="5"/>
  <c r="AU90" i="5"/>
  <c r="AV90" i="5"/>
  <c r="AW90" i="5"/>
  <c r="AX90" i="5"/>
  <c r="AY90" i="5"/>
  <c r="AZ90" i="5"/>
  <c r="BA90" i="5"/>
  <c r="BB90" i="5"/>
  <c r="BC90" i="5"/>
  <c r="BD90" i="5"/>
  <c r="BE90" i="5"/>
  <c r="BF90" i="5"/>
  <c r="BG90" i="5"/>
  <c r="BH90" i="5"/>
  <c r="BI90" i="5"/>
  <c r="BJ90" i="5"/>
  <c r="BK90" i="5"/>
  <c r="BL90" i="5"/>
  <c r="BM90" i="5"/>
  <c r="BN90" i="5"/>
  <c r="A91" i="5"/>
  <c r="AW95" i="5"/>
  <c r="AX95" i="5"/>
  <c r="AY95" i="5"/>
  <c r="AZ95" i="5"/>
  <c r="BA95" i="5"/>
  <c r="BB95" i="5"/>
  <c r="BC95" i="5"/>
  <c r="BD95" i="5"/>
  <c r="BE95" i="5"/>
  <c r="BF95" i="5"/>
  <c r="BG95" i="5"/>
  <c r="BH95" i="5"/>
  <c r="BI95" i="5"/>
  <c r="BJ95" i="5"/>
  <c r="BK95" i="5"/>
  <c r="BL95" i="5"/>
  <c r="BM95" i="5"/>
  <c r="BN95" i="5"/>
  <c r="BE96" i="5"/>
  <c r="BF96" i="5"/>
  <c r="BG96" i="5"/>
  <c r="BH96" i="5"/>
  <c r="BI96" i="5"/>
  <c r="BJ96" i="5"/>
  <c r="BK96" i="5"/>
  <c r="BL96" i="5"/>
  <c r="BM96" i="5"/>
  <c r="BN96" i="5"/>
  <c r="AH97" i="5"/>
  <c r="AI97" i="5"/>
  <c r="AJ97" i="5"/>
  <c r="AK97" i="5"/>
  <c r="AL97" i="5"/>
  <c r="AM97" i="5"/>
  <c r="AN97" i="5"/>
  <c r="AO97" i="5"/>
  <c r="AP97" i="5"/>
  <c r="AQ97" i="5"/>
  <c r="AR97" i="5"/>
  <c r="AS97" i="5"/>
  <c r="AT97" i="5"/>
  <c r="AU97" i="5"/>
  <c r="AV97" i="5"/>
  <c r="AW97" i="5"/>
  <c r="AX97" i="5"/>
  <c r="AY97" i="5"/>
  <c r="AZ97" i="5"/>
  <c r="BA97" i="5"/>
  <c r="BB97" i="5"/>
  <c r="BC97" i="5"/>
  <c r="BD97" i="5"/>
  <c r="BE97" i="5"/>
  <c r="BF97" i="5"/>
  <c r="BG97" i="5"/>
  <c r="BH97" i="5"/>
  <c r="BI97" i="5"/>
  <c r="BJ97" i="5"/>
  <c r="BK97" i="5"/>
  <c r="BL97" i="5"/>
  <c r="BM97" i="5"/>
  <c r="BN97" i="5"/>
  <c r="A98" i="5"/>
  <c r="AV98" i="5"/>
  <c r="AW98" i="5"/>
  <c r="AX98" i="5"/>
  <c r="AY98" i="5"/>
  <c r="AZ98" i="5"/>
  <c r="BA98" i="5"/>
  <c r="BB98" i="5"/>
  <c r="BC98" i="5"/>
  <c r="BD98" i="5"/>
  <c r="BE98" i="5"/>
  <c r="BF98" i="5"/>
  <c r="BG98" i="5"/>
  <c r="BH98" i="5"/>
  <c r="BI98" i="5"/>
  <c r="BJ98" i="5"/>
  <c r="BK98" i="5"/>
  <c r="BL98" i="5"/>
  <c r="BM98" i="5"/>
  <c r="BN98" i="5"/>
  <c r="A99" i="5"/>
  <c r="A100" i="5"/>
  <c r="AF100" i="5"/>
  <c r="AG100" i="5"/>
  <c r="AH100" i="5"/>
  <c r="AI100" i="5"/>
  <c r="AJ100" i="5"/>
  <c r="AK100" i="5"/>
  <c r="AL100" i="5"/>
  <c r="AM100" i="5"/>
  <c r="AN100" i="5"/>
  <c r="AO100" i="5"/>
  <c r="AP100" i="5"/>
  <c r="AQ100" i="5"/>
  <c r="AR100" i="5"/>
  <c r="AS100" i="5"/>
  <c r="AT100" i="5"/>
  <c r="AU100" i="5"/>
  <c r="AV100" i="5"/>
  <c r="AW100" i="5"/>
  <c r="AX100" i="5"/>
  <c r="AY100" i="5"/>
  <c r="AZ100" i="5"/>
  <c r="BA100" i="5"/>
  <c r="BB100" i="5"/>
  <c r="BC100" i="5"/>
  <c r="BD100" i="5"/>
  <c r="BE100" i="5"/>
  <c r="BF100" i="5"/>
  <c r="BG100" i="5"/>
  <c r="BH100" i="5"/>
  <c r="BI100" i="5"/>
  <c r="BJ100" i="5"/>
  <c r="BK100" i="5"/>
  <c r="BL100" i="5"/>
  <c r="BM100" i="5"/>
  <c r="BN100" i="5"/>
  <c r="A101" i="5"/>
  <c r="D149" i="5"/>
  <c r="D174" i="5" s="1"/>
  <c r="D198" i="5" s="1"/>
  <c r="F107" i="5"/>
  <c r="G107" i="5" s="1"/>
  <c r="H107" i="5" s="1"/>
  <c r="I107" i="5" s="1"/>
  <c r="J107" i="5" s="1"/>
  <c r="K107" i="5" s="1"/>
  <c r="L107" i="5" s="1"/>
  <c r="M107" i="5" s="1"/>
  <c r="N107" i="5" s="1"/>
  <c r="O107" i="5" s="1"/>
  <c r="P107" i="5" s="1"/>
  <c r="Q107" i="5" s="1"/>
  <c r="R107" i="5" s="1"/>
  <c r="S107" i="5" s="1"/>
  <c r="T107" i="5" s="1"/>
  <c r="U107" i="5" s="1"/>
  <c r="V107" i="5" s="1"/>
  <c r="W107" i="5" s="1"/>
  <c r="X107" i="5" s="1"/>
  <c r="Y107" i="5" s="1"/>
  <c r="Z107" i="5" s="1"/>
  <c r="AA107" i="5" s="1"/>
  <c r="AB107" i="5" s="1"/>
  <c r="AC107" i="5" s="1"/>
  <c r="AD107" i="5" s="1"/>
  <c r="AE107" i="5" s="1"/>
  <c r="AF107" i="5" s="1"/>
  <c r="AG107" i="5" s="1"/>
  <c r="AH107" i="5" s="1"/>
  <c r="AI107" i="5" s="1"/>
  <c r="AJ107" i="5" s="1"/>
  <c r="AK107" i="5" s="1"/>
  <c r="AL107" i="5" s="1"/>
  <c r="AM107" i="5" s="1"/>
  <c r="AN107" i="5" s="1"/>
  <c r="AO107" i="5" s="1"/>
  <c r="AP107" i="5" s="1"/>
  <c r="AQ107" i="5" s="1"/>
  <c r="AR107" i="5" s="1"/>
  <c r="AS107" i="5" s="1"/>
  <c r="AT107" i="5" s="1"/>
  <c r="AU107" i="5" s="1"/>
  <c r="AV107" i="5" s="1"/>
  <c r="AW107" i="5" s="1"/>
  <c r="AX107" i="5" s="1"/>
  <c r="AY107" i="5" s="1"/>
  <c r="AZ107" i="5" s="1"/>
  <c r="BA107" i="5" s="1"/>
  <c r="BB107" i="5" s="1"/>
  <c r="BC107" i="5" s="1"/>
  <c r="BD107" i="5" s="1"/>
  <c r="BE107" i="5" s="1"/>
  <c r="BF107" i="5" s="1"/>
  <c r="BG107" i="5" s="1"/>
  <c r="BH107" i="5" s="1"/>
  <c r="BI107" i="5" s="1"/>
  <c r="BJ107" i="5" s="1"/>
  <c r="BK107" i="5" s="1"/>
  <c r="BL107" i="5" s="1"/>
  <c r="D108" i="5"/>
  <c r="E108" i="5"/>
  <c r="F108" i="5"/>
  <c r="G108" i="5"/>
  <c r="H108" i="5"/>
  <c r="I108" i="5"/>
  <c r="J108" i="5"/>
  <c r="K108" i="5"/>
  <c r="L108" i="5"/>
  <c r="M108" i="5"/>
  <c r="N108" i="5"/>
  <c r="O108" i="5"/>
  <c r="P108" i="5"/>
  <c r="Q108" i="5"/>
  <c r="R108" i="5"/>
  <c r="S108" i="5"/>
  <c r="T108" i="5"/>
  <c r="U108" i="5"/>
  <c r="V108" i="5"/>
  <c r="W108" i="5"/>
  <c r="X108" i="5"/>
  <c r="Y108" i="5"/>
  <c r="Z108" i="5"/>
  <c r="AA108" i="5"/>
  <c r="AB108" i="5"/>
  <c r="AC108" i="5"/>
  <c r="AD108" i="5"/>
  <c r="AE108" i="5"/>
  <c r="AF108" i="5"/>
  <c r="AG108" i="5"/>
  <c r="AH108" i="5"/>
  <c r="AI108" i="5"/>
  <c r="AJ108" i="5"/>
  <c r="AK108" i="5"/>
  <c r="AL108" i="5"/>
  <c r="AM108" i="5"/>
  <c r="AN108" i="5"/>
  <c r="AO108" i="5"/>
  <c r="AP108" i="5"/>
  <c r="AQ108" i="5"/>
  <c r="AR108" i="5"/>
  <c r="AS108" i="5"/>
  <c r="AT108" i="5"/>
  <c r="AU108" i="5"/>
  <c r="AV108" i="5"/>
  <c r="AW108" i="5"/>
  <c r="AX108" i="5"/>
  <c r="AY108" i="5"/>
  <c r="AZ108" i="5"/>
  <c r="BA108" i="5"/>
  <c r="BB108" i="5"/>
  <c r="BC108" i="5"/>
  <c r="BD108" i="5"/>
  <c r="BE108" i="5"/>
  <c r="BF108" i="5"/>
  <c r="BG108" i="5"/>
  <c r="BH108" i="5"/>
  <c r="BI108" i="5"/>
  <c r="BJ108" i="5"/>
  <c r="BK108" i="5"/>
  <c r="BL108" i="5"/>
  <c r="D109" i="5"/>
  <c r="E109" i="5"/>
  <c r="F109" i="5"/>
  <c r="G109" i="5"/>
  <c r="H109" i="5"/>
  <c r="I109" i="5"/>
  <c r="J109" i="5"/>
  <c r="K109" i="5"/>
  <c r="L109" i="5"/>
  <c r="M109" i="5"/>
  <c r="N109" i="5"/>
  <c r="O109" i="5"/>
  <c r="P109" i="5"/>
  <c r="Q109" i="5"/>
  <c r="R109" i="5"/>
  <c r="S109" i="5"/>
  <c r="T109" i="5"/>
  <c r="U109" i="5"/>
  <c r="V109" i="5"/>
  <c r="W109" i="5"/>
  <c r="X109" i="5"/>
  <c r="Y109" i="5"/>
  <c r="Z109" i="5"/>
  <c r="AA109" i="5"/>
  <c r="AB109" i="5"/>
  <c r="AC109" i="5"/>
  <c r="AD109" i="5"/>
  <c r="AE109" i="5"/>
  <c r="AF109" i="5"/>
  <c r="AG109" i="5"/>
  <c r="AH109" i="5"/>
  <c r="AI109" i="5"/>
  <c r="AJ109" i="5"/>
  <c r="AK109" i="5"/>
  <c r="AL109" i="5"/>
  <c r="AM109" i="5"/>
  <c r="AN109" i="5"/>
  <c r="AO109" i="5"/>
  <c r="AP109" i="5"/>
  <c r="AQ109" i="5"/>
  <c r="AR109" i="5"/>
  <c r="AS109" i="5"/>
  <c r="AT109" i="5"/>
  <c r="AU109" i="5"/>
  <c r="AV109" i="5"/>
  <c r="AW109" i="5"/>
  <c r="AX109" i="5"/>
  <c r="AY109" i="5"/>
  <c r="AZ109" i="5"/>
  <c r="BA109" i="5"/>
  <c r="BB109" i="5"/>
  <c r="BC109" i="5"/>
  <c r="BD109" i="5"/>
  <c r="BE109" i="5"/>
  <c r="BF109" i="5"/>
  <c r="BG109" i="5"/>
  <c r="BH109" i="5"/>
  <c r="BI109" i="5"/>
  <c r="BJ109" i="5"/>
  <c r="BK109" i="5"/>
  <c r="BL109" i="5"/>
  <c r="D110" i="5"/>
  <c r="E110" i="5"/>
  <c r="F110" i="5"/>
  <c r="G110" i="5"/>
  <c r="H110" i="5"/>
  <c r="I110" i="5"/>
  <c r="J110" i="5"/>
  <c r="K110" i="5"/>
  <c r="L110" i="5"/>
  <c r="M110" i="5"/>
  <c r="N110" i="5"/>
  <c r="O110" i="5"/>
  <c r="P110" i="5"/>
  <c r="Q110" i="5"/>
  <c r="R110" i="5"/>
  <c r="S110" i="5"/>
  <c r="T110" i="5"/>
  <c r="U110" i="5"/>
  <c r="V110" i="5"/>
  <c r="W110" i="5"/>
  <c r="X110" i="5"/>
  <c r="Y110" i="5"/>
  <c r="Z110" i="5"/>
  <c r="AA110" i="5"/>
  <c r="AB110" i="5"/>
  <c r="AC110" i="5"/>
  <c r="AD110" i="5"/>
  <c r="AE110" i="5"/>
  <c r="AF110" i="5"/>
  <c r="AG110" i="5"/>
  <c r="AH110" i="5"/>
  <c r="AI110" i="5"/>
  <c r="AJ110" i="5"/>
  <c r="AK110" i="5"/>
  <c r="AL110" i="5"/>
  <c r="AM110" i="5"/>
  <c r="AN110" i="5"/>
  <c r="AO110" i="5"/>
  <c r="AP110" i="5"/>
  <c r="AQ110" i="5"/>
  <c r="AR110" i="5"/>
  <c r="AS110" i="5"/>
  <c r="AT110" i="5"/>
  <c r="AU110" i="5"/>
  <c r="AV110" i="5"/>
  <c r="AW110" i="5"/>
  <c r="AX110" i="5"/>
  <c r="AY110" i="5"/>
  <c r="AZ110" i="5"/>
  <c r="BA110" i="5"/>
  <c r="BB110" i="5"/>
  <c r="BC110" i="5"/>
  <c r="BD110" i="5"/>
  <c r="BE110" i="5"/>
  <c r="BF110" i="5"/>
  <c r="BG110" i="5"/>
  <c r="BH110" i="5"/>
  <c r="BI110" i="5"/>
  <c r="BJ110" i="5"/>
  <c r="BK110" i="5"/>
  <c r="BL110" i="5"/>
  <c r="D111" i="5"/>
  <c r="E111" i="5"/>
  <c r="F111" i="5"/>
  <c r="G111" i="5"/>
  <c r="H111" i="5"/>
  <c r="I111" i="5"/>
  <c r="J111" i="5"/>
  <c r="K111" i="5"/>
  <c r="L111" i="5"/>
  <c r="M111" i="5"/>
  <c r="N111" i="5"/>
  <c r="O111" i="5"/>
  <c r="P111" i="5"/>
  <c r="Q111" i="5"/>
  <c r="R111" i="5"/>
  <c r="S111" i="5"/>
  <c r="T111" i="5"/>
  <c r="U111" i="5"/>
  <c r="V111" i="5"/>
  <c r="W111" i="5"/>
  <c r="X111" i="5"/>
  <c r="Y111" i="5"/>
  <c r="Z111" i="5"/>
  <c r="AA111" i="5"/>
  <c r="AB111" i="5"/>
  <c r="AC111" i="5"/>
  <c r="AD111" i="5"/>
  <c r="AE111" i="5"/>
  <c r="AF111" i="5"/>
  <c r="AG111" i="5"/>
  <c r="AH111" i="5"/>
  <c r="AI111" i="5"/>
  <c r="AJ111" i="5"/>
  <c r="AK111" i="5"/>
  <c r="AL111" i="5"/>
  <c r="AM111" i="5"/>
  <c r="AN111" i="5"/>
  <c r="AO111" i="5"/>
  <c r="AP111" i="5"/>
  <c r="AQ111" i="5"/>
  <c r="AR111" i="5"/>
  <c r="AS111" i="5"/>
  <c r="AT111" i="5"/>
  <c r="AU111" i="5"/>
  <c r="AV111" i="5"/>
  <c r="AW111" i="5"/>
  <c r="AX111" i="5"/>
  <c r="AY111" i="5"/>
  <c r="AZ111" i="5"/>
  <c r="BA111" i="5"/>
  <c r="BB111" i="5"/>
  <c r="BC111" i="5"/>
  <c r="BD111" i="5"/>
  <c r="BE111" i="5"/>
  <c r="BF111" i="5"/>
  <c r="BG111" i="5"/>
  <c r="BH111" i="5"/>
  <c r="BI111" i="5"/>
  <c r="BJ111" i="5"/>
  <c r="BK111" i="5"/>
  <c r="BL111" i="5"/>
  <c r="D112" i="5"/>
  <c r="E112" i="5"/>
  <c r="F112" i="5"/>
  <c r="G112" i="5"/>
  <c r="H112" i="5"/>
  <c r="I112" i="5"/>
  <c r="J112" i="5"/>
  <c r="K112" i="5"/>
  <c r="L112" i="5"/>
  <c r="M112" i="5"/>
  <c r="N112" i="5"/>
  <c r="O112" i="5"/>
  <c r="P112" i="5"/>
  <c r="Q112" i="5"/>
  <c r="R112" i="5"/>
  <c r="BC112" i="5"/>
  <c r="BD112" i="5"/>
  <c r="BE112" i="5"/>
  <c r="BF112" i="5"/>
  <c r="BG112" i="5"/>
  <c r="BH112" i="5"/>
  <c r="BI112" i="5"/>
  <c r="BJ112" i="5"/>
  <c r="BK112" i="5"/>
  <c r="BL112" i="5"/>
  <c r="E113" i="5"/>
  <c r="F113" i="5" s="1"/>
  <c r="G113" i="5" s="1"/>
  <c r="D114" i="5"/>
  <c r="E114" i="5"/>
  <c r="F114" i="5"/>
  <c r="G114" i="5"/>
  <c r="H114" i="5"/>
  <c r="I114" i="5"/>
  <c r="J114" i="5"/>
  <c r="K114" i="5"/>
  <c r="L114" i="5"/>
  <c r="M114" i="5"/>
  <c r="N114" i="5"/>
  <c r="O114" i="5"/>
  <c r="Q114" i="5"/>
  <c r="R114" i="5"/>
  <c r="S114" i="5"/>
  <c r="T114" i="5"/>
  <c r="U114" i="5"/>
  <c r="V114" i="5"/>
  <c r="W114" i="5"/>
  <c r="X114" i="5"/>
  <c r="Y114" i="5"/>
  <c r="Z114" i="5"/>
  <c r="AA114" i="5"/>
  <c r="AB114" i="5"/>
  <c r="AC114" i="5"/>
  <c r="AD114" i="5"/>
  <c r="AE114" i="5"/>
  <c r="AF114" i="5"/>
  <c r="AG114" i="5"/>
  <c r="AH114" i="5"/>
  <c r="AI114" i="5"/>
  <c r="AJ114" i="5"/>
  <c r="AK114" i="5"/>
  <c r="AL114" i="5"/>
  <c r="AM114" i="5"/>
  <c r="AN114" i="5"/>
  <c r="AO114" i="5"/>
  <c r="AP114" i="5"/>
  <c r="AQ114" i="5"/>
  <c r="AR114" i="5"/>
  <c r="AS114" i="5"/>
  <c r="AT114" i="5"/>
  <c r="AU114" i="5"/>
  <c r="AV114" i="5"/>
  <c r="AW114" i="5"/>
  <c r="AX114" i="5"/>
  <c r="AY114" i="5"/>
  <c r="AZ114" i="5"/>
  <c r="BA114" i="5"/>
  <c r="BB114" i="5"/>
  <c r="BC114" i="5"/>
  <c r="BD114" i="5"/>
  <c r="BE114" i="5"/>
  <c r="BF114" i="5"/>
  <c r="BG114" i="5"/>
  <c r="BH114" i="5"/>
  <c r="BI114" i="5"/>
  <c r="BJ114" i="5"/>
  <c r="BK114" i="5"/>
  <c r="BL114" i="5"/>
  <c r="D115" i="5"/>
  <c r="E115" i="5"/>
  <c r="F115" i="5"/>
  <c r="G115" i="5"/>
  <c r="H115" i="5"/>
  <c r="I115" i="5"/>
  <c r="J115" i="5"/>
  <c r="K115" i="5"/>
  <c r="L115" i="5"/>
  <c r="M115" i="5"/>
  <c r="N115" i="5"/>
  <c r="O115" i="5"/>
  <c r="P115" i="5"/>
  <c r="Q115" i="5"/>
  <c r="R115" i="5"/>
  <c r="S115" i="5"/>
  <c r="T115" i="5"/>
  <c r="U115" i="5"/>
  <c r="V115" i="5"/>
  <c r="W115" i="5"/>
  <c r="X115" i="5"/>
  <c r="Y115" i="5"/>
  <c r="Z115" i="5"/>
  <c r="AA115" i="5"/>
  <c r="AB115" i="5"/>
  <c r="AC115" i="5"/>
  <c r="AD115" i="5"/>
  <c r="AE115" i="5"/>
  <c r="AF115" i="5"/>
  <c r="AG115" i="5"/>
  <c r="AH115" i="5"/>
  <c r="AI115" i="5"/>
  <c r="AJ115" i="5"/>
  <c r="AK115" i="5"/>
  <c r="AL115" i="5"/>
  <c r="AM115" i="5"/>
  <c r="AN115" i="5"/>
  <c r="AO115" i="5"/>
  <c r="AP115" i="5"/>
  <c r="AQ115" i="5"/>
  <c r="AR115" i="5"/>
  <c r="AS115" i="5"/>
  <c r="AT115" i="5"/>
  <c r="AU115" i="5"/>
  <c r="AV115" i="5"/>
  <c r="AW115" i="5"/>
  <c r="AX115" i="5"/>
  <c r="AY115" i="5"/>
  <c r="AZ115" i="5"/>
  <c r="BA115" i="5"/>
  <c r="BB115" i="5"/>
  <c r="BC115" i="5"/>
  <c r="BD115" i="5"/>
  <c r="BE115" i="5"/>
  <c r="BF115" i="5"/>
  <c r="BG115" i="5"/>
  <c r="BH115" i="5"/>
  <c r="BI115" i="5"/>
  <c r="BJ115" i="5"/>
  <c r="BK115" i="5"/>
  <c r="BL115" i="5"/>
  <c r="D116" i="5"/>
  <c r="E116" i="5"/>
  <c r="F116" i="5"/>
  <c r="G116" i="5"/>
  <c r="H116" i="5"/>
  <c r="I116" i="5"/>
  <c r="J116" i="5"/>
  <c r="K116" i="5"/>
  <c r="L116" i="5"/>
  <c r="M116" i="5"/>
  <c r="N116" i="5"/>
  <c r="O116" i="5"/>
  <c r="P116" i="5"/>
  <c r="Q116" i="5"/>
  <c r="R116" i="5"/>
  <c r="S116" i="5"/>
  <c r="T116" i="5"/>
  <c r="U116" i="5"/>
  <c r="V116" i="5"/>
  <c r="W116" i="5"/>
  <c r="X116" i="5"/>
  <c r="Y116" i="5"/>
  <c r="Z116" i="5"/>
  <c r="AA116" i="5"/>
  <c r="AB116" i="5"/>
  <c r="AC116" i="5"/>
  <c r="AD116" i="5"/>
  <c r="AE116" i="5"/>
  <c r="AF116" i="5"/>
  <c r="AG116" i="5"/>
  <c r="AH116" i="5"/>
  <c r="AI116" i="5"/>
  <c r="AJ116" i="5"/>
  <c r="AK116" i="5"/>
  <c r="AL116" i="5"/>
  <c r="AM116" i="5"/>
  <c r="AN116" i="5"/>
  <c r="AO116" i="5"/>
  <c r="AP116" i="5"/>
  <c r="AQ116" i="5"/>
  <c r="AR116" i="5"/>
  <c r="AS116" i="5"/>
  <c r="AT116" i="5"/>
  <c r="AU116" i="5"/>
  <c r="AV116" i="5"/>
  <c r="AW116" i="5"/>
  <c r="AX116" i="5"/>
  <c r="AY116" i="5"/>
  <c r="AZ116" i="5"/>
  <c r="BA116" i="5"/>
  <c r="BB116" i="5"/>
  <c r="BC116" i="5"/>
  <c r="BD116" i="5"/>
  <c r="BE116" i="5"/>
  <c r="BF116" i="5"/>
  <c r="BG116" i="5"/>
  <c r="BH116" i="5"/>
  <c r="BI116" i="5"/>
  <c r="BJ116" i="5"/>
  <c r="BK116" i="5"/>
  <c r="BL116" i="5"/>
  <c r="D117" i="5"/>
  <c r="E117" i="5"/>
  <c r="F117" i="5"/>
  <c r="G117" i="5"/>
  <c r="H117" i="5"/>
  <c r="I117" i="5"/>
  <c r="J117" i="5"/>
  <c r="K117" i="5"/>
  <c r="L117" i="5"/>
  <c r="M117" i="5"/>
  <c r="N117" i="5"/>
  <c r="O117" i="5"/>
  <c r="P117" i="5"/>
  <c r="Q117" i="5"/>
  <c r="R117" i="5"/>
  <c r="S117" i="5"/>
  <c r="T117" i="5"/>
  <c r="U117" i="5"/>
  <c r="V117" i="5"/>
  <c r="W117" i="5"/>
  <c r="X117" i="5"/>
  <c r="Y117" i="5"/>
  <c r="Z117" i="5"/>
  <c r="AA117" i="5"/>
  <c r="AB117" i="5"/>
  <c r="AC117" i="5"/>
  <c r="AD117" i="5"/>
  <c r="AE117" i="5"/>
  <c r="AF117" i="5"/>
  <c r="AG117" i="5"/>
  <c r="AH117" i="5"/>
  <c r="AI117" i="5"/>
  <c r="AJ117" i="5"/>
  <c r="AK117" i="5"/>
  <c r="AL117" i="5"/>
  <c r="AM117" i="5"/>
  <c r="AN117" i="5"/>
  <c r="AO117" i="5"/>
  <c r="AP117" i="5"/>
  <c r="AQ117" i="5"/>
  <c r="AR117" i="5"/>
  <c r="AS117" i="5"/>
  <c r="AT117" i="5"/>
  <c r="AU117" i="5"/>
  <c r="AV117" i="5"/>
  <c r="AW117" i="5"/>
  <c r="AX117" i="5"/>
  <c r="AY117" i="5"/>
  <c r="AZ117" i="5"/>
  <c r="BA117" i="5"/>
  <c r="BB117" i="5"/>
  <c r="BC117" i="5"/>
  <c r="BD117" i="5"/>
  <c r="BE117" i="5"/>
  <c r="BF117" i="5"/>
  <c r="BG117" i="5"/>
  <c r="BH117" i="5"/>
  <c r="BI117" i="5"/>
  <c r="BJ117" i="5"/>
  <c r="BK117" i="5"/>
  <c r="BL117" i="5"/>
  <c r="A121" i="5"/>
  <c r="A122" i="5"/>
  <c r="B125" i="5" s="1"/>
  <c r="E122" i="5"/>
  <c r="E148" i="5" s="1"/>
  <c r="E173" i="5" s="1"/>
  <c r="E197" i="5" s="1"/>
  <c r="BM137" i="5"/>
  <c r="A147" i="5"/>
  <c r="D148" i="5"/>
  <c r="D173" i="5" s="1"/>
  <c r="D197" i="5" s="1"/>
  <c r="C150" i="5"/>
  <c r="C151" i="5"/>
  <c r="C152" i="5"/>
  <c r="C153" i="5"/>
  <c r="C154" i="5"/>
  <c r="C155" i="5"/>
  <c r="C156" i="5"/>
  <c r="C157" i="5"/>
  <c r="C159" i="5"/>
  <c r="C163" i="5"/>
  <c r="D163" i="5"/>
  <c r="E163" i="5"/>
  <c r="F163" i="5"/>
  <c r="G163" i="5"/>
  <c r="H163" i="5"/>
  <c r="I163" i="5"/>
  <c r="J163" i="5"/>
  <c r="K163" i="5"/>
  <c r="L163" i="5"/>
  <c r="M163" i="5"/>
  <c r="N163" i="5"/>
  <c r="O163" i="5"/>
  <c r="P163" i="5"/>
  <c r="Q163" i="5"/>
  <c r="R163" i="5"/>
  <c r="S163" i="5"/>
  <c r="T163" i="5"/>
  <c r="U163" i="5"/>
  <c r="V163" i="5"/>
  <c r="W163" i="5"/>
  <c r="X163" i="5"/>
  <c r="Y163" i="5"/>
  <c r="Z163" i="5"/>
  <c r="AA163" i="5"/>
  <c r="AB163" i="5"/>
  <c r="AC163" i="5"/>
  <c r="AD163" i="5"/>
  <c r="AE163" i="5"/>
  <c r="AF163" i="5"/>
  <c r="AG163" i="5"/>
  <c r="AH163" i="5"/>
  <c r="AI163" i="5"/>
  <c r="C164" i="5"/>
  <c r="C165" i="5"/>
  <c r="C167" i="5"/>
  <c r="C168" i="5"/>
  <c r="C169" i="5"/>
  <c r="A172" i="5"/>
  <c r="C175" i="5"/>
  <c r="C176" i="5"/>
  <c r="C177" i="5"/>
  <c r="C178" i="5"/>
  <c r="C179" i="5"/>
  <c r="C180" i="5"/>
  <c r="C181" i="5"/>
  <c r="C182" i="5"/>
  <c r="C184" i="5"/>
  <c r="D187" i="5"/>
  <c r="E187" i="5" s="1"/>
  <c r="F187" i="5" s="1"/>
  <c r="G187" i="5" s="1"/>
  <c r="H187" i="5" s="1"/>
  <c r="I187" i="5" s="1"/>
  <c r="J187" i="5" s="1"/>
  <c r="K187" i="5" s="1"/>
  <c r="L187" i="5" s="1"/>
  <c r="M187" i="5" s="1"/>
  <c r="N187" i="5" s="1"/>
  <c r="O187" i="5" s="1"/>
  <c r="P187" i="5" s="1"/>
  <c r="Q187" i="5" s="1"/>
  <c r="R187" i="5" s="1"/>
  <c r="S187" i="5" s="1"/>
  <c r="T187" i="5" s="1"/>
  <c r="U187" i="5" s="1"/>
  <c r="V187" i="5" s="1"/>
  <c r="W187" i="5" s="1"/>
  <c r="X187" i="5" s="1"/>
  <c r="Y187" i="5" s="1"/>
  <c r="Z187" i="5" s="1"/>
  <c r="AA187" i="5" s="1"/>
  <c r="AB187" i="5" s="1"/>
  <c r="AC187" i="5" s="1"/>
  <c r="AD187" i="5" s="1"/>
  <c r="AE187" i="5" s="1"/>
  <c r="C188" i="5"/>
  <c r="D188" i="5"/>
  <c r="E188" i="5"/>
  <c r="F188" i="5"/>
  <c r="G188" i="5"/>
  <c r="H188" i="5"/>
  <c r="I188" i="5"/>
  <c r="J188" i="5"/>
  <c r="K188" i="5"/>
  <c r="L188" i="5"/>
  <c r="M188" i="5"/>
  <c r="N188" i="5"/>
  <c r="O188" i="5"/>
  <c r="P188" i="5"/>
  <c r="Q188" i="5"/>
  <c r="R188" i="5"/>
  <c r="S188" i="5"/>
  <c r="T188" i="5"/>
  <c r="U188" i="5"/>
  <c r="V188" i="5"/>
  <c r="W188" i="5"/>
  <c r="X188" i="5"/>
  <c r="Y188" i="5"/>
  <c r="Z188" i="5"/>
  <c r="AA188" i="5"/>
  <c r="AB188" i="5"/>
  <c r="AC188" i="5"/>
  <c r="AD188" i="5"/>
  <c r="AE188" i="5"/>
  <c r="C189" i="5"/>
  <c r="C190" i="5"/>
  <c r="C192" i="5"/>
  <c r="C193" i="5"/>
  <c r="C194" i="5"/>
  <c r="A196" i="5"/>
  <c r="A197" i="5"/>
  <c r="A200" i="5" s="1"/>
  <c r="C199" i="5"/>
  <c r="C200" i="5"/>
  <c r="C201" i="5"/>
  <c r="C202" i="5"/>
  <c r="C203" i="5"/>
  <c r="C204" i="5"/>
  <c r="C205" i="5"/>
  <c r="C206" i="5"/>
  <c r="C208" i="5"/>
  <c r="D211" i="5"/>
  <c r="E211" i="5" s="1"/>
  <c r="F211" i="5" s="1"/>
  <c r="G211" i="5" s="1"/>
  <c r="H211" i="5" s="1"/>
  <c r="I211" i="5" s="1"/>
  <c r="J211" i="5" s="1"/>
  <c r="K211" i="5" s="1"/>
  <c r="L211" i="5" s="1"/>
  <c r="M211" i="5" s="1"/>
  <c r="N211" i="5" s="1"/>
  <c r="O211" i="5" s="1"/>
  <c r="P211" i="5" s="1"/>
  <c r="Q211" i="5" s="1"/>
  <c r="R211" i="5" s="1"/>
  <c r="S211" i="5" s="1"/>
  <c r="T211" i="5" s="1"/>
  <c r="U211" i="5" s="1"/>
  <c r="V211" i="5" s="1"/>
  <c r="W211" i="5" s="1"/>
  <c r="X211" i="5" s="1"/>
  <c r="Y211" i="5" s="1"/>
  <c r="Z211" i="5" s="1"/>
  <c r="AA211" i="5" s="1"/>
  <c r="AB211" i="5" s="1"/>
  <c r="AC211" i="5" s="1"/>
  <c r="AD211" i="5" s="1"/>
  <c r="AE211" i="5" s="1"/>
  <c r="C212" i="5"/>
  <c r="D212" i="5"/>
  <c r="E212" i="5"/>
  <c r="F212" i="5"/>
  <c r="G212" i="5"/>
  <c r="H212" i="5"/>
  <c r="I212" i="5"/>
  <c r="J212" i="5"/>
  <c r="K212" i="5"/>
  <c r="L212" i="5"/>
  <c r="M212" i="5"/>
  <c r="N212" i="5"/>
  <c r="O212" i="5"/>
  <c r="P212" i="5"/>
  <c r="Q212" i="5"/>
  <c r="R212" i="5"/>
  <c r="S212" i="5"/>
  <c r="C213" i="5"/>
  <c r="C214" i="5"/>
  <c r="C216" i="5"/>
  <c r="C217" i="5"/>
  <c r="C218" i="5"/>
  <c r="A220" i="5"/>
  <c r="A221" i="5"/>
  <c r="B222" i="5" s="1"/>
  <c r="C223" i="5"/>
  <c r="C224" i="5"/>
  <c r="C225" i="5"/>
  <c r="C226" i="5"/>
  <c r="C227" i="5"/>
  <c r="C228" i="5"/>
  <c r="C229" i="5"/>
  <c r="C230" i="5"/>
  <c r="C232" i="5"/>
  <c r="D235" i="5"/>
  <c r="E235" i="5" s="1"/>
  <c r="F235" i="5" s="1"/>
  <c r="G235" i="5" s="1"/>
  <c r="H235" i="5" s="1"/>
  <c r="I235" i="5" s="1"/>
  <c r="J235" i="5" s="1"/>
  <c r="K235" i="5" s="1"/>
  <c r="L235" i="5" s="1"/>
  <c r="M235" i="5" s="1"/>
  <c r="N235" i="5" s="1"/>
  <c r="O235" i="5" s="1"/>
  <c r="P235" i="5" s="1"/>
  <c r="Q235" i="5" s="1"/>
  <c r="R235" i="5" s="1"/>
  <c r="S235" i="5" s="1"/>
  <c r="T235" i="5" s="1"/>
  <c r="U235" i="5" s="1"/>
  <c r="V235" i="5" s="1"/>
  <c r="W235" i="5" s="1"/>
  <c r="X235" i="5" s="1"/>
  <c r="Y235" i="5" s="1"/>
  <c r="Z235" i="5" s="1"/>
  <c r="AA235" i="5" s="1"/>
  <c r="AB235" i="5" s="1"/>
  <c r="AC235" i="5" s="1"/>
  <c r="AD235" i="5" s="1"/>
  <c r="C236" i="5"/>
  <c r="D236" i="5"/>
  <c r="E236" i="5"/>
  <c r="F236" i="5"/>
  <c r="G236" i="5"/>
  <c r="H236" i="5"/>
  <c r="I236" i="5"/>
  <c r="J236" i="5"/>
  <c r="K236" i="5"/>
  <c r="L236" i="5"/>
  <c r="M236" i="5"/>
  <c r="N236" i="5"/>
  <c r="O236" i="5"/>
  <c r="P236" i="5"/>
  <c r="Q236" i="5"/>
  <c r="R236" i="5"/>
  <c r="S236" i="5"/>
  <c r="T236" i="5"/>
  <c r="U236" i="5"/>
  <c r="V236" i="5"/>
  <c r="W236" i="5"/>
  <c r="X236" i="5"/>
  <c r="Y236" i="5"/>
  <c r="Z236" i="5"/>
  <c r="AA236" i="5"/>
  <c r="AB236" i="5"/>
  <c r="AC236" i="5"/>
  <c r="AD236" i="5"/>
  <c r="AE236" i="5"/>
  <c r="AF236" i="5"/>
  <c r="AG236" i="5"/>
  <c r="AH236" i="5"/>
  <c r="AI236" i="5"/>
  <c r="AK236" i="5"/>
  <c r="AL236" i="5"/>
  <c r="AM236" i="5"/>
  <c r="C237" i="5"/>
  <c r="C238" i="5"/>
  <c r="C240" i="5"/>
  <c r="C241" i="5"/>
  <c r="C242" i="5"/>
  <c r="A244" i="5"/>
  <c r="A245" i="5" s="1"/>
  <c r="AJ245" i="5"/>
  <c r="AK245" i="5"/>
  <c r="AL245" i="5"/>
  <c r="AM245" i="5"/>
  <c r="AN245" i="5"/>
  <c r="AO245" i="5"/>
  <c r="AP245" i="5"/>
  <c r="AQ245" i="5"/>
  <c r="AR245" i="5"/>
  <c r="AS245" i="5"/>
  <c r="AT245" i="5"/>
  <c r="AU245" i="5"/>
  <c r="AV245" i="5"/>
  <c r="AW245" i="5"/>
  <c r="AX245" i="5"/>
  <c r="AY245" i="5"/>
  <c r="AZ245" i="5"/>
  <c r="BA245" i="5"/>
  <c r="BB245" i="5"/>
  <c r="BC245" i="5"/>
  <c r="BD245" i="5"/>
  <c r="AN246" i="5"/>
  <c r="AO246" i="5"/>
  <c r="AP246" i="5"/>
  <c r="AQ246" i="5"/>
  <c r="AR246" i="5"/>
  <c r="AS246" i="5"/>
  <c r="AT246" i="5"/>
  <c r="AU246" i="5"/>
  <c r="AV246" i="5"/>
  <c r="AW246" i="5"/>
  <c r="AX246" i="5"/>
  <c r="AY246" i="5"/>
  <c r="AZ246" i="5"/>
  <c r="BA246" i="5"/>
  <c r="BB246" i="5"/>
  <c r="BC246" i="5"/>
  <c r="BD246" i="5"/>
  <c r="C247" i="5"/>
  <c r="C248" i="5"/>
  <c r="C249" i="5"/>
  <c r="C250" i="5"/>
  <c r="C251" i="5"/>
  <c r="C252" i="5"/>
  <c r="C253" i="5"/>
  <c r="C254" i="5"/>
  <c r="C256" i="5"/>
  <c r="D259" i="5"/>
  <c r="E259" i="5" s="1"/>
  <c r="F259" i="5" s="1"/>
  <c r="G259" i="5" s="1"/>
  <c r="H259" i="5" s="1"/>
  <c r="I259" i="5" s="1"/>
  <c r="J259" i="5" s="1"/>
  <c r="K259" i="5" s="1"/>
  <c r="L259" i="5" s="1"/>
  <c r="M259" i="5" s="1"/>
  <c r="N259" i="5" s="1"/>
  <c r="O259" i="5" s="1"/>
  <c r="P259" i="5" s="1"/>
  <c r="Q259" i="5" s="1"/>
  <c r="R259" i="5" s="1"/>
  <c r="S259" i="5" s="1"/>
  <c r="T259" i="5" s="1"/>
  <c r="U259" i="5" s="1"/>
  <c r="V259" i="5" s="1"/>
  <c r="W259" i="5" s="1"/>
  <c r="X259" i="5" s="1"/>
  <c r="Y259" i="5" s="1"/>
  <c r="Z259" i="5" s="1"/>
  <c r="AA259" i="5" s="1"/>
  <c r="AB259" i="5" s="1"/>
  <c r="AC259" i="5" s="1"/>
  <c r="C260" i="5"/>
  <c r="D260" i="5"/>
  <c r="E260" i="5"/>
  <c r="F260" i="5"/>
  <c r="G260" i="5"/>
  <c r="H260" i="5"/>
  <c r="I260" i="5"/>
  <c r="J260" i="5"/>
  <c r="K260" i="5"/>
  <c r="L260" i="5"/>
  <c r="M260" i="5"/>
  <c r="N260" i="5"/>
  <c r="O260" i="5"/>
  <c r="P260" i="5"/>
  <c r="Q260" i="5"/>
  <c r="R260" i="5"/>
  <c r="S260" i="5"/>
  <c r="T260" i="5"/>
  <c r="U260" i="5"/>
  <c r="V260" i="5"/>
  <c r="W260" i="5"/>
  <c r="X260" i="5"/>
  <c r="Y260" i="5"/>
  <c r="Z260" i="5"/>
  <c r="AA260" i="5"/>
  <c r="AB260" i="5"/>
  <c r="AC260" i="5"/>
  <c r="C261" i="5"/>
  <c r="C262" i="5"/>
  <c r="C264" i="5"/>
  <c r="C265" i="5"/>
  <c r="C266" i="5"/>
  <c r="A268" i="5"/>
  <c r="A269" i="5"/>
  <c r="A283" i="5" s="1"/>
  <c r="D269" i="5"/>
  <c r="C271" i="5"/>
  <c r="C272" i="5"/>
  <c r="C273" i="5"/>
  <c r="C274" i="5"/>
  <c r="C275" i="5"/>
  <c r="C276" i="5"/>
  <c r="C277" i="5"/>
  <c r="C278" i="5"/>
  <c r="C280" i="5"/>
  <c r="D283" i="5"/>
  <c r="E283" i="5" s="1"/>
  <c r="F283" i="5" s="1"/>
  <c r="G283" i="5" s="1"/>
  <c r="H283" i="5" s="1"/>
  <c r="I283" i="5" s="1"/>
  <c r="J283" i="5" s="1"/>
  <c r="K283" i="5" s="1"/>
  <c r="L283" i="5" s="1"/>
  <c r="M283" i="5" s="1"/>
  <c r="N283" i="5" s="1"/>
  <c r="O283" i="5" s="1"/>
  <c r="P283" i="5" s="1"/>
  <c r="Q283" i="5" s="1"/>
  <c r="R283" i="5" s="1"/>
  <c r="S283" i="5" s="1"/>
  <c r="T283" i="5" s="1"/>
  <c r="U283" i="5" s="1"/>
  <c r="V283" i="5" s="1"/>
  <c r="W283" i="5" s="1"/>
  <c r="X283" i="5" s="1"/>
  <c r="Y283" i="5" s="1"/>
  <c r="Z283" i="5" s="1"/>
  <c r="AA283" i="5" s="1"/>
  <c r="AB283" i="5" s="1"/>
  <c r="AC283" i="5" s="1"/>
  <c r="AD283" i="5" s="1"/>
  <c r="AE283" i="5" s="1"/>
  <c r="AF283" i="5" s="1"/>
  <c r="AG283" i="5" s="1"/>
  <c r="AH283" i="5" s="1"/>
  <c r="AI283" i="5" s="1"/>
  <c r="AJ283" i="5" s="1"/>
  <c r="AK283" i="5" s="1"/>
  <c r="AL283" i="5" s="1"/>
  <c r="AM283" i="5" s="1"/>
  <c r="AN283" i="5" s="1"/>
  <c r="AO283" i="5" s="1"/>
  <c r="AP283" i="5" s="1"/>
  <c r="AQ283" i="5" s="1"/>
  <c r="AR283" i="5" s="1"/>
  <c r="AS283" i="5" s="1"/>
  <c r="AT283" i="5" s="1"/>
  <c r="AU283" i="5" s="1"/>
  <c r="AV283" i="5" s="1"/>
  <c r="AW283" i="5" s="1"/>
  <c r="AX283" i="5" s="1"/>
  <c r="AY283" i="5" s="1"/>
  <c r="AZ283" i="5" s="1"/>
  <c r="BA283" i="5" s="1"/>
  <c r="BB283" i="5" s="1"/>
  <c r="BC283" i="5" s="1"/>
  <c r="BD283" i="5" s="1"/>
  <c r="BE283" i="5" s="1"/>
  <c r="BF283" i="5" s="1"/>
  <c r="BG283" i="5" s="1"/>
  <c r="BH283" i="5" s="1"/>
  <c r="BI283" i="5" s="1"/>
  <c r="BJ283" i="5" s="1"/>
  <c r="BK283" i="5" s="1"/>
  <c r="BL283" i="5" s="1"/>
  <c r="C284" i="5"/>
  <c r="E284" i="5"/>
  <c r="F284" i="5"/>
  <c r="G284" i="5"/>
  <c r="H284" i="5"/>
  <c r="I284" i="5"/>
  <c r="J284" i="5"/>
  <c r="K284" i="5"/>
  <c r="L284" i="5"/>
  <c r="M284" i="5"/>
  <c r="N284" i="5"/>
  <c r="O284" i="5"/>
  <c r="P284" i="5"/>
  <c r="Q284" i="5"/>
  <c r="R284" i="5"/>
  <c r="S284" i="5"/>
  <c r="T284" i="5"/>
  <c r="U284" i="5"/>
  <c r="V284" i="5"/>
  <c r="W284" i="5"/>
  <c r="X284" i="5"/>
  <c r="Y284" i="5"/>
  <c r="Z284" i="5"/>
  <c r="AA284" i="5"/>
  <c r="AB284" i="5"/>
  <c r="AC284" i="5"/>
  <c r="AD284" i="5"/>
  <c r="AE284" i="5"/>
  <c r="AF284" i="5"/>
  <c r="AG284" i="5"/>
  <c r="AH284" i="5"/>
  <c r="AI284" i="5"/>
  <c r="C285" i="5"/>
  <c r="C286" i="5"/>
  <c r="C288" i="5"/>
  <c r="C289" i="5"/>
  <c r="C290" i="5"/>
  <c r="G237" i="5" l="1"/>
  <c r="S237" i="5"/>
  <c r="AE237" i="5"/>
  <c r="X237" i="5"/>
  <c r="AK237" i="5"/>
  <c r="P237" i="5"/>
  <c r="H237" i="5"/>
  <c r="T237" i="5"/>
  <c r="AF237" i="5"/>
  <c r="I237" i="5"/>
  <c r="U237" i="5"/>
  <c r="AG237" i="5"/>
  <c r="AB237" i="5"/>
  <c r="J237" i="5"/>
  <c r="V237" i="5"/>
  <c r="AH237" i="5"/>
  <c r="L237" i="5"/>
  <c r="AJ237" i="5"/>
  <c r="Y237" i="5"/>
  <c r="F237" i="5"/>
  <c r="K237" i="5"/>
  <c r="W237" i="5"/>
  <c r="AI237" i="5"/>
  <c r="E237" i="5"/>
  <c r="M237" i="5"/>
  <c r="Q237" i="5"/>
  <c r="R237" i="5"/>
  <c r="N237" i="5"/>
  <c r="Z237" i="5"/>
  <c r="AL237" i="5"/>
  <c r="O237" i="5"/>
  <c r="AC237" i="5"/>
  <c r="AA237" i="5"/>
  <c r="AM237" i="5"/>
  <c r="AD237" i="5"/>
  <c r="F189" i="5"/>
  <c r="R189" i="5"/>
  <c r="AD189" i="5"/>
  <c r="G189" i="5"/>
  <c r="S189" i="5"/>
  <c r="AE189" i="5"/>
  <c r="L189" i="5"/>
  <c r="H189" i="5"/>
  <c r="T189" i="5"/>
  <c r="W189" i="5"/>
  <c r="I189" i="5"/>
  <c r="U189" i="5"/>
  <c r="K189" i="5"/>
  <c r="AB189" i="5"/>
  <c r="Q189" i="5"/>
  <c r="J189" i="5"/>
  <c r="V189" i="5"/>
  <c r="X189" i="5"/>
  <c r="E189" i="5"/>
  <c r="O189" i="5"/>
  <c r="P189" i="5"/>
  <c r="AC189" i="5"/>
  <c r="M189" i="5"/>
  <c r="Y189" i="5"/>
  <c r="N189" i="5"/>
  <c r="Z189" i="5"/>
  <c r="AA189" i="5"/>
  <c r="P164" i="5"/>
  <c r="AB164" i="5"/>
  <c r="AN164" i="5"/>
  <c r="AZ164" i="5"/>
  <c r="AS164" i="5"/>
  <c r="V164" i="5"/>
  <c r="Q164" i="5"/>
  <c r="AC164" i="5"/>
  <c r="AO164" i="5"/>
  <c r="BA164" i="5"/>
  <c r="AA164" i="5"/>
  <c r="F164" i="5"/>
  <c r="R164" i="5"/>
  <c r="AD164" i="5"/>
  <c r="AP164" i="5"/>
  <c r="BB164" i="5"/>
  <c r="AX164" i="5"/>
  <c r="G164" i="5"/>
  <c r="S164" i="5"/>
  <c r="AE164" i="5"/>
  <c r="AQ164" i="5"/>
  <c r="U164" i="5"/>
  <c r="AG164" i="5"/>
  <c r="J164" i="5"/>
  <c r="AT164" i="5"/>
  <c r="E164" i="5"/>
  <c r="M164" i="5"/>
  <c r="Z164" i="5"/>
  <c r="O164" i="5"/>
  <c r="AM164" i="5"/>
  <c r="H164" i="5"/>
  <c r="T164" i="5"/>
  <c r="AF164" i="5"/>
  <c r="AR164" i="5"/>
  <c r="I164" i="5"/>
  <c r="AH164" i="5"/>
  <c r="Y164" i="5"/>
  <c r="N164" i="5"/>
  <c r="AL164" i="5"/>
  <c r="K164" i="5"/>
  <c r="W164" i="5"/>
  <c r="AI164" i="5"/>
  <c r="AU164" i="5"/>
  <c r="L164" i="5"/>
  <c r="AJ164" i="5"/>
  <c r="AV164" i="5"/>
  <c r="AK164" i="5"/>
  <c r="AY164" i="5"/>
  <c r="X164" i="5"/>
  <c r="AW164" i="5"/>
  <c r="I213" i="5"/>
  <c r="U213" i="5"/>
  <c r="AG213" i="5"/>
  <c r="G213" i="5"/>
  <c r="J213" i="5"/>
  <c r="V213" i="5"/>
  <c r="AH213" i="5"/>
  <c r="AL213" i="5"/>
  <c r="AQ213" i="5"/>
  <c r="K213" i="5"/>
  <c r="W213" i="5"/>
  <c r="AI213" i="5"/>
  <c r="O213" i="5"/>
  <c r="AR213" i="5"/>
  <c r="L213" i="5"/>
  <c r="X213" i="5"/>
  <c r="AJ213" i="5"/>
  <c r="Z213" i="5"/>
  <c r="AM213" i="5"/>
  <c r="F213" i="5"/>
  <c r="AP213" i="5"/>
  <c r="AE213" i="5"/>
  <c r="T213" i="5"/>
  <c r="M213" i="5"/>
  <c r="Y213" i="5"/>
  <c r="AK213" i="5"/>
  <c r="N213" i="5"/>
  <c r="E213" i="5"/>
  <c r="AA213" i="5"/>
  <c r="S213" i="5"/>
  <c r="H213" i="5"/>
  <c r="AF213" i="5"/>
  <c r="P213" i="5"/>
  <c r="AB213" i="5"/>
  <c r="AN213" i="5"/>
  <c r="AD213" i="5"/>
  <c r="Q213" i="5"/>
  <c r="AC213" i="5"/>
  <c r="AO213" i="5"/>
  <c r="R213" i="5"/>
  <c r="F261" i="5"/>
  <c r="G261" i="5"/>
  <c r="E261" i="5"/>
  <c r="Q261" i="5"/>
  <c r="S261" i="5"/>
  <c r="H261" i="5"/>
  <c r="I261" i="5"/>
  <c r="X261" i="5"/>
  <c r="K261" i="5"/>
  <c r="L261" i="5"/>
  <c r="M261" i="5"/>
  <c r="AB261" i="5"/>
  <c r="AC261" i="5"/>
  <c r="P261" i="5"/>
  <c r="R261" i="5"/>
  <c r="T261" i="5"/>
  <c r="U261" i="5"/>
  <c r="V261" i="5"/>
  <c r="W261" i="5"/>
  <c r="J261" i="5"/>
  <c r="Y261" i="5"/>
  <c r="Z261" i="5"/>
  <c r="AA261" i="5"/>
  <c r="N261" i="5"/>
  <c r="O261" i="5"/>
  <c r="D222" i="5"/>
  <c r="D246" i="5" s="1"/>
  <c r="AL53" i="5"/>
  <c r="E48" i="5"/>
  <c r="F48" i="5"/>
  <c r="O7" i="5"/>
  <c r="J300" i="5"/>
  <c r="BA112" i="5"/>
  <c r="AN112" i="5"/>
  <c r="AB112" i="5"/>
  <c r="AA112" i="5"/>
  <c r="Z112" i="5"/>
  <c r="Y112" i="5"/>
  <c r="AO112" i="5"/>
  <c r="AQ112" i="5"/>
  <c r="AP112" i="5"/>
  <c r="AM112" i="5"/>
  <c r="AC112" i="5"/>
  <c r="AZ112" i="5"/>
  <c r="AL112" i="5"/>
  <c r="X112" i="5"/>
  <c r="AY112" i="5"/>
  <c r="AK112" i="5"/>
  <c r="W112" i="5"/>
  <c r="AX112" i="5"/>
  <c r="AJ112" i="5"/>
  <c r="V112" i="5"/>
  <c r="AW112" i="5"/>
  <c r="AI112" i="5"/>
  <c r="U112" i="5"/>
  <c r="AV112" i="5"/>
  <c r="AH112" i="5"/>
  <c r="T112" i="5"/>
  <c r="AU112" i="5"/>
  <c r="AG112" i="5"/>
  <c r="S112" i="5"/>
  <c r="AT112" i="5"/>
  <c r="AF112" i="5"/>
  <c r="AS112" i="5"/>
  <c r="AE112" i="5"/>
  <c r="AR112" i="5"/>
  <c r="AD112" i="5"/>
  <c r="F220" i="5"/>
  <c r="E268" i="5"/>
  <c r="G306" i="5"/>
  <c r="E269" i="5"/>
  <c r="F121" i="5"/>
  <c r="A148" i="5"/>
  <c r="A151" i="5" s="1"/>
  <c r="E147" i="5"/>
  <c r="A125" i="5"/>
  <c r="D213" i="5"/>
  <c r="F268" i="5"/>
  <c r="B123" i="5"/>
  <c r="B126" i="5"/>
  <c r="G268" i="5"/>
  <c r="D121" i="5"/>
  <c r="A126" i="5"/>
  <c r="A136" i="5"/>
  <c r="C263" i="5"/>
  <c r="E30" i="5"/>
  <c r="G30" i="5"/>
  <c r="BC53" i="5"/>
  <c r="AM53" i="5"/>
  <c r="W53" i="5"/>
  <c r="G53" i="5"/>
  <c r="E106" i="5"/>
  <c r="F106" i="5" s="1"/>
  <c r="G106" i="5" s="1"/>
  <c r="H106" i="5" s="1"/>
  <c r="I106" i="5" s="1"/>
  <c r="J106" i="5" s="1"/>
  <c r="K106" i="5" s="1"/>
  <c r="R53" i="5"/>
  <c r="BH53" i="5"/>
  <c r="BE53" i="5"/>
  <c r="AO53" i="5"/>
  <c r="I53" i="5"/>
  <c r="AA53" i="5"/>
  <c r="C215" i="5"/>
  <c r="B124" i="5"/>
  <c r="BG53" i="5"/>
  <c r="AQ53" i="5"/>
  <c r="K53" i="5"/>
  <c r="D123" i="5"/>
  <c r="E123" i="5" s="1"/>
  <c r="E270" i="5" s="1"/>
  <c r="AI53" i="5"/>
  <c r="H285" i="5"/>
  <c r="A222" i="5"/>
  <c r="AZ53" i="5"/>
  <c r="AJ53" i="5"/>
  <c r="T53" i="5"/>
  <c r="AD53" i="5"/>
  <c r="N53" i="5"/>
  <c r="D220" i="5"/>
  <c r="D147" i="5"/>
  <c r="AK285" i="5"/>
  <c r="D268" i="5"/>
  <c r="F147" i="5"/>
  <c r="Y53" i="5"/>
  <c r="AF211" i="5"/>
  <c r="AG211" i="5" s="1"/>
  <c r="AE235" i="5"/>
  <c r="B199" i="5"/>
  <c r="E137" i="5"/>
  <c r="A199" i="5"/>
  <c r="D162" i="5"/>
  <c r="E162" i="5" s="1"/>
  <c r="F162" i="5" s="1"/>
  <c r="G162" i="5" s="1"/>
  <c r="H162" i="5" s="1"/>
  <c r="I162" i="5" s="1"/>
  <c r="J162" i="5" s="1"/>
  <c r="K162" i="5" s="1"/>
  <c r="L162" i="5" s="1"/>
  <c r="M162" i="5" s="1"/>
  <c r="N162" i="5" s="1"/>
  <c r="O162" i="5" s="1"/>
  <c r="P162" i="5" s="1"/>
  <c r="Q162" i="5" s="1"/>
  <c r="R162" i="5" s="1"/>
  <c r="S162" i="5" s="1"/>
  <c r="T162" i="5" s="1"/>
  <c r="U162" i="5" s="1"/>
  <c r="V162" i="5" s="1"/>
  <c r="W162" i="5" s="1"/>
  <c r="X162" i="5" s="1"/>
  <c r="Y162" i="5" s="1"/>
  <c r="Z162" i="5" s="1"/>
  <c r="AA162" i="5" s="1"/>
  <c r="AB162" i="5" s="1"/>
  <c r="AC162" i="5" s="1"/>
  <c r="AD162" i="5" s="1"/>
  <c r="AE162" i="5" s="1"/>
  <c r="AF162" i="5" s="1"/>
  <c r="AG162" i="5" s="1"/>
  <c r="AH162" i="5" s="1"/>
  <c r="AI162" i="5" s="1"/>
  <c r="AJ162" i="5" s="1"/>
  <c r="AK162" i="5" s="1"/>
  <c r="AL162" i="5" s="1"/>
  <c r="AM162" i="5" s="1"/>
  <c r="AN162" i="5" s="1"/>
  <c r="AO162" i="5" s="1"/>
  <c r="AP162" i="5" s="1"/>
  <c r="AQ162" i="5" s="1"/>
  <c r="AR162" i="5" s="1"/>
  <c r="AS162" i="5" s="1"/>
  <c r="AT162" i="5" s="1"/>
  <c r="AU162" i="5" s="1"/>
  <c r="AV162" i="5" s="1"/>
  <c r="AW162" i="5" s="1"/>
  <c r="AX162" i="5" s="1"/>
  <c r="AY162" i="5" s="1"/>
  <c r="AZ162" i="5" s="1"/>
  <c r="BA162" i="5" s="1"/>
  <c r="BB162" i="5" s="1"/>
  <c r="BA137" i="5"/>
  <c r="F122" i="5"/>
  <c r="F148" i="5" s="1"/>
  <c r="BN53" i="5"/>
  <c r="AX53" i="5"/>
  <c r="AH53" i="5"/>
  <c r="BK53" i="5"/>
  <c r="AU53" i="5"/>
  <c r="AE53" i="5"/>
  <c r="O53" i="5"/>
  <c r="U137" i="5"/>
  <c r="C287" i="5"/>
  <c r="AK137" i="5"/>
  <c r="A224" i="5"/>
  <c r="B198" i="5"/>
  <c r="E206" i="5" s="1"/>
  <c r="E207" i="5" s="1"/>
  <c r="A211" i="5"/>
  <c r="AY53" i="5"/>
  <c r="AN285" i="5"/>
  <c r="A198" i="5"/>
  <c r="AG137" i="5"/>
  <c r="D136" i="5"/>
  <c r="E136" i="5" s="1"/>
  <c r="F136" i="5" s="1"/>
  <c r="G136" i="5" s="1"/>
  <c r="H136" i="5" s="1"/>
  <c r="I136" i="5" s="1"/>
  <c r="J136" i="5" s="1"/>
  <c r="K136" i="5" s="1"/>
  <c r="L136" i="5" s="1"/>
  <c r="M136" i="5" s="1"/>
  <c r="N136" i="5" s="1"/>
  <c r="O136" i="5" s="1"/>
  <c r="P136" i="5" s="1"/>
  <c r="Q136" i="5" s="1"/>
  <c r="R136" i="5" s="1"/>
  <c r="S136" i="5" s="1"/>
  <c r="T136" i="5" s="1"/>
  <c r="U136" i="5" s="1"/>
  <c r="V136" i="5" s="1"/>
  <c r="W136" i="5" s="1"/>
  <c r="X136" i="5" s="1"/>
  <c r="Y136" i="5" s="1"/>
  <c r="Z136" i="5" s="1"/>
  <c r="AA136" i="5" s="1"/>
  <c r="AB136" i="5" s="1"/>
  <c r="AC136" i="5" s="1"/>
  <c r="AD136" i="5" s="1"/>
  <c r="AE136" i="5" s="1"/>
  <c r="AF136" i="5" s="1"/>
  <c r="AG136" i="5" s="1"/>
  <c r="AH136" i="5" s="1"/>
  <c r="AI136" i="5" s="1"/>
  <c r="AJ136" i="5" s="1"/>
  <c r="AK136" i="5" s="1"/>
  <c r="AL136" i="5" s="1"/>
  <c r="AM136" i="5" s="1"/>
  <c r="AN136" i="5" s="1"/>
  <c r="AO136" i="5" s="1"/>
  <c r="AP136" i="5" s="1"/>
  <c r="AQ136" i="5" s="1"/>
  <c r="AR136" i="5" s="1"/>
  <c r="AS136" i="5" s="1"/>
  <c r="AT136" i="5" s="1"/>
  <c r="AU136" i="5" s="1"/>
  <c r="AV136" i="5" s="1"/>
  <c r="AW136" i="5" s="1"/>
  <c r="AX136" i="5" s="1"/>
  <c r="AY136" i="5" s="1"/>
  <c r="AZ136" i="5" s="1"/>
  <c r="BA136" i="5" s="1"/>
  <c r="BB136" i="5" s="1"/>
  <c r="BC136" i="5" s="1"/>
  <c r="BD136" i="5" s="1"/>
  <c r="BE136" i="5" s="1"/>
  <c r="BF136" i="5" s="1"/>
  <c r="BG136" i="5" s="1"/>
  <c r="BH136" i="5" s="1"/>
  <c r="BI136" i="5" s="1"/>
  <c r="BJ136" i="5" s="1"/>
  <c r="BK136" i="5" s="1"/>
  <c r="BL136" i="5" s="1"/>
  <c r="BM136" i="5" s="1"/>
  <c r="B223" i="5"/>
  <c r="F63" i="5"/>
  <c r="S53" i="5"/>
  <c r="D164" i="5"/>
  <c r="AB137" i="5"/>
  <c r="L137" i="5"/>
  <c r="BA53" i="5"/>
  <c r="AO285" i="5"/>
  <c r="B201" i="5"/>
  <c r="AK53" i="5"/>
  <c r="A201" i="5"/>
  <c r="U53" i="5"/>
  <c r="G48" i="5"/>
  <c r="B200" i="5"/>
  <c r="C239" i="5"/>
  <c r="AM285" i="5"/>
  <c r="AL285" i="5"/>
  <c r="AA285" i="5"/>
  <c r="Y285" i="5"/>
  <c r="U285" i="5"/>
  <c r="Z285" i="5"/>
  <c r="Q285" i="5"/>
  <c r="BK285" i="5"/>
  <c r="O285" i="5"/>
  <c r="BL285" i="5"/>
  <c r="BI285" i="5"/>
  <c r="J285" i="5"/>
  <c r="N285" i="5"/>
  <c r="AD285" i="5"/>
  <c r="AT285" i="5"/>
  <c r="BJ285" i="5"/>
  <c r="D285" i="5"/>
  <c r="T285" i="5"/>
  <c r="AJ285" i="5"/>
  <c r="AZ285" i="5"/>
  <c r="F285" i="5"/>
  <c r="X285" i="5"/>
  <c r="AP285" i="5"/>
  <c r="BH285" i="5"/>
  <c r="K285" i="5"/>
  <c r="AC285" i="5"/>
  <c r="AV285" i="5"/>
  <c r="L285" i="5"/>
  <c r="AE285" i="5"/>
  <c r="AW285" i="5"/>
  <c r="M285" i="5"/>
  <c r="AF285" i="5"/>
  <c r="AX285" i="5"/>
  <c r="P285" i="5"/>
  <c r="AH285" i="5"/>
  <c r="BA285" i="5"/>
  <c r="G285" i="5"/>
  <c r="AI285" i="5"/>
  <c r="BG285" i="5"/>
  <c r="R285" i="5"/>
  <c r="AQ285" i="5"/>
  <c r="S285" i="5"/>
  <c r="AR285" i="5"/>
  <c r="V285" i="5"/>
  <c r="AU285" i="5"/>
  <c r="W285" i="5"/>
  <c r="AY285" i="5"/>
  <c r="AB285" i="5"/>
  <c r="BE285" i="5"/>
  <c r="E285" i="5"/>
  <c r="AG285" i="5"/>
  <c r="BF285" i="5"/>
  <c r="BD285" i="5"/>
  <c r="I285" i="5"/>
  <c r="D261" i="5"/>
  <c r="BC285" i="5"/>
  <c r="BB285" i="5"/>
  <c r="D237" i="5"/>
  <c r="AS285" i="5"/>
  <c r="A248" i="5"/>
  <c r="A249" i="5"/>
  <c r="B249" i="5"/>
  <c r="B247" i="5"/>
  <c r="A259" i="5"/>
  <c r="A246" i="5"/>
  <c r="B246" i="5"/>
  <c r="A247" i="5"/>
  <c r="D189" i="5"/>
  <c r="B270" i="5"/>
  <c r="D273" i="5" s="1"/>
  <c r="A271" i="5"/>
  <c r="B271" i="5"/>
  <c r="AO280" i="5" s="1"/>
  <c r="AO281" i="5" s="1"/>
  <c r="B273" i="5"/>
  <c r="B272" i="5"/>
  <c r="A270" i="5"/>
  <c r="A273" i="5"/>
  <c r="A272" i="5"/>
  <c r="A173" i="5"/>
  <c r="C191" i="5" s="1"/>
  <c r="A175" i="5"/>
  <c r="A177" i="5"/>
  <c r="A176" i="5"/>
  <c r="G220" i="5"/>
  <c r="E220" i="5"/>
  <c r="A235" i="5"/>
  <c r="B225" i="5"/>
  <c r="A225" i="5"/>
  <c r="E221" i="5"/>
  <c r="B224" i="5"/>
  <c r="A223" i="5"/>
  <c r="D221" i="5"/>
  <c r="D196" i="5"/>
  <c r="F196" i="5"/>
  <c r="E196" i="5"/>
  <c r="G196" i="5"/>
  <c r="H113" i="5"/>
  <c r="H196" i="5" s="1"/>
  <c r="G147" i="5"/>
  <c r="D138" i="5"/>
  <c r="BJ53" i="5"/>
  <c r="BH137" i="5"/>
  <c r="AT53" i="5"/>
  <c r="AR137" i="5"/>
  <c r="AR53" i="5"/>
  <c r="AB53" i="5"/>
  <c r="L53" i="5"/>
  <c r="E121" i="5"/>
  <c r="BF53" i="5"/>
  <c r="AP53" i="5"/>
  <c r="Z53" i="5"/>
  <c r="J53" i="5"/>
  <c r="BD53" i="5"/>
  <c r="AN53" i="5"/>
  <c r="X53" i="5"/>
  <c r="H53" i="5"/>
  <c r="G121" i="5"/>
  <c r="A123" i="5"/>
  <c r="A124" i="5"/>
  <c r="D120" i="5"/>
  <c r="BB53" i="5"/>
  <c r="V53" i="5"/>
  <c r="F53" i="5"/>
  <c r="BM53" i="5"/>
  <c r="AW53" i="5"/>
  <c r="AG53" i="5"/>
  <c r="Q53" i="5"/>
  <c r="BL53" i="5"/>
  <c r="AV53" i="5"/>
  <c r="AF53" i="5"/>
  <c r="P53" i="5"/>
  <c r="BI53" i="5"/>
  <c r="AS53" i="5"/>
  <c r="AC53" i="5"/>
  <c r="M53" i="5"/>
  <c r="F31" i="5"/>
  <c r="F32" i="5"/>
  <c r="F33" i="5"/>
  <c r="E31" i="5"/>
  <c r="G31" i="5"/>
  <c r="P138" i="5" l="1"/>
  <c r="V138" i="5"/>
  <c r="AA138" i="5"/>
  <c r="AH138" i="5"/>
  <c r="I138" i="5"/>
  <c r="G138" i="5"/>
  <c r="H138" i="5"/>
  <c r="F138" i="5"/>
  <c r="V133" i="5"/>
  <c r="L133" i="5"/>
  <c r="M133" i="5"/>
  <c r="N133" i="5"/>
  <c r="P133" i="5"/>
  <c r="S133" i="5"/>
  <c r="W133" i="5"/>
  <c r="K133" i="5"/>
  <c r="K134" i="5" s="1"/>
  <c r="O133" i="5"/>
  <c r="Q133" i="5"/>
  <c r="R133" i="5"/>
  <c r="T133" i="5"/>
  <c r="U133" i="5"/>
  <c r="L106" i="5"/>
  <c r="D131" i="5"/>
  <c r="D132" i="5" s="1"/>
  <c r="AN138" i="5"/>
  <c r="AI138" i="5"/>
  <c r="E208" i="5"/>
  <c r="E209" i="5" s="1"/>
  <c r="E218" i="5" s="1"/>
  <c r="G77" i="5" s="1"/>
  <c r="Z138" i="5"/>
  <c r="U138" i="5"/>
  <c r="AM138" i="5"/>
  <c r="E138" i="5"/>
  <c r="K138" i="5"/>
  <c r="S138" i="5"/>
  <c r="AC138" i="5"/>
  <c r="AL138" i="5"/>
  <c r="AF138" i="5"/>
  <c r="L138" i="5"/>
  <c r="T138" i="5"/>
  <c r="J138" i="5"/>
  <c r="AG138" i="5"/>
  <c r="O138" i="5"/>
  <c r="X138" i="5"/>
  <c r="R138" i="5"/>
  <c r="AP138" i="5"/>
  <c r="AK138" i="5"/>
  <c r="AB138" i="5"/>
  <c r="W138" i="5"/>
  <c r="AE138" i="5"/>
  <c r="Y138" i="5"/>
  <c r="N138" i="5"/>
  <c r="Q138" i="5"/>
  <c r="AO138" i="5"/>
  <c r="AJ138" i="5"/>
  <c r="AD138" i="5"/>
  <c r="M138" i="5"/>
  <c r="P7" i="5"/>
  <c r="K300" i="5"/>
  <c r="D146" i="5"/>
  <c r="C166" i="5"/>
  <c r="B151" i="5"/>
  <c r="A152" i="5"/>
  <c r="B152" i="5"/>
  <c r="A149" i="5"/>
  <c r="A150" i="5"/>
  <c r="A162" i="5"/>
  <c r="B150" i="5"/>
  <c r="E159" i="5" s="1"/>
  <c r="E160" i="5" s="1"/>
  <c r="B149" i="5"/>
  <c r="H133" i="5"/>
  <c r="H134" i="5" s="1"/>
  <c r="D133" i="5"/>
  <c r="E131" i="5"/>
  <c r="E132" i="5" s="1"/>
  <c r="F126" i="5"/>
  <c r="AP133" i="5"/>
  <c r="AP134" i="5" s="1"/>
  <c r="Z133" i="5"/>
  <c r="Z134" i="5" s="1"/>
  <c r="AL133" i="5"/>
  <c r="AL134" i="5" s="1"/>
  <c r="E133" i="5"/>
  <c r="E134" i="5" s="1"/>
  <c r="AH133" i="5"/>
  <c r="AH134" i="5" s="1"/>
  <c r="AI133" i="5"/>
  <c r="AI134" i="5" s="1"/>
  <c r="AM133" i="5"/>
  <c r="AM134" i="5" s="1"/>
  <c r="G133" i="5"/>
  <c r="G134" i="5" s="1"/>
  <c r="AK133" i="5"/>
  <c r="AK134" i="5" s="1"/>
  <c r="AJ133" i="5"/>
  <c r="AJ134" i="5" s="1"/>
  <c r="X133" i="5"/>
  <c r="X134" i="5" s="1"/>
  <c r="AE133" i="5"/>
  <c r="AE134" i="5" s="1"/>
  <c r="AD133" i="5"/>
  <c r="AD134" i="5" s="1"/>
  <c r="AB133" i="5"/>
  <c r="AB134" i="5" s="1"/>
  <c r="Y133" i="5"/>
  <c r="Y134" i="5" s="1"/>
  <c r="E126" i="5"/>
  <c r="AO133" i="5"/>
  <c r="AO134" i="5" s="1"/>
  <c r="AG133" i="5"/>
  <c r="AG134" i="5" s="1"/>
  <c r="J133" i="5"/>
  <c r="J134" i="5" s="1"/>
  <c r="AF133" i="5"/>
  <c r="AF134" i="5" s="1"/>
  <c r="AA133" i="5"/>
  <c r="AA134" i="5" s="1"/>
  <c r="F131" i="5"/>
  <c r="F132" i="5" s="1"/>
  <c r="D126" i="5"/>
  <c r="E201" i="5"/>
  <c r="D201" i="5"/>
  <c r="D200" i="5" s="1"/>
  <c r="AC133" i="5"/>
  <c r="AC134" i="5" s="1"/>
  <c r="F123" i="5"/>
  <c r="F149" i="5" s="1"/>
  <c r="F174" i="5" s="1"/>
  <c r="F198" i="5" s="1"/>
  <c r="F222" i="5" s="1"/>
  <c r="F246" i="5" s="1"/>
  <c r="G122" i="5"/>
  <c r="G269" i="5" s="1"/>
  <c r="E278" i="5"/>
  <c r="E279" i="5" s="1"/>
  <c r="H30" i="5"/>
  <c r="G52" i="5"/>
  <c r="F133" i="5"/>
  <c r="F134" i="5" s="1"/>
  <c r="AN133" i="5"/>
  <c r="AN134" i="5" s="1"/>
  <c r="AR204" i="5"/>
  <c r="AR205" i="5" s="1"/>
  <c r="AK280" i="5"/>
  <c r="AK281" i="5" s="1"/>
  <c r="BA280" i="5"/>
  <c r="BA281" i="5" s="1"/>
  <c r="D270" i="5"/>
  <c r="AF235" i="5"/>
  <c r="I133" i="5"/>
  <c r="I134" i="5" s="1"/>
  <c r="E149" i="5"/>
  <c r="E174" i="5" s="1"/>
  <c r="E198" i="5" s="1"/>
  <c r="D208" i="5"/>
  <c r="D209" i="5" s="1"/>
  <c r="F269" i="5"/>
  <c r="F278" i="5" s="1"/>
  <c r="F279" i="5" s="1"/>
  <c r="D206" i="5"/>
  <c r="D207" i="5" s="1"/>
  <c r="H121" i="5"/>
  <c r="I113" i="5"/>
  <c r="I121" i="5" s="1"/>
  <c r="H147" i="5"/>
  <c r="H220" i="5"/>
  <c r="H268" i="5"/>
  <c r="B176" i="5"/>
  <c r="B174" i="5"/>
  <c r="B177" i="5"/>
  <c r="A174" i="5"/>
  <c r="A187" i="5"/>
  <c r="B175" i="5"/>
  <c r="BL276" i="5"/>
  <c r="BL277" i="5" s="1"/>
  <c r="AH211" i="5"/>
  <c r="AG235" i="5"/>
  <c r="E230" i="5"/>
  <c r="E231" i="5" s="1"/>
  <c r="E225" i="5"/>
  <c r="E245" i="5"/>
  <c r="E232" i="5"/>
  <c r="E233" i="5" s="1"/>
  <c r="E256" i="5"/>
  <c r="E257" i="5" s="1"/>
  <c r="D225" i="5"/>
  <c r="D230" i="5"/>
  <c r="D231" i="5" s="1"/>
  <c r="D232" i="5"/>
  <c r="D233" i="5" s="1"/>
  <c r="D256" i="5"/>
  <c r="D257" i="5" s="1"/>
  <c r="D245" i="5"/>
  <c r="D275" i="5"/>
  <c r="D272" i="5"/>
  <c r="E274" i="5" s="1"/>
  <c r="F173" i="5"/>
  <c r="AQ280" i="5"/>
  <c r="AQ281" i="5" s="1"/>
  <c r="BG280" i="5"/>
  <c r="BG281" i="5" s="1"/>
  <c r="BH280" i="5"/>
  <c r="BH281" i="5" s="1"/>
  <c r="AU280" i="5"/>
  <c r="AU281" i="5" s="1"/>
  <c r="AW280" i="5"/>
  <c r="AW281" i="5" s="1"/>
  <c r="AY280" i="5"/>
  <c r="AY281" i="5" s="1"/>
  <c r="AZ280" i="5"/>
  <c r="AZ281" i="5" s="1"/>
  <c r="AM280" i="5"/>
  <c r="AM281" i="5" s="1"/>
  <c r="BE280" i="5"/>
  <c r="BE281" i="5" s="1"/>
  <c r="AJ280" i="5"/>
  <c r="AJ281" i="5" s="1"/>
  <c r="AT280" i="5"/>
  <c r="AT281" i="5" s="1"/>
  <c r="AX280" i="5"/>
  <c r="AX281" i="5" s="1"/>
  <c r="BC280" i="5"/>
  <c r="BC281" i="5" s="1"/>
  <c r="BD280" i="5"/>
  <c r="BD281" i="5" s="1"/>
  <c r="BK280" i="5"/>
  <c r="BK281" i="5" s="1"/>
  <c r="BL280" i="5"/>
  <c r="BL281" i="5" s="1"/>
  <c r="BJ280" i="5"/>
  <c r="BJ281" i="5" s="1"/>
  <c r="AS280" i="5"/>
  <c r="AS281" i="5" s="1"/>
  <c r="BB280" i="5"/>
  <c r="BB281" i="5" s="1"/>
  <c r="AL280" i="5"/>
  <c r="AL281" i="5" s="1"/>
  <c r="AN280" i="5"/>
  <c r="AN281" i="5" s="1"/>
  <c r="AR280" i="5"/>
  <c r="AR281" i="5" s="1"/>
  <c r="AP280" i="5"/>
  <c r="AP281" i="5" s="1"/>
  <c r="BF280" i="5"/>
  <c r="BF281" i="5" s="1"/>
  <c r="BI280" i="5"/>
  <c r="BI281" i="5" s="1"/>
  <c r="AM228" i="5"/>
  <c r="AM229" i="5" s="1"/>
  <c r="D278" i="5"/>
  <c r="D279" i="5" s="1"/>
  <c r="E273" i="5"/>
  <c r="AV280" i="5"/>
  <c r="AV281" i="5" s="1"/>
  <c r="E33" i="5"/>
  <c r="E32" i="5"/>
  <c r="G33" i="5"/>
  <c r="G32" i="5"/>
  <c r="H33" i="5"/>
  <c r="D134" i="5" l="1"/>
  <c r="D143" i="5" s="1"/>
  <c r="F143" i="5"/>
  <c r="H74" i="5" s="1"/>
  <c r="M106" i="5"/>
  <c r="L134" i="5"/>
  <c r="D128" i="5"/>
  <c r="D125" i="5"/>
  <c r="E125" i="5" s="1"/>
  <c r="F125" i="5" s="1"/>
  <c r="E222" i="5"/>
  <c r="E246" i="5" s="1"/>
  <c r="D152" i="5"/>
  <c r="D154" i="5" s="1"/>
  <c r="Q7" i="5"/>
  <c r="L300" i="5"/>
  <c r="F152" i="5"/>
  <c r="F159" i="5"/>
  <c r="F160" i="5" s="1"/>
  <c r="D157" i="5"/>
  <c r="D158" i="5" s="1"/>
  <c r="E152" i="5"/>
  <c r="D159" i="5"/>
  <c r="D160" i="5" s="1"/>
  <c r="E157" i="5"/>
  <c r="E158" i="5" s="1"/>
  <c r="E169" i="5" s="1"/>
  <c r="G75" i="5" s="1"/>
  <c r="F157" i="5"/>
  <c r="F158" i="5" s="1"/>
  <c r="G148" i="5"/>
  <c r="G152" i="5" s="1"/>
  <c r="G157" i="5"/>
  <c r="G158" i="5" s="1"/>
  <c r="H122" i="5"/>
  <c r="H184" i="5" s="1"/>
  <c r="H185" i="5" s="1"/>
  <c r="G159" i="5"/>
  <c r="G160" i="5" s="1"/>
  <c r="E143" i="5"/>
  <c r="G74" i="5" s="1"/>
  <c r="D218" i="5"/>
  <c r="F77" i="5" s="1"/>
  <c r="G126" i="5"/>
  <c r="G131" i="5"/>
  <c r="G132" i="5" s="1"/>
  <c r="G143" i="5" s="1"/>
  <c r="I74" i="5" s="1"/>
  <c r="G182" i="5"/>
  <c r="G183" i="5" s="1"/>
  <c r="D203" i="5"/>
  <c r="B248" i="5"/>
  <c r="AC252" i="5" s="1"/>
  <c r="AC253" i="5" s="1"/>
  <c r="F270" i="5"/>
  <c r="G123" i="5"/>
  <c r="G149" i="5" s="1"/>
  <c r="G174" i="5" s="1"/>
  <c r="G198" i="5" s="1"/>
  <c r="G222" i="5" s="1"/>
  <c r="G246" i="5" s="1"/>
  <c r="I30" i="5"/>
  <c r="H52" i="5"/>
  <c r="E275" i="5"/>
  <c r="F273" i="5"/>
  <c r="E280" i="5"/>
  <c r="E281" i="5" s="1"/>
  <c r="E290" i="5" s="1"/>
  <c r="G80" i="5" s="1"/>
  <c r="E249" i="5"/>
  <c r="E254" i="5"/>
  <c r="E255" i="5" s="1"/>
  <c r="E266" i="5" s="1"/>
  <c r="G79" i="5" s="1"/>
  <c r="D184" i="5"/>
  <c r="D185" i="5" s="1"/>
  <c r="E184" i="5"/>
  <c r="E185" i="5" s="1"/>
  <c r="F184" i="5"/>
  <c r="F185" i="5" s="1"/>
  <c r="E182" i="5"/>
  <c r="E183" i="5" s="1"/>
  <c r="D182" i="5"/>
  <c r="D183" i="5" s="1"/>
  <c r="D177" i="5"/>
  <c r="E177" i="5"/>
  <c r="F182" i="5"/>
  <c r="F183" i="5" s="1"/>
  <c r="G278" i="5"/>
  <c r="G279" i="5" s="1"/>
  <c r="G273" i="5"/>
  <c r="E242" i="5"/>
  <c r="G78" i="5" s="1"/>
  <c r="E200" i="5"/>
  <c r="E202" i="5"/>
  <c r="E203" i="5" s="1"/>
  <c r="AH235" i="5"/>
  <c r="AI211" i="5"/>
  <c r="G184" i="5"/>
  <c r="G185" i="5" s="1"/>
  <c r="F208" i="5"/>
  <c r="F209" i="5" s="1"/>
  <c r="F197" i="5"/>
  <c r="F177" i="5"/>
  <c r="D280" i="5"/>
  <c r="D281" i="5" s="1"/>
  <c r="D290" i="5" s="1"/>
  <c r="D254" i="5"/>
  <c r="D255" i="5" s="1"/>
  <c r="D266" i="5" s="1"/>
  <c r="D249" i="5"/>
  <c r="D242" i="5"/>
  <c r="J113" i="5"/>
  <c r="I147" i="5"/>
  <c r="I196" i="5"/>
  <c r="I268" i="5"/>
  <c r="I220" i="5"/>
  <c r="E272" i="5"/>
  <c r="D224" i="5"/>
  <c r="D227" i="5"/>
  <c r="H32" i="5"/>
  <c r="H31" i="5"/>
  <c r="I31" i="5"/>
  <c r="F74" i="5" l="1"/>
  <c r="D141" i="5"/>
  <c r="D194" i="5"/>
  <c r="N106" i="5"/>
  <c r="M134" i="5"/>
  <c r="D139" i="5"/>
  <c r="F95" i="5" s="1"/>
  <c r="D151" i="5"/>
  <c r="E153" i="5" s="1"/>
  <c r="E154" i="5" s="1"/>
  <c r="R7" i="5"/>
  <c r="M300" i="5"/>
  <c r="H131" i="5"/>
  <c r="H132" i="5" s="1"/>
  <c r="H143" i="5" s="1"/>
  <c r="J74" i="5" s="1"/>
  <c r="H159" i="5"/>
  <c r="H160" i="5" s="1"/>
  <c r="G173" i="5"/>
  <c r="G197" i="5" s="1"/>
  <c r="H182" i="5"/>
  <c r="H183" i="5" s="1"/>
  <c r="H194" i="5" s="1"/>
  <c r="J76" i="5" s="1"/>
  <c r="G169" i="5"/>
  <c r="I75" i="5" s="1"/>
  <c r="F169" i="5"/>
  <c r="H75" i="5" s="1"/>
  <c r="D169" i="5"/>
  <c r="D165" i="5" s="1"/>
  <c r="F96" i="5" s="1"/>
  <c r="H148" i="5"/>
  <c r="H152" i="5" s="1"/>
  <c r="H126" i="5"/>
  <c r="G125" i="5"/>
  <c r="H127" i="5" s="1"/>
  <c r="H157" i="5"/>
  <c r="H158" i="5" s="1"/>
  <c r="I122" i="5"/>
  <c r="I126" i="5" s="1"/>
  <c r="H269" i="5"/>
  <c r="H278" i="5" s="1"/>
  <c r="H279" i="5" s="1"/>
  <c r="D216" i="5"/>
  <c r="D214" i="5"/>
  <c r="F98" i="5" s="1"/>
  <c r="G127" i="5"/>
  <c r="G128" i="5" s="1"/>
  <c r="E127" i="5"/>
  <c r="E128" i="5" s="1"/>
  <c r="F127" i="5"/>
  <c r="F128" i="5" s="1"/>
  <c r="G194" i="5"/>
  <c r="I76" i="5" s="1"/>
  <c r="G270" i="5"/>
  <c r="H123" i="5"/>
  <c r="H270" i="5" s="1"/>
  <c r="J30" i="5"/>
  <c r="I52" i="5"/>
  <c r="F194" i="5"/>
  <c r="H76" i="5" s="1"/>
  <c r="F80" i="5"/>
  <c r="D288" i="5"/>
  <c r="D286" i="5"/>
  <c r="D248" i="5"/>
  <c r="D251" i="5"/>
  <c r="F79" i="5"/>
  <c r="D264" i="5"/>
  <c r="D262" i="5"/>
  <c r="F202" i="5"/>
  <c r="F78" i="5"/>
  <c r="D240" i="5"/>
  <c r="D238" i="5"/>
  <c r="F99" i="5" s="1"/>
  <c r="J147" i="5"/>
  <c r="K113" i="5"/>
  <c r="J121" i="5"/>
  <c r="J196" i="5"/>
  <c r="J268" i="5"/>
  <c r="J220" i="5"/>
  <c r="F221" i="5"/>
  <c r="F201" i="5"/>
  <c r="F200" i="5" s="1"/>
  <c r="F206" i="5"/>
  <c r="F207" i="5" s="1"/>
  <c r="F218" i="5" s="1"/>
  <c r="H77" i="5" s="1"/>
  <c r="AJ211" i="5"/>
  <c r="AI235" i="5"/>
  <c r="F272" i="5"/>
  <c r="F274" i="5"/>
  <c r="F275" i="5" s="1"/>
  <c r="D179" i="5"/>
  <c r="D176" i="5"/>
  <c r="E194" i="5"/>
  <c r="G76" i="5" s="1"/>
  <c r="G73" i="5" s="1"/>
  <c r="E224" i="5"/>
  <c r="E226" i="5"/>
  <c r="E227" i="5" s="1"/>
  <c r="I33" i="5"/>
  <c r="J32" i="5"/>
  <c r="I32" i="5"/>
  <c r="O106" i="5" l="1"/>
  <c r="N134" i="5"/>
  <c r="E151" i="5"/>
  <c r="F151" i="5" s="1"/>
  <c r="G151" i="5" s="1"/>
  <c r="E142" i="5"/>
  <c r="G64" i="5" s="1"/>
  <c r="E139" i="5"/>
  <c r="G95" i="5" s="1"/>
  <c r="G208" i="5"/>
  <c r="G209" i="5" s="1"/>
  <c r="G177" i="5"/>
  <c r="S7" i="5"/>
  <c r="N300" i="5"/>
  <c r="I269" i="5"/>
  <c r="I278" i="5" s="1"/>
  <c r="I279" i="5" s="1"/>
  <c r="I159" i="5"/>
  <c r="I160" i="5" s="1"/>
  <c r="H169" i="5"/>
  <c r="J75" i="5" s="1"/>
  <c r="H128" i="5"/>
  <c r="E165" i="5"/>
  <c r="F165" i="5" s="1"/>
  <c r="E168" i="5"/>
  <c r="E167" i="5" s="1"/>
  <c r="H125" i="5"/>
  <c r="I125" i="5" s="1"/>
  <c r="D167" i="5"/>
  <c r="F75" i="5"/>
  <c r="E217" i="5"/>
  <c r="G67" i="5" s="1"/>
  <c r="H173" i="5"/>
  <c r="H177" i="5" s="1"/>
  <c r="H273" i="5"/>
  <c r="I182" i="5"/>
  <c r="I183" i="5" s="1"/>
  <c r="I184" i="5"/>
  <c r="I185" i="5" s="1"/>
  <c r="E214" i="5"/>
  <c r="G98" i="5" s="1"/>
  <c r="I148" i="5"/>
  <c r="I173" i="5" s="1"/>
  <c r="I157" i="5"/>
  <c r="I158" i="5" s="1"/>
  <c r="J122" i="5"/>
  <c r="K122" i="5" s="1"/>
  <c r="I131" i="5"/>
  <c r="I132" i="5" s="1"/>
  <c r="I143" i="5" s="1"/>
  <c r="K74" i="5" s="1"/>
  <c r="I123" i="5"/>
  <c r="I149" i="5" s="1"/>
  <c r="I174" i="5" s="1"/>
  <c r="I198" i="5" s="1"/>
  <c r="I222" i="5" s="1"/>
  <c r="I246" i="5" s="1"/>
  <c r="H149" i="5"/>
  <c r="H174" i="5" s="1"/>
  <c r="H198" i="5" s="1"/>
  <c r="H222" i="5" s="1"/>
  <c r="H246" i="5" s="1"/>
  <c r="K30" i="5"/>
  <c r="J52" i="5"/>
  <c r="K121" i="5"/>
  <c r="K147" i="5"/>
  <c r="L113" i="5"/>
  <c r="K196" i="5"/>
  <c r="K268" i="5"/>
  <c r="K220" i="5"/>
  <c r="F101" i="5"/>
  <c r="E286" i="5"/>
  <c r="E289" i="5"/>
  <c r="G202" i="5"/>
  <c r="F76" i="5"/>
  <c r="D192" i="5"/>
  <c r="D190" i="5"/>
  <c r="E248" i="5"/>
  <c r="E250" i="5"/>
  <c r="E251" i="5" s="1"/>
  <c r="AJ235" i="5"/>
  <c r="AK211" i="5"/>
  <c r="E176" i="5"/>
  <c r="E178" i="5"/>
  <c r="E179" i="5" s="1"/>
  <c r="F226" i="5"/>
  <c r="G272" i="5"/>
  <c r="G274" i="5"/>
  <c r="G275" i="5" s="1"/>
  <c r="F100" i="5"/>
  <c r="E262" i="5"/>
  <c r="E265" i="5"/>
  <c r="G206" i="5"/>
  <c r="G207" i="5" s="1"/>
  <c r="G201" i="5"/>
  <c r="G200" i="5" s="1"/>
  <c r="G221" i="5"/>
  <c r="E238" i="5"/>
  <c r="G99" i="5" s="1"/>
  <c r="E241" i="5"/>
  <c r="F203" i="5"/>
  <c r="F230" i="5"/>
  <c r="F231" i="5" s="1"/>
  <c r="F225" i="5"/>
  <c r="F224" i="5" s="1"/>
  <c r="F232" i="5"/>
  <c r="F233" i="5" s="1"/>
  <c r="F245" i="5"/>
  <c r="F256" i="5"/>
  <c r="F257" i="5" s="1"/>
  <c r="J31" i="5"/>
  <c r="K33" i="5"/>
  <c r="J33" i="5"/>
  <c r="F142" i="5" l="1"/>
  <c r="F141" i="5" s="1"/>
  <c r="G153" i="5"/>
  <c r="G154" i="5" s="1"/>
  <c r="F153" i="5"/>
  <c r="F154" i="5" s="1"/>
  <c r="K126" i="5"/>
  <c r="P106" i="5"/>
  <c r="O134" i="5"/>
  <c r="F139" i="5"/>
  <c r="H95" i="5" s="1"/>
  <c r="E141" i="5"/>
  <c r="G218" i="5"/>
  <c r="I77" i="5" s="1"/>
  <c r="I273" i="5"/>
  <c r="I169" i="5"/>
  <c r="K75" i="5" s="1"/>
  <c r="T7" i="5"/>
  <c r="O300" i="5"/>
  <c r="I152" i="5"/>
  <c r="H197" i="5"/>
  <c r="H221" i="5" s="1"/>
  <c r="I127" i="5"/>
  <c r="I128" i="5" s="1"/>
  <c r="G96" i="5"/>
  <c r="F73" i="5"/>
  <c r="G65" i="5"/>
  <c r="F168" i="5"/>
  <c r="H65" i="5" s="1"/>
  <c r="E216" i="5"/>
  <c r="H208" i="5"/>
  <c r="H209" i="5" s="1"/>
  <c r="I194" i="5"/>
  <c r="K76" i="5" s="1"/>
  <c r="F214" i="5"/>
  <c r="H98" i="5" s="1"/>
  <c r="F217" i="5"/>
  <c r="J269" i="5"/>
  <c r="J278" i="5" s="1"/>
  <c r="J279" i="5" s="1"/>
  <c r="J148" i="5"/>
  <c r="J152" i="5" s="1"/>
  <c r="J131" i="5"/>
  <c r="J132" i="5" s="1"/>
  <c r="J182" i="5"/>
  <c r="J183" i="5" s="1"/>
  <c r="J184" i="5"/>
  <c r="J185" i="5" s="1"/>
  <c r="J157" i="5"/>
  <c r="J158" i="5" s="1"/>
  <c r="J159" i="5"/>
  <c r="J160" i="5" s="1"/>
  <c r="J126" i="5"/>
  <c r="J125" i="5" s="1"/>
  <c r="I270" i="5"/>
  <c r="J123" i="5"/>
  <c r="K123" i="5" s="1"/>
  <c r="L30" i="5"/>
  <c r="K52" i="5"/>
  <c r="G68" i="5"/>
  <c r="E240" i="5"/>
  <c r="H96" i="5"/>
  <c r="G165" i="5"/>
  <c r="G168" i="5"/>
  <c r="K131" i="5"/>
  <c r="K132" i="5" s="1"/>
  <c r="K143" i="5" s="1"/>
  <c r="K148" i="5"/>
  <c r="L122" i="5"/>
  <c r="K157" i="5"/>
  <c r="K158" i="5" s="1"/>
  <c r="K182" i="5"/>
  <c r="K183" i="5" s="1"/>
  <c r="K184" i="5"/>
  <c r="K185" i="5" s="1"/>
  <c r="K159" i="5"/>
  <c r="K160" i="5" s="1"/>
  <c r="K269" i="5"/>
  <c r="G232" i="5"/>
  <c r="G233" i="5" s="1"/>
  <c r="G245" i="5"/>
  <c r="G225" i="5"/>
  <c r="G256" i="5"/>
  <c r="G257" i="5" s="1"/>
  <c r="G230" i="5"/>
  <c r="G231" i="5" s="1"/>
  <c r="H272" i="5"/>
  <c r="H274" i="5"/>
  <c r="H275" i="5" s="1"/>
  <c r="I177" i="5"/>
  <c r="I197" i="5"/>
  <c r="I208" i="5"/>
  <c r="I209" i="5" s="1"/>
  <c r="G203" i="5"/>
  <c r="G101" i="5"/>
  <c r="F289" i="5"/>
  <c r="AL211" i="5"/>
  <c r="AK235" i="5"/>
  <c r="G70" i="5"/>
  <c r="E288" i="5"/>
  <c r="F249" i="5"/>
  <c r="F254" i="5"/>
  <c r="F255" i="5" s="1"/>
  <c r="F266" i="5" s="1"/>
  <c r="H79" i="5" s="1"/>
  <c r="F280" i="5"/>
  <c r="F281" i="5" s="1"/>
  <c r="F290" i="5" s="1"/>
  <c r="H80" i="5" s="1"/>
  <c r="G226" i="5"/>
  <c r="F250" i="5"/>
  <c r="H202" i="5"/>
  <c r="F227" i="5"/>
  <c r="F242" i="5"/>
  <c r="H78" i="5" s="1"/>
  <c r="G69" i="5"/>
  <c r="E264" i="5"/>
  <c r="F241" i="5"/>
  <c r="G100" i="5"/>
  <c r="F265" i="5"/>
  <c r="H69" i="5" s="1"/>
  <c r="M113" i="5"/>
  <c r="L121" i="5"/>
  <c r="L220" i="5"/>
  <c r="L268" i="5"/>
  <c r="L147" i="5"/>
  <c r="L196" i="5"/>
  <c r="H151" i="5"/>
  <c r="H153" i="5"/>
  <c r="H154" i="5" s="1"/>
  <c r="F176" i="5"/>
  <c r="F178" i="5"/>
  <c r="F179" i="5" s="1"/>
  <c r="F97" i="5"/>
  <c r="E190" i="5"/>
  <c r="E193" i="5"/>
  <c r="J127" i="5"/>
  <c r="K31" i="5"/>
  <c r="L31" i="5"/>
  <c r="K32" i="5"/>
  <c r="K125" i="5" l="1"/>
  <c r="G139" i="5"/>
  <c r="H142" i="5" s="1"/>
  <c r="J64" i="5" s="1"/>
  <c r="H64" i="5"/>
  <c r="G142" i="5"/>
  <c r="I64" i="5" s="1"/>
  <c r="H201" i="5"/>
  <c r="H200" i="5" s="1"/>
  <c r="Q106" i="5"/>
  <c r="P134" i="5"/>
  <c r="J143" i="5"/>
  <c r="L74" i="5" s="1"/>
  <c r="M74" i="5"/>
  <c r="H206" i="5"/>
  <c r="H207" i="5" s="1"/>
  <c r="H218" i="5" s="1"/>
  <c r="J77" i="5" s="1"/>
  <c r="U7" i="5"/>
  <c r="P300" i="5"/>
  <c r="J273" i="5"/>
  <c r="F167" i="5"/>
  <c r="G214" i="5"/>
  <c r="I98" i="5" s="1"/>
  <c r="G217" i="5"/>
  <c r="G216" i="5" s="1"/>
  <c r="J169" i="5"/>
  <c r="L75" i="5" s="1"/>
  <c r="J194" i="5"/>
  <c r="L76" i="5" s="1"/>
  <c r="H67" i="5"/>
  <c r="F216" i="5"/>
  <c r="J128" i="5"/>
  <c r="J173" i="5"/>
  <c r="J177" i="5" s="1"/>
  <c r="J270" i="5"/>
  <c r="J149" i="5"/>
  <c r="J174" i="5" s="1"/>
  <c r="J198" i="5" s="1"/>
  <c r="J222" i="5" s="1"/>
  <c r="J246" i="5" s="1"/>
  <c r="F251" i="5"/>
  <c r="F286" i="5"/>
  <c r="H101" i="5" s="1"/>
  <c r="M30" i="5"/>
  <c r="L52" i="5"/>
  <c r="F248" i="5"/>
  <c r="G250" i="5" s="1"/>
  <c r="K194" i="5"/>
  <c r="M76" i="5" s="1"/>
  <c r="K169" i="5"/>
  <c r="M75" i="5" s="1"/>
  <c r="G227" i="5"/>
  <c r="G97" i="5"/>
  <c r="F190" i="5"/>
  <c r="F193" i="5"/>
  <c r="I202" i="5"/>
  <c r="G176" i="5"/>
  <c r="G178" i="5"/>
  <c r="G179" i="5" s="1"/>
  <c r="H245" i="5"/>
  <c r="H225" i="5"/>
  <c r="H232" i="5"/>
  <c r="H233" i="5" s="1"/>
  <c r="H230" i="5"/>
  <c r="H231" i="5" s="1"/>
  <c r="H256" i="5"/>
  <c r="H257" i="5" s="1"/>
  <c r="I201" i="5"/>
  <c r="I221" i="5"/>
  <c r="I206" i="5"/>
  <c r="I207" i="5" s="1"/>
  <c r="I218" i="5" s="1"/>
  <c r="K77" i="5" s="1"/>
  <c r="M122" i="5"/>
  <c r="L157" i="5"/>
  <c r="L158" i="5" s="1"/>
  <c r="L148" i="5"/>
  <c r="L126" i="5"/>
  <c r="L131" i="5"/>
  <c r="L132" i="5" s="1"/>
  <c r="L143" i="5" s="1"/>
  <c r="L159" i="5"/>
  <c r="L160" i="5" s="1"/>
  <c r="L182" i="5"/>
  <c r="L183" i="5" s="1"/>
  <c r="L184" i="5"/>
  <c r="L185" i="5" s="1"/>
  <c r="L269" i="5"/>
  <c r="H203" i="5"/>
  <c r="AL235" i="5"/>
  <c r="AM211" i="5"/>
  <c r="K173" i="5"/>
  <c r="K152" i="5"/>
  <c r="N113" i="5"/>
  <c r="M196" i="5"/>
  <c r="M147" i="5"/>
  <c r="M220" i="5"/>
  <c r="M268" i="5"/>
  <c r="M121" i="5"/>
  <c r="I65" i="5"/>
  <c r="G167" i="5"/>
  <c r="G242" i="5"/>
  <c r="I78" i="5" s="1"/>
  <c r="I96" i="5"/>
  <c r="H165" i="5"/>
  <c r="H168" i="5"/>
  <c r="I272" i="5"/>
  <c r="I274" i="5"/>
  <c r="I275" i="5" s="1"/>
  <c r="L123" i="5"/>
  <c r="K149" i="5"/>
  <c r="K174" i="5" s="1"/>
  <c r="K198" i="5" s="1"/>
  <c r="K222" i="5" s="1"/>
  <c r="K246" i="5" s="1"/>
  <c r="K270" i="5"/>
  <c r="K127" i="5"/>
  <c r="K128" i="5" s="1"/>
  <c r="F262" i="5"/>
  <c r="H100" i="5" s="1"/>
  <c r="G249" i="5"/>
  <c r="G254" i="5"/>
  <c r="G255" i="5" s="1"/>
  <c r="G266" i="5" s="1"/>
  <c r="I79" i="5" s="1"/>
  <c r="G280" i="5"/>
  <c r="G281" i="5" s="1"/>
  <c r="G290" i="5" s="1"/>
  <c r="I80" i="5" s="1"/>
  <c r="K273" i="5"/>
  <c r="K278" i="5"/>
  <c r="K279" i="5" s="1"/>
  <c r="F264" i="5"/>
  <c r="G224" i="5"/>
  <c r="I151" i="5"/>
  <c r="I153" i="5"/>
  <c r="I154" i="5" s="1"/>
  <c r="H68" i="5"/>
  <c r="F240" i="5"/>
  <c r="G66" i="5"/>
  <c r="G63" i="5" s="1"/>
  <c r="E192" i="5"/>
  <c r="F238" i="5"/>
  <c r="H99" i="5" s="1"/>
  <c r="H73" i="5"/>
  <c r="H70" i="5"/>
  <c r="F288" i="5"/>
  <c r="L32" i="5"/>
  <c r="L33" i="5"/>
  <c r="M32" i="5"/>
  <c r="G141" i="5" l="1"/>
  <c r="I200" i="5"/>
  <c r="J202" i="5" s="1"/>
  <c r="H139" i="5"/>
  <c r="I142" i="5" s="1"/>
  <c r="K64" i="5" s="1"/>
  <c r="I95" i="5"/>
  <c r="H141" i="5"/>
  <c r="R106" i="5"/>
  <c r="Q134" i="5"/>
  <c r="N74" i="5"/>
  <c r="V7" i="5"/>
  <c r="Q300" i="5"/>
  <c r="H217" i="5"/>
  <c r="J67" i="5" s="1"/>
  <c r="I139" i="5"/>
  <c r="J142" i="5" s="1"/>
  <c r="H214" i="5"/>
  <c r="J98" i="5" s="1"/>
  <c r="I67" i="5"/>
  <c r="J208" i="5"/>
  <c r="J209" i="5" s="1"/>
  <c r="J197" i="5"/>
  <c r="J201" i="5" s="1"/>
  <c r="G289" i="5"/>
  <c r="I70" i="5" s="1"/>
  <c r="N30" i="5"/>
  <c r="M52" i="5"/>
  <c r="I73" i="5"/>
  <c r="L169" i="5"/>
  <c r="N75" i="5" s="1"/>
  <c r="G251" i="5"/>
  <c r="M182" i="5"/>
  <c r="M183" i="5" s="1"/>
  <c r="N122" i="5"/>
  <c r="M148" i="5"/>
  <c r="M126" i="5"/>
  <c r="M157" i="5"/>
  <c r="M158" i="5" s="1"/>
  <c r="M131" i="5"/>
  <c r="M132" i="5" s="1"/>
  <c r="M143" i="5" s="1"/>
  <c r="O74" i="5" s="1"/>
  <c r="M159" i="5"/>
  <c r="M160" i="5" s="1"/>
  <c r="M184" i="5"/>
  <c r="M185" i="5" s="1"/>
  <c r="M269" i="5"/>
  <c r="AM235" i="5"/>
  <c r="AN211" i="5"/>
  <c r="AO211" i="5" s="1"/>
  <c r="AP211" i="5" s="1"/>
  <c r="AQ211" i="5" s="1"/>
  <c r="AR211" i="5" s="1"/>
  <c r="I203" i="5"/>
  <c r="H224" i="5"/>
  <c r="H226" i="5"/>
  <c r="H227" i="5" s="1"/>
  <c r="G262" i="5"/>
  <c r="G265" i="5"/>
  <c r="L125" i="5"/>
  <c r="L127" i="5"/>
  <c r="L128" i="5" s="1"/>
  <c r="H242" i="5"/>
  <c r="J78" i="5" s="1"/>
  <c r="F192" i="5"/>
  <c r="H66" i="5"/>
  <c r="H63" i="5" s="1"/>
  <c r="H97" i="5"/>
  <c r="G190" i="5"/>
  <c r="G193" i="5"/>
  <c r="G248" i="5"/>
  <c r="L273" i="5"/>
  <c r="L278" i="5"/>
  <c r="L279" i="5" s="1"/>
  <c r="O113" i="5"/>
  <c r="N121" i="5"/>
  <c r="N147" i="5"/>
  <c r="N196" i="5"/>
  <c r="N268" i="5"/>
  <c r="N220" i="5"/>
  <c r="I225" i="5"/>
  <c r="I245" i="5"/>
  <c r="I232" i="5"/>
  <c r="I233" i="5" s="1"/>
  <c r="I230" i="5"/>
  <c r="I231" i="5" s="1"/>
  <c r="I256" i="5"/>
  <c r="I257" i="5" s="1"/>
  <c r="J65" i="5"/>
  <c r="H167" i="5"/>
  <c r="H176" i="5"/>
  <c r="H178" i="5"/>
  <c r="H179" i="5" s="1"/>
  <c r="J272" i="5"/>
  <c r="J274" i="5"/>
  <c r="J275" i="5" s="1"/>
  <c r="G286" i="5"/>
  <c r="L194" i="5"/>
  <c r="N76" i="5" s="1"/>
  <c r="G238" i="5"/>
  <c r="I99" i="5" s="1"/>
  <c r="G241" i="5"/>
  <c r="J96" i="5"/>
  <c r="I165" i="5"/>
  <c r="I168" i="5"/>
  <c r="H249" i="5"/>
  <c r="H254" i="5"/>
  <c r="H255" i="5" s="1"/>
  <c r="H266" i="5" s="1"/>
  <c r="J79" i="5" s="1"/>
  <c r="H280" i="5"/>
  <c r="H281" i="5" s="1"/>
  <c r="H290" i="5" s="1"/>
  <c r="J80" i="5" s="1"/>
  <c r="M123" i="5"/>
  <c r="L149" i="5"/>
  <c r="L174" i="5" s="1"/>
  <c r="L198" i="5" s="1"/>
  <c r="L222" i="5" s="1"/>
  <c r="L246" i="5" s="1"/>
  <c r="L270" i="5"/>
  <c r="J151" i="5"/>
  <c r="J153" i="5"/>
  <c r="J154" i="5" s="1"/>
  <c r="K208" i="5"/>
  <c r="K209" i="5" s="1"/>
  <c r="K177" i="5"/>
  <c r="K197" i="5"/>
  <c r="L152" i="5"/>
  <c r="L173" i="5"/>
  <c r="M31" i="5"/>
  <c r="M33" i="5"/>
  <c r="N32" i="5"/>
  <c r="I141" i="5" l="1"/>
  <c r="J95" i="5"/>
  <c r="S106" i="5"/>
  <c r="R134" i="5"/>
  <c r="J221" i="5"/>
  <c r="J245" i="5" s="1"/>
  <c r="J206" i="5"/>
  <c r="J207" i="5" s="1"/>
  <c r="J218" i="5" s="1"/>
  <c r="L77" i="5" s="1"/>
  <c r="W7" i="5"/>
  <c r="R300" i="5"/>
  <c r="H216" i="5"/>
  <c r="I214" i="5"/>
  <c r="K98" i="5" s="1"/>
  <c r="I217" i="5"/>
  <c r="K67" i="5" s="1"/>
  <c r="J139" i="5"/>
  <c r="K142" i="5" s="1"/>
  <c r="K95" i="5"/>
  <c r="G288" i="5"/>
  <c r="J203" i="5"/>
  <c r="I242" i="5"/>
  <c r="K78" i="5" s="1"/>
  <c r="O30" i="5"/>
  <c r="N52" i="5"/>
  <c r="J73" i="5"/>
  <c r="M169" i="5"/>
  <c r="O75" i="5" s="1"/>
  <c r="M194" i="5"/>
  <c r="O76" i="5" s="1"/>
  <c r="O122" i="5"/>
  <c r="N126" i="5"/>
  <c r="N131" i="5"/>
  <c r="N132" i="5" s="1"/>
  <c r="N143" i="5" s="1"/>
  <c r="P74" i="5" s="1"/>
  <c r="N148" i="5"/>
  <c r="N157" i="5"/>
  <c r="N158" i="5" s="1"/>
  <c r="N159" i="5"/>
  <c r="N160" i="5" s="1"/>
  <c r="N182" i="5"/>
  <c r="N183" i="5" s="1"/>
  <c r="N184" i="5"/>
  <c r="N185" i="5" s="1"/>
  <c r="N269" i="5"/>
  <c r="L64" i="5"/>
  <c r="J141" i="5"/>
  <c r="I100" i="5"/>
  <c r="H262" i="5"/>
  <c r="H265" i="5"/>
  <c r="H248" i="5"/>
  <c r="H250" i="5"/>
  <c r="H251" i="5" s="1"/>
  <c r="I176" i="5"/>
  <c r="I178" i="5"/>
  <c r="I179" i="5" s="1"/>
  <c r="N123" i="5"/>
  <c r="M149" i="5"/>
  <c r="M174" i="5" s="1"/>
  <c r="M198" i="5" s="1"/>
  <c r="M222" i="5" s="1"/>
  <c r="M246" i="5" s="1"/>
  <c r="M270" i="5"/>
  <c r="I66" i="5"/>
  <c r="G192" i="5"/>
  <c r="M125" i="5"/>
  <c r="M127" i="5"/>
  <c r="M128" i="5" s="1"/>
  <c r="M173" i="5"/>
  <c r="M152" i="5"/>
  <c r="L177" i="5"/>
  <c r="L197" i="5"/>
  <c r="L208" i="5"/>
  <c r="L209" i="5" s="1"/>
  <c r="I69" i="5"/>
  <c r="G264" i="5"/>
  <c r="K201" i="5"/>
  <c r="K221" i="5"/>
  <c r="K206" i="5"/>
  <c r="K207" i="5" s="1"/>
  <c r="K218" i="5" s="1"/>
  <c r="M77" i="5" s="1"/>
  <c r="I97" i="5"/>
  <c r="H190" i="5"/>
  <c r="H193" i="5"/>
  <c r="K65" i="5"/>
  <c r="I167" i="5"/>
  <c r="O121" i="5"/>
  <c r="P113" i="5"/>
  <c r="O147" i="5"/>
  <c r="O268" i="5"/>
  <c r="O196" i="5"/>
  <c r="O220" i="5"/>
  <c r="I101" i="5"/>
  <c r="H286" i="5"/>
  <c r="H289" i="5"/>
  <c r="K96" i="5"/>
  <c r="J165" i="5"/>
  <c r="J168" i="5"/>
  <c r="J200" i="5"/>
  <c r="I68" i="5"/>
  <c r="G240" i="5"/>
  <c r="M273" i="5"/>
  <c r="M278" i="5"/>
  <c r="M279" i="5" s="1"/>
  <c r="H238" i="5"/>
  <c r="J99" i="5" s="1"/>
  <c r="H241" i="5"/>
  <c r="K151" i="5"/>
  <c r="K153" i="5"/>
  <c r="K154" i="5" s="1"/>
  <c r="I224" i="5"/>
  <c r="I226" i="5"/>
  <c r="I227" i="5" s="1"/>
  <c r="I249" i="5"/>
  <c r="I254" i="5"/>
  <c r="I255" i="5" s="1"/>
  <c r="I266" i="5" s="1"/>
  <c r="K79" i="5" s="1"/>
  <c r="I280" i="5"/>
  <c r="I281" i="5" s="1"/>
  <c r="I290" i="5" s="1"/>
  <c r="K80" i="5" s="1"/>
  <c r="K272" i="5"/>
  <c r="K274" i="5"/>
  <c r="K275" i="5" s="1"/>
  <c r="J225" i="5"/>
  <c r="N31" i="5"/>
  <c r="O32" i="5"/>
  <c r="N33" i="5"/>
  <c r="J232" i="5" l="1"/>
  <c r="J233" i="5" s="1"/>
  <c r="J230" i="5"/>
  <c r="J231" i="5" s="1"/>
  <c r="J256" i="5"/>
  <c r="J257" i="5" s="1"/>
  <c r="T106" i="5"/>
  <c r="S134" i="5"/>
  <c r="I216" i="5"/>
  <c r="J217" i="5"/>
  <c r="L67" i="5" s="1"/>
  <c r="X7" i="5"/>
  <c r="S300" i="5"/>
  <c r="L95" i="5"/>
  <c r="K139" i="5"/>
  <c r="L142" i="5" s="1"/>
  <c r="J214" i="5"/>
  <c r="L98" i="5" s="1"/>
  <c r="K73" i="5"/>
  <c r="P30" i="5"/>
  <c r="O52" i="5"/>
  <c r="I63" i="5"/>
  <c r="I248" i="5"/>
  <c r="I250" i="5"/>
  <c r="I251" i="5" s="1"/>
  <c r="N125" i="5"/>
  <c r="N127" i="5"/>
  <c r="N128" i="5" s="1"/>
  <c r="L151" i="5"/>
  <c r="L153" i="5"/>
  <c r="L154" i="5" s="1"/>
  <c r="L65" i="5"/>
  <c r="J167" i="5"/>
  <c r="J69" i="5"/>
  <c r="H264" i="5"/>
  <c r="J70" i="5"/>
  <c r="H288" i="5"/>
  <c r="L272" i="5"/>
  <c r="L274" i="5"/>
  <c r="L275" i="5" s="1"/>
  <c r="O126" i="5"/>
  <c r="O159" i="5"/>
  <c r="O160" i="5" s="1"/>
  <c r="O131" i="5"/>
  <c r="O132" i="5" s="1"/>
  <c r="O143" i="5" s="1"/>
  <c r="Q74" i="5" s="1"/>
  <c r="P122" i="5"/>
  <c r="O157" i="5"/>
  <c r="O158" i="5" s="1"/>
  <c r="O184" i="5"/>
  <c r="O185" i="5" s="1"/>
  <c r="O182" i="5"/>
  <c r="O183" i="5" s="1"/>
  <c r="O148" i="5"/>
  <c r="O269" i="5"/>
  <c r="Q113" i="5"/>
  <c r="P147" i="5"/>
  <c r="P220" i="5"/>
  <c r="P121" i="5"/>
  <c r="P196" i="5"/>
  <c r="P268" i="5"/>
  <c r="M64" i="5"/>
  <c r="K141" i="5"/>
  <c r="I238" i="5"/>
  <c r="K99" i="5" s="1"/>
  <c r="I241" i="5"/>
  <c r="J101" i="5"/>
  <c r="I286" i="5"/>
  <c r="I289" i="5"/>
  <c r="N273" i="5"/>
  <c r="N278" i="5"/>
  <c r="N279" i="5" s="1"/>
  <c r="K232" i="5"/>
  <c r="K233" i="5" s="1"/>
  <c r="K256" i="5"/>
  <c r="K257" i="5" s="1"/>
  <c r="K230" i="5"/>
  <c r="K231" i="5" s="1"/>
  <c r="K245" i="5"/>
  <c r="K225" i="5"/>
  <c r="L201" i="5"/>
  <c r="L221" i="5"/>
  <c r="L206" i="5"/>
  <c r="L207" i="5" s="1"/>
  <c r="L218" i="5" s="1"/>
  <c r="N77" i="5" s="1"/>
  <c r="L96" i="5"/>
  <c r="K165" i="5"/>
  <c r="K168" i="5"/>
  <c r="J100" i="5"/>
  <c r="I262" i="5"/>
  <c r="I265" i="5"/>
  <c r="J97" i="5"/>
  <c r="I190" i="5"/>
  <c r="I193" i="5"/>
  <c r="O123" i="5"/>
  <c r="N149" i="5"/>
  <c r="N174" i="5" s="1"/>
  <c r="N198" i="5" s="1"/>
  <c r="N270" i="5"/>
  <c r="K200" i="5"/>
  <c r="K202" i="5"/>
  <c r="K203" i="5" s="1"/>
  <c r="J176" i="5"/>
  <c r="J178" i="5"/>
  <c r="J179" i="5" s="1"/>
  <c r="N169" i="5"/>
  <c r="P75" i="5" s="1"/>
  <c r="M197" i="5"/>
  <c r="M177" i="5"/>
  <c r="M208" i="5"/>
  <c r="M209" i="5" s="1"/>
  <c r="J68" i="5"/>
  <c r="H240" i="5"/>
  <c r="J66" i="5"/>
  <c r="H192" i="5"/>
  <c r="N194" i="5"/>
  <c r="P76" i="5" s="1"/>
  <c r="J254" i="5"/>
  <c r="J255" i="5" s="1"/>
  <c r="J266" i="5" s="1"/>
  <c r="L79" i="5" s="1"/>
  <c r="J280" i="5"/>
  <c r="J281" i="5" s="1"/>
  <c r="J290" i="5" s="1"/>
  <c r="L80" i="5" s="1"/>
  <c r="J249" i="5"/>
  <c r="J224" i="5"/>
  <c r="J226" i="5"/>
  <c r="J227" i="5" s="1"/>
  <c r="N173" i="5"/>
  <c r="N152" i="5"/>
  <c r="O31" i="5"/>
  <c r="O33" i="5"/>
  <c r="P31" i="5"/>
  <c r="J242" i="5" l="1"/>
  <c r="L78" i="5" s="1"/>
  <c r="L73" i="5" s="1"/>
  <c r="U106" i="5"/>
  <c r="T134" i="5"/>
  <c r="N222" i="5"/>
  <c r="N246" i="5" s="1"/>
  <c r="J216" i="5"/>
  <c r="Y7" i="5"/>
  <c r="T300" i="5"/>
  <c r="M95" i="5"/>
  <c r="L139" i="5"/>
  <c r="M139" i="5" s="1"/>
  <c r="K217" i="5"/>
  <c r="M67" i="5" s="1"/>
  <c r="K214" i="5"/>
  <c r="M98" i="5" s="1"/>
  <c r="K242" i="5"/>
  <c r="M78" i="5" s="1"/>
  <c r="Q30" i="5"/>
  <c r="P52" i="5"/>
  <c r="O194" i="5"/>
  <c r="Q76" i="5" s="1"/>
  <c r="K66" i="5"/>
  <c r="I192" i="5"/>
  <c r="K97" i="5"/>
  <c r="J190" i="5"/>
  <c r="J193" i="5"/>
  <c r="M65" i="5"/>
  <c r="K167" i="5"/>
  <c r="J63" i="5"/>
  <c r="M151" i="5"/>
  <c r="M153" i="5"/>
  <c r="M154" i="5" s="1"/>
  <c r="P123" i="5"/>
  <c r="O270" i="5"/>
  <c r="O149" i="5"/>
  <c r="O174" i="5" s="1"/>
  <c r="O198" i="5" s="1"/>
  <c r="O222" i="5" s="1"/>
  <c r="O246" i="5" s="1"/>
  <c r="K68" i="5"/>
  <c r="I240" i="5"/>
  <c r="O125" i="5"/>
  <c r="O127" i="5"/>
  <c r="O128" i="5" s="1"/>
  <c r="P126" i="5"/>
  <c r="P131" i="5"/>
  <c r="P159" i="5"/>
  <c r="P160" i="5" s="1"/>
  <c r="P148" i="5"/>
  <c r="Q122" i="5"/>
  <c r="P184" i="5"/>
  <c r="P185" i="5" s="1"/>
  <c r="P157" i="5"/>
  <c r="P158" i="5" s="1"/>
  <c r="P182" i="5"/>
  <c r="P183" i="5" s="1"/>
  <c r="P269" i="5"/>
  <c r="M272" i="5"/>
  <c r="M274" i="5"/>
  <c r="M275" i="5" s="1"/>
  <c r="L245" i="5"/>
  <c r="L230" i="5"/>
  <c r="L231" i="5" s="1"/>
  <c r="L256" i="5"/>
  <c r="L257" i="5" s="1"/>
  <c r="L232" i="5"/>
  <c r="L233" i="5" s="1"/>
  <c r="L225" i="5"/>
  <c r="N177" i="5"/>
  <c r="N197" i="5"/>
  <c r="N208" i="5"/>
  <c r="N209" i="5" s="1"/>
  <c r="K101" i="5"/>
  <c r="J286" i="5"/>
  <c r="J289" i="5"/>
  <c r="K224" i="5"/>
  <c r="K226" i="5"/>
  <c r="K227" i="5" s="1"/>
  <c r="J238" i="5"/>
  <c r="L99" i="5" s="1"/>
  <c r="J241" i="5"/>
  <c r="J248" i="5"/>
  <c r="J250" i="5"/>
  <c r="J251" i="5" s="1"/>
  <c r="M201" i="5"/>
  <c r="M221" i="5"/>
  <c r="M206" i="5"/>
  <c r="M207" i="5" s="1"/>
  <c r="M218" i="5" s="1"/>
  <c r="O77" i="5" s="1"/>
  <c r="N64" i="5"/>
  <c r="L141" i="5"/>
  <c r="K69" i="5"/>
  <c r="I264" i="5"/>
  <c r="K100" i="5"/>
  <c r="J262" i="5"/>
  <c r="J265" i="5"/>
  <c r="R113" i="5"/>
  <c r="Q147" i="5"/>
  <c r="Q121" i="5"/>
  <c r="Q196" i="5"/>
  <c r="Q268" i="5"/>
  <c r="Q220" i="5"/>
  <c r="M96" i="5"/>
  <c r="L165" i="5"/>
  <c r="L168" i="5"/>
  <c r="K176" i="5"/>
  <c r="K178" i="5"/>
  <c r="K179" i="5" s="1"/>
  <c r="L200" i="5"/>
  <c r="L202" i="5"/>
  <c r="L203" i="5" s="1"/>
  <c r="K70" i="5"/>
  <c r="I288" i="5"/>
  <c r="O273" i="5"/>
  <c r="O278" i="5"/>
  <c r="O279" i="5" s="1"/>
  <c r="O152" i="5"/>
  <c r="O173" i="5"/>
  <c r="K280" i="5"/>
  <c r="K281" i="5" s="1"/>
  <c r="K290" i="5" s="1"/>
  <c r="M80" i="5" s="1"/>
  <c r="K249" i="5"/>
  <c r="K254" i="5"/>
  <c r="K255" i="5" s="1"/>
  <c r="K266" i="5" s="1"/>
  <c r="M79" i="5" s="1"/>
  <c r="O169" i="5"/>
  <c r="Q75" i="5" s="1"/>
  <c r="P32" i="5"/>
  <c r="P33" i="5"/>
  <c r="Q33" i="5"/>
  <c r="V106" i="5" l="1"/>
  <c r="U134" i="5"/>
  <c r="P132" i="5"/>
  <c r="P143" i="5" s="1"/>
  <c r="R74" i="5" s="1"/>
  <c r="Z7" i="5"/>
  <c r="U300" i="5"/>
  <c r="N95" i="5"/>
  <c r="M142" i="5"/>
  <c r="M141" i="5" s="1"/>
  <c r="P194" i="5"/>
  <c r="R76" i="5" s="1"/>
  <c r="K216" i="5"/>
  <c r="L214" i="5"/>
  <c r="M214" i="5" s="1"/>
  <c r="L217" i="5"/>
  <c r="L216" i="5" s="1"/>
  <c r="R30" i="5"/>
  <c r="Q52" i="5"/>
  <c r="M73" i="5"/>
  <c r="L242" i="5"/>
  <c r="N78" i="5" s="1"/>
  <c r="P169" i="5"/>
  <c r="R75" i="5" s="1"/>
  <c r="P149" i="5"/>
  <c r="P174" i="5" s="1"/>
  <c r="P198" i="5" s="1"/>
  <c r="P222" i="5" s="1"/>
  <c r="P246" i="5" s="1"/>
  <c r="Q123" i="5"/>
  <c r="P270" i="5"/>
  <c r="S113" i="5"/>
  <c r="R147" i="5"/>
  <c r="R121" i="5"/>
  <c r="R268" i="5"/>
  <c r="R220" i="5"/>
  <c r="R196" i="5"/>
  <c r="K248" i="5"/>
  <c r="K250" i="5"/>
  <c r="K251" i="5" s="1"/>
  <c r="L100" i="5"/>
  <c r="K262" i="5"/>
  <c r="K265" i="5"/>
  <c r="N151" i="5"/>
  <c r="N153" i="5"/>
  <c r="N154" i="5" s="1"/>
  <c r="R122" i="5"/>
  <c r="Q131" i="5"/>
  <c r="Q132" i="5" s="1"/>
  <c r="Q143" i="5" s="1"/>
  <c r="S74" i="5" s="1"/>
  <c r="Q126" i="5"/>
  <c r="Q148" i="5"/>
  <c r="Q159" i="5"/>
  <c r="Q160" i="5" s="1"/>
  <c r="Q157" i="5"/>
  <c r="Q158" i="5" s="1"/>
  <c r="Q184" i="5"/>
  <c r="Q185" i="5" s="1"/>
  <c r="Q182" i="5"/>
  <c r="Q183" i="5" s="1"/>
  <c r="Q269" i="5"/>
  <c r="M200" i="5"/>
  <c r="M202" i="5"/>
  <c r="M203" i="5" s="1"/>
  <c r="P278" i="5"/>
  <c r="P279" i="5" s="1"/>
  <c r="P273" i="5"/>
  <c r="L176" i="5"/>
  <c r="L178" i="5"/>
  <c r="L179" i="5" s="1"/>
  <c r="P152" i="5"/>
  <c r="P173" i="5"/>
  <c r="O177" i="5"/>
  <c r="O208" i="5"/>
  <c r="O209" i="5" s="1"/>
  <c r="O197" i="5"/>
  <c r="L224" i="5"/>
  <c r="L226" i="5"/>
  <c r="L227" i="5" s="1"/>
  <c r="N206" i="5"/>
  <c r="N207" i="5" s="1"/>
  <c r="N218" i="5" s="1"/>
  <c r="P77" i="5" s="1"/>
  <c r="N201" i="5"/>
  <c r="N221" i="5"/>
  <c r="L68" i="5"/>
  <c r="J240" i="5"/>
  <c r="L69" i="5"/>
  <c r="J264" i="5"/>
  <c r="K238" i="5"/>
  <c r="M99" i="5" s="1"/>
  <c r="K241" i="5"/>
  <c r="N65" i="5"/>
  <c r="L167" i="5"/>
  <c r="L66" i="5"/>
  <c r="J192" i="5"/>
  <c r="N96" i="5"/>
  <c r="M165" i="5"/>
  <c r="M168" i="5"/>
  <c r="L254" i="5"/>
  <c r="L255" i="5" s="1"/>
  <c r="L266" i="5" s="1"/>
  <c r="N79" i="5" s="1"/>
  <c r="L280" i="5"/>
  <c r="L281" i="5" s="1"/>
  <c r="L290" i="5" s="1"/>
  <c r="N80" i="5" s="1"/>
  <c r="L249" i="5"/>
  <c r="L97" i="5"/>
  <c r="K190" i="5"/>
  <c r="K193" i="5"/>
  <c r="P127" i="5"/>
  <c r="P128" i="5" s="1"/>
  <c r="P125" i="5"/>
  <c r="K63" i="5"/>
  <c r="M232" i="5"/>
  <c r="M233" i="5" s="1"/>
  <c r="M225" i="5"/>
  <c r="M230" i="5"/>
  <c r="M231" i="5" s="1"/>
  <c r="M245" i="5"/>
  <c r="M256" i="5"/>
  <c r="M257" i="5" s="1"/>
  <c r="N272" i="5"/>
  <c r="N274" i="5"/>
  <c r="N275" i="5" s="1"/>
  <c r="L70" i="5"/>
  <c r="J288" i="5"/>
  <c r="L101" i="5"/>
  <c r="K286" i="5"/>
  <c r="K289" i="5"/>
  <c r="O95" i="5"/>
  <c r="N139" i="5"/>
  <c r="N142" i="5"/>
  <c r="R33" i="5"/>
  <c r="Q32" i="5"/>
  <c r="Q31" i="5"/>
  <c r="W106" i="5" l="1"/>
  <c r="V134" i="5"/>
  <c r="O64" i="5"/>
  <c r="AA7" i="5"/>
  <c r="V300" i="5"/>
  <c r="N67" i="5"/>
  <c r="M217" i="5"/>
  <c r="O67" i="5" s="1"/>
  <c r="N98" i="5"/>
  <c r="Q169" i="5"/>
  <c r="S75" i="5" s="1"/>
  <c r="L63" i="5"/>
  <c r="S30" i="5"/>
  <c r="R52" i="5"/>
  <c r="Q194" i="5"/>
  <c r="S76" i="5" s="1"/>
  <c r="R123" i="5"/>
  <c r="Q149" i="5"/>
  <c r="Q174" i="5" s="1"/>
  <c r="Q198" i="5" s="1"/>
  <c r="Q222" i="5" s="1"/>
  <c r="Q246" i="5" s="1"/>
  <c r="Q270" i="5"/>
  <c r="M101" i="5"/>
  <c r="L286" i="5"/>
  <c r="L289" i="5"/>
  <c r="P177" i="5"/>
  <c r="P208" i="5"/>
  <c r="P209" i="5" s="1"/>
  <c r="P197" i="5"/>
  <c r="M100" i="5"/>
  <c r="L262" i="5"/>
  <c r="L265" i="5"/>
  <c r="M68" i="5"/>
  <c r="K240" i="5"/>
  <c r="L238" i="5"/>
  <c r="N99" i="5" s="1"/>
  <c r="L241" i="5"/>
  <c r="M69" i="5"/>
  <c r="K264" i="5"/>
  <c r="M176" i="5"/>
  <c r="M178" i="5"/>
  <c r="M179" i="5" s="1"/>
  <c r="Q152" i="5"/>
  <c r="Q173" i="5"/>
  <c r="Q125" i="5"/>
  <c r="Q127" i="5"/>
  <c r="Q128" i="5" s="1"/>
  <c r="N73" i="5"/>
  <c r="L248" i="5"/>
  <c r="L250" i="5"/>
  <c r="L251" i="5" s="1"/>
  <c r="Q278" i="5"/>
  <c r="Q279" i="5" s="1"/>
  <c r="Q273" i="5"/>
  <c r="M97" i="5"/>
  <c r="L190" i="5"/>
  <c r="L193" i="5"/>
  <c r="O65" i="5"/>
  <c r="M167" i="5"/>
  <c r="R148" i="5"/>
  <c r="R131" i="5"/>
  <c r="R132" i="5" s="1"/>
  <c r="R143" i="5" s="1"/>
  <c r="T74" i="5" s="1"/>
  <c r="R126" i="5"/>
  <c r="S122" i="5"/>
  <c r="R159" i="5"/>
  <c r="R160" i="5" s="1"/>
  <c r="R157" i="5"/>
  <c r="R158" i="5" s="1"/>
  <c r="R184" i="5"/>
  <c r="R185" i="5" s="1"/>
  <c r="R269" i="5"/>
  <c r="R182" i="5"/>
  <c r="R183" i="5" s="1"/>
  <c r="P95" i="5"/>
  <c r="O142" i="5"/>
  <c r="O139" i="5"/>
  <c r="O96" i="5"/>
  <c r="N165" i="5"/>
  <c r="N168" i="5"/>
  <c r="M254" i="5"/>
  <c r="M255" i="5" s="1"/>
  <c r="M266" i="5" s="1"/>
  <c r="O79" i="5" s="1"/>
  <c r="M280" i="5"/>
  <c r="M281" i="5" s="1"/>
  <c r="M290" i="5" s="1"/>
  <c r="O80" i="5" s="1"/>
  <c r="M249" i="5"/>
  <c r="O151" i="5"/>
  <c r="O153" i="5"/>
  <c r="O154" i="5" s="1"/>
  <c r="O272" i="5"/>
  <c r="O274" i="5"/>
  <c r="O275" i="5" s="1"/>
  <c r="N225" i="5"/>
  <c r="N245" i="5"/>
  <c r="N230" i="5"/>
  <c r="N231" i="5" s="1"/>
  <c r="N256" i="5"/>
  <c r="N257" i="5" s="1"/>
  <c r="N232" i="5"/>
  <c r="N233" i="5" s="1"/>
  <c r="M242" i="5"/>
  <c r="O78" i="5" s="1"/>
  <c r="M224" i="5"/>
  <c r="M226" i="5"/>
  <c r="M227" i="5" s="1"/>
  <c r="O98" i="5"/>
  <c r="N214" i="5"/>
  <c r="N217" i="5"/>
  <c r="M66" i="5"/>
  <c r="K192" i="5"/>
  <c r="P64" i="5"/>
  <c r="N141" i="5"/>
  <c r="M70" i="5"/>
  <c r="K288" i="5"/>
  <c r="O201" i="5"/>
  <c r="O221" i="5"/>
  <c r="O206" i="5"/>
  <c r="O207" i="5" s="1"/>
  <c r="O218" i="5" s="1"/>
  <c r="Q77" i="5" s="1"/>
  <c r="N202" i="5"/>
  <c r="N203" i="5" s="1"/>
  <c r="N200" i="5"/>
  <c r="S147" i="5"/>
  <c r="S121" i="5"/>
  <c r="T113" i="5"/>
  <c r="S220" i="5"/>
  <c r="S268" i="5"/>
  <c r="S196" i="5"/>
  <c r="R32" i="5"/>
  <c r="R31" i="5"/>
  <c r="S31" i="5"/>
  <c r="X106" i="5" l="1"/>
  <c r="Y106" i="5" s="1"/>
  <c r="Z106" i="5" s="1"/>
  <c r="AA106" i="5" s="1"/>
  <c r="AB106" i="5" s="1"/>
  <c r="AC106" i="5" s="1"/>
  <c r="AD106" i="5" s="1"/>
  <c r="AE106" i="5" s="1"/>
  <c r="AF106" i="5" s="1"/>
  <c r="AG106" i="5" s="1"/>
  <c r="AH106" i="5" s="1"/>
  <c r="AI106" i="5" s="1"/>
  <c r="AJ106" i="5" s="1"/>
  <c r="AK106" i="5" s="1"/>
  <c r="AL106" i="5" s="1"/>
  <c r="AM106" i="5" s="1"/>
  <c r="AN106" i="5" s="1"/>
  <c r="AO106" i="5" s="1"/>
  <c r="AP106" i="5" s="1"/>
  <c r="AQ106" i="5" s="1"/>
  <c r="AR106" i="5" s="1"/>
  <c r="AS106" i="5" s="1"/>
  <c r="AT106" i="5" s="1"/>
  <c r="AU106" i="5" s="1"/>
  <c r="AV106" i="5" s="1"/>
  <c r="AW106" i="5" s="1"/>
  <c r="AX106" i="5" s="1"/>
  <c r="AY106" i="5" s="1"/>
  <c r="AZ106" i="5" s="1"/>
  <c r="BA106" i="5" s="1"/>
  <c r="BB106" i="5" s="1"/>
  <c r="BC106" i="5" s="1"/>
  <c r="BD106" i="5" s="1"/>
  <c r="BE106" i="5" s="1"/>
  <c r="BF106" i="5" s="1"/>
  <c r="BG106" i="5" s="1"/>
  <c r="BH106" i="5" s="1"/>
  <c r="BI106" i="5" s="1"/>
  <c r="BJ106" i="5" s="1"/>
  <c r="BK106" i="5" s="1"/>
  <c r="BL106" i="5" s="1"/>
  <c r="W134" i="5"/>
  <c r="M216" i="5"/>
  <c r="AB7" i="5"/>
  <c r="W300" i="5"/>
  <c r="R194" i="5"/>
  <c r="T76" i="5" s="1"/>
  <c r="T30" i="5"/>
  <c r="S52" i="5"/>
  <c r="O73" i="5"/>
  <c r="R173" i="5"/>
  <c r="R152" i="5"/>
  <c r="P201" i="5"/>
  <c r="P206" i="5"/>
  <c r="P207" i="5" s="1"/>
  <c r="P218" i="5" s="1"/>
  <c r="R77" i="5" s="1"/>
  <c r="P221" i="5"/>
  <c r="R149" i="5"/>
  <c r="R174" i="5" s="1"/>
  <c r="R198" i="5" s="1"/>
  <c r="S123" i="5"/>
  <c r="R270" i="5"/>
  <c r="P151" i="5"/>
  <c r="P153" i="5"/>
  <c r="P154" i="5" s="1"/>
  <c r="P65" i="5"/>
  <c r="N167" i="5"/>
  <c r="M248" i="5"/>
  <c r="M250" i="5"/>
  <c r="M251" i="5" s="1"/>
  <c r="O165" i="5"/>
  <c r="P96" i="5"/>
  <c r="O168" i="5"/>
  <c r="N100" i="5"/>
  <c r="M262" i="5"/>
  <c r="M265" i="5"/>
  <c r="N69" i="5"/>
  <c r="L264" i="5"/>
  <c r="T147" i="5"/>
  <c r="U113" i="5"/>
  <c r="T268" i="5"/>
  <c r="T121" i="5"/>
  <c r="T220" i="5"/>
  <c r="T196" i="5"/>
  <c r="N66" i="5"/>
  <c r="L192" i="5"/>
  <c r="R127" i="5"/>
  <c r="R128" i="5" s="1"/>
  <c r="R125" i="5"/>
  <c r="Q177" i="5"/>
  <c r="Q208" i="5"/>
  <c r="Q209" i="5" s="1"/>
  <c r="Q197" i="5"/>
  <c r="R278" i="5"/>
  <c r="R279" i="5" s="1"/>
  <c r="R273" i="5"/>
  <c r="N101" i="5"/>
  <c r="M286" i="5"/>
  <c r="M289" i="5"/>
  <c r="T122" i="5"/>
  <c r="S131" i="5"/>
  <c r="S132" i="5" s="1"/>
  <c r="S143" i="5" s="1"/>
  <c r="U74" i="5" s="1"/>
  <c r="S148" i="5"/>
  <c r="S182" i="5"/>
  <c r="S183" i="5" s="1"/>
  <c r="S159" i="5"/>
  <c r="S160" i="5" s="1"/>
  <c r="S126" i="5"/>
  <c r="S184" i="5"/>
  <c r="S185" i="5" s="1"/>
  <c r="S157" i="5"/>
  <c r="S158" i="5" s="1"/>
  <c r="S269" i="5"/>
  <c r="N97" i="5"/>
  <c r="M190" i="5"/>
  <c r="M193" i="5"/>
  <c r="N242" i="5"/>
  <c r="P78" i="5" s="1"/>
  <c r="P67" i="5"/>
  <c r="N216" i="5"/>
  <c r="N68" i="5"/>
  <c r="L240" i="5"/>
  <c r="N70" i="5"/>
  <c r="L288" i="5"/>
  <c r="P272" i="5"/>
  <c r="P274" i="5"/>
  <c r="P275" i="5" s="1"/>
  <c r="N224" i="5"/>
  <c r="N226" i="5"/>
  <c r="N227" i="5" s="1"/>
  <c r="Q95" i="5"/>
  <c r="P142" i="5"/>
  <c r="P139" i="5"/>
  <c r="O141" i="5"/>
  <c r="Q64" i="5"/>
  <c r="M63" i="5"/>
  <c r="N249" i="5"/>
  <c r="N254" i="5"/>
  <c r="N255" i="5" s="1"/>
  <c r="N266" i="5" s="1"/>
  <c r="P79" i="5" s="1"/>
  <c r="N280" i="5"/>
  <c r="N281" i="5" s="1"/>
  <c r="N290" i="5" s="1"/>
  <c r="P80" i="5" s="1"/>
  <c r="O200" i="5"/>
  <c r="O202" i="5"/>
  <c r="O203" i="5" s="1"/>
  <c r="P98" i="5"/>
  <c r="O214" i="5"/>
  <c r="O217" i="5"/>
  <c r="M238" i="5"/>
  <c r="O99" i="5" s="1"/>
  <c r="M241" i="5"/>
  <c r="O256" i="5"/>
  <c r="O257" i="5" s="1"/>
  <c r="O230" i="5"/>
  <c r="O231" i="5" s="1"/>
  <c r="O225" i="5"/>
  <c r="O245" i="5"/>
  <c r="O232" i="5"/>
  <c r="O233" i="5" s="1"/>
  <c r="R169" i="5"/>
  <c r="T75" i="5" s="1"/>
  <c r="N176" i="5"/>
  <c r="N178" i="5"/>
  <c r="N179" i="5" s="1"/>
  <c r="S33" i="5"/>
  <c r="S32" i="5"/>
  <c r="T31" i="5"/>
  <c r="AC7" i="5" l="1"/>
  <c r="X300" i="5"/>
  <c r="S169" i="5"/>
  <c r="U75" i="5" s="1"/>
  <c r="U30" i="5"/>
  <c r="T52" i="5"/>
  <c r="O242" i="5"/>
  <c r="Q78" i="5" s="1"/>
  <c r="O70" i="5"/>
  <c r="M288" i="5"/>
  <c r="S152" i="5"/>
  <c r="S173" i="5"/>
  <c r="R64" i="5"/>
  <c r="P141" i="5"/>
  <c r="N248" i="5"/>
  <c r="N250" i="5"/>
  <c r="N251" i="5" s="1"/>
  <c r="O66" i="5"/>
  <c r="M192" i="5"/>
  <c r="N63" i="5"/>
  <c r="Q151" i="5"/>
  <c r="Q153" i="5"/>
  <c r="Q154" i="5" s="1"/>
  <c r="S125" i="5"/>
  <c r="S127" i="5"/>
  <c r="S128" i="5" s="1"/>
  <c r="O69" i="5"/>
  <c r="M264" i="5"/>
  <c r="Q272" i="5"/>
  <c r="Q274" i="5"/>
  <c r="Q275" i="5" s="1"/>
  <c r="O100" i="5"/>
  <c r="N262" i="5"/>
  <c r="N265" i="5"/>
  <c r="T123" i="5"/>
  <c r="S270" i="5"/>
  <c r="S149" i="5"/>
  <c r="S174" i="5" s="1"/>
  <c r="S198" i="5" s="1"/>
  <c r="S222" i="5" s="1"/>
  <c r="S246" i="5" s="1"/>
  <c r="P73" i="5"/>
  <c r="AU77" i="5"/>
  <c r="R222" i="5"/>
  <c r="R246" i="5" s="1"/>
  <c r="N238" i="5"/>
  <c r="P99" i="5" s="1"/>
  <c r="N241" i="5"/>
  <c r="S278" i="5"/>
  <c r="S279" i="5" s="1"/>
  <c r="S273" i="5"/>
  <c r="P230" i="5"/>
  <c r="P231" i="5" s="1"/>
  <c r="P225" i="5"/>
  <c r="P245" i="5"/>
  <c r="P256" i="5"/>
  <c r="P257" i="5" s="1"/>
  <c r="P232" i="5"/>
  <c r="P233" i="5" s="1"/>
  <c r="O68" i="5"/>
  <c r="M240" i="5"/>
  <c r="O224" i="5"/>
  <c r="O226" i="5"/>
  <c r="O227" i="5" s="1"/>
  <c r="O97" i="5"/>
  <c r="N190" i="5"/>
  <c r="N193" i="5"/>
  <c r="P202" i="5"/>
  <c r="P203" i="5" s="1"/>
  <c r="P200" i="5"/>
  <c r="Q67" i="5"/>
  <c r="O216" i="5"/>
  <c r="Q96" i="5"/>
  <c r="P165" i="5"/>
  <c r="P168" i="5"/>
  <c r="U122" i="5"/>
  <c r="T126" i="5"/>
  <c r="T184" i="5"/>
  <c r="T185" i="5" s="1"/>
  <c r="T131" i="5"/>
  <c r="T132" i="5" s="1"/>
  <c r="T143" i="5" s="1"/>
  <c r="V74" i="5" s="1"/>
  <c r="T148" i="5"/>
  <c r="T157" i="5"/>
  <c r="T158" i="5" s="1"/>
  <c r="T182" i="5"/>
  <c r="T183" i="5" s="1"/>
  <c r="T159" i="5"/>
  <c r="T160" i="5" s="1"/>
  <c r="T269" i="5"/>
  <c r="O101" i="5"/>
  <c r="N286" i="5"/>
  <c r="N289" i="5"/>
  <c r="O176" i="5"/>
  <c r="O178" i="5"/>
  <c r="O179" i="5" s="1"/>
  <c r="U121" i="5"/>
  <c r="V113" i="5"/>
  <c r="U147" i="5"/>
  <c r="U196" i="5"/>
  <c r="U220" i="5"/>
  <c r="U268" i="5"/>
  <c r="Q65" i="5"/>
  <c r="O167" i="5"/>
  <c r="O249" i="5"/>
  <c r="O280" i="5"/>
  <c r="O281" i="5" s="1"/>
  <c r="O290" i="5" s="1"/>
  <c r="Q80" i="5" s="1"/>
  <c r="O254" i="5"/>
  <c r="O255" i="5" s="1"/>
  <c r="O266" i="5" s="1"/>
  <c r="Q79" i="5" s="1"/>
  <c r="Q206" i="5"/>
  <c r="Q207" i="5" s="1"/>
  <c r="Q218" i="5" s="1"/>
  <c r="S77" i="5" s="1"/>
  <c r="Q201" i="5"/>
  <c r="Q221" i="5"/>
  <c r="R177" i="5"/>
  <c r="R197" i="5"/>
  <c r="R208" i="5"/>
  <c r="R209" i="5" s="1"/>
  <c r="Q98" i="5"/>
  <c r="P214" i="5"/>
  <c r="P217" i="5"/>
  <c r="R95" i="5"/>
  <c r="Q139" i="5"/>
  <c r="Q142" i="5"/>
  <c r="S194" i="5"/>
  <c r="U76" i="5" s="1"/>
  <c r="T32" i="5"/>
  <c r="T33" i="5"/>
  <c r="U31" i="5"/>
  <c r="AD7" i="5" l="1"/>
  <c r="Y300" i="5"/>
  <c r="V30" i="5"/>
  <c r="U52" i="5"/>
  <c r="T194" i="5"/>
  <c r="V76" i="5" s="1"/>
  <c r="Q73" i="5"/>
  <c r="P242" i="5"/>
  <c r="R78" i="5" s="1"/>
  <c r="T169" i="5"/>
  <c r="V75" i="5" s="1"/>
  <c r="R272" i="5"/>
  <c r="R274" i="5"/>
  <c r="R275" i="5" s="1"/>
  <c r="P66" i="5"/>
  <c r="N192" i="5"/>
  <c r="P68" i="5"/>
  <c r="N240" i="5"/>
  <c r="T273" i="5"/>
  <c r="T278" i="5"/>
  <c r="T279" i="5" s="1"/>
  <c r="R98" i="5"/>
  <c r="Q217" i="5"/>
  <c r="Q214" i="5"/>
  <c r="P97" i="5"/>
  <c r="O190" i="5"/>
  <c r="O193" i="5"/>
  <c r="O238" i="5"/>
  <c r="Q99" i="5" s="1"/>
  <c r="O241" i="5"/>
  <c r="O248" i="5"/>
  <c r="O250" i="5"/>
  <c r="O251" i="5" s="1"/>
  <c r="R65" i="5"/>
  <c r="P167" i="5"/>
  <c r="O63" i="5"/>
  <c r="P224" i="5"/>
  <c r="P226" i="5"/>
  <c r="P227" i="5" s="1"/>
  <c r="T173" i="5"/>
  <c r="T152" i="5"/>
  <c r="S197" i="5"/>
  <c r="S177" i="5"/>
  <c r="S208" i="5"/>
  <c r="S209" i="5" s="1"/>
  <c r="P70" i="5"/>
  <c r="N288" i="5"/>
  <c r="R96" i="5"/>
  <c r="Q165" i="5"/>
  <c r="Q168" i="5"/>
  <c r="S95" i="5"/>
  <c r="R139" i="5"/>
  <c r="R142" i="5"/>
  <c r="Q232" i="5"/>
  <c r="Q233" i="5" s="1"/>
  <c r="Q256" i="5"/>
  <c r="Q257" i="5" s="1"/>
  <c r="Q225" i="5"/>
  <c r="Q245" i="5"/>
  <c r="Q230" i="5"/>
  <c r="Q231" i="5" s="1"/>
  <c r="T149" i="5"/>
  <c r="T174" i="5" s="1"/>
  <c r="T198" i="5" s="1"/>
  <c r="T222" i="5" s="1"/>
  <c r="T246" i="5" s="1"/>
  <c r="U123" i="5"/>
  <c r="T270" i="5"/>
  <c r="R151" i="5"/>
  <c r="R153" i="5"/>
  <c r="R154" i="5" s="1"/>
  <c r="Q202" i="5"/>
  <c r="Q203" i="5" s="1"/>
  <c r="Q200" i="5"/>
  <c r="R206" i="5"/>
  <c r="R207" i="5" s="1"/>
  <c r="R218" i="5" s="1"/>
  <c r="T77" i="5" s="1"/>
  <c r="R201" i="5"/>
  <c r="R221" i="5"/>
  <c r="T125" i="5"/>
  <c r="T127" i="5"/>
  <c r="T128" i="5" s="1"/>
  <c r="V122" i="5"/>
  <c r="U159" i="5"/>
  <c r="U160" i="5" s="1"/>
  <c r="U131" i="5"/>
  <c r="U132" i="5" s="1"/>
  <c r="U143" i="5" s="1"/>
  <c r="W74" i="5" s="1"/>
  <c r="U126" i="5"/>
  <c r="U157" i="5"/>
  <c r="U158" i="5" s="1"/>
  <c r="U184" i="5"/>
  <c r="U185" i="5" s="1"/>
  <c r="U182" i="5"/>
  <c r="U183" i="5" s="1"/>
  <c r="U148" i="5"/>
  <c r="U269" i="5"/>
  <c r="P100" i="5"/>
  <c r="O262" i="5"/>
  <c r="O265" i="5"/>
  <c r="P101" i="5"/>
  <c r="O286" i="5"/>
  <c r="O289" i="5"/>
  <c r="W113" i="5"/>
  <c r="V121" i="5"/>
  <c r="V147" i="5"/>
  <c r="V196" i="5"/>
  <c r="V220" i="5"/>
  <c r="V268" i="5"/>
  <c r="P69" i="5"/>
  <c r="N264" i="5"/>
  <c r="P176" i="5"/>
  <c r="P178" i="5"/>
  <c r="P179" i="5" s="1"/>
  <c r="P249" i="5"/>
  <c r="P280" i="5"/>
  <c r="P281" i="5" s="1"/>
  <c r="P290" i="5" s="1"/>
  <c r="R80" i="5" s="1"/>
  <c r="P254" i="5"/>
  <c r="P255" i="5" s="1"/>
  <c r="P266" i="5" s="1"/>
  <c r="R79" i="5" s="1"/>
  <c r="R67" i="5"/>
  <c r="P216" i="5"/>
  <c r="S64" i="5"/>
  <c r="Q141" i="5"/>
  <c r="V33" i="5"/>
  <c r="U32" i="5"/>
  <c r="U33" i="5"/>
  <c r="AE7" i="5" l="1"/>
  <c r="Z300" i="5"/>
  <c r="U194" i="5"/>
  <c r="W76" i="5" s="1"/>
  <c r="U169" i="5"/>
  <c r="W75" i="5" s="1"/>
  <c r="W30" i="5"/>
  <c r="V52" i="5"/>
  <c r="P63" i="5"/>
  <c r="Q242" i="5"/>
  <c r="S78" i="5" s="1"/>
  <c r="R73" i="5"/>
  <c r="T95" i="5"/>
  <c r="S142" i="5"/>
  <c r="S139" i="5"/>
  <c r="P238" i="5"/>
  <c r="R99" i="5" s="1"/>
  <c r="P241" i="5"/>
  <c r="V126" i="5"/>
  <c r="V131" i="5"/>
  <c r="V132" i="5" s="1"/>
  <c r="V143" i="5" s="1"/>
  <c r="X74" i="5" s="1"/>
  <c r="W122" i="5"/>
  <c r="V157" i="5"/>
  <c r="V158" i="5" s="1"/>
  <c r="V159" i="5"/>
  <c r="V160" i="5" s="1"/>
  <c r="V182" i="5"/>
  <c r="V183" i="5" s="1"/>
  <c r="V148" i="5"/>
  <c r="V184" i="5"/>
  <c r="V185" i="5" s="1"/>
  <c r="V269" i="5"/>
  <c r="Q68" i="5"/>
  <c r="O240" i="5"/>
  <c r="R202" i="5"/>
  <c r="R203" i="5" s="1"/>
  <c r="R200" i="5"/>
  <c r="S272" i="5"/>
  <c r="S274" i="5"/>
  <c r="S275" i="5" s="1"/>
  <c r="Q97" i="5"/>
  <c r="P190" i="5"/>
  <c r="P193" i="5"/>
  <c r="Q70" i="5"/>
  <c r="O288" i="5"/>
  <c r="Q101" i="5"/>
  <c r="P286" i="5"/>
  <c r="P289" i="5"/>
  <c r="S151" i="5"/>
  <c r="S153" i="5"/>
  <c r="S154" i="5" s="1"/>
  <c r="Q224" i="5"/>
  <c r="Q226" i="5"/>
  <c r="Q227" i="5" s="1"/>
  <c r="S65" i="5"/>
  <c r="Q167" i="5"/>
  <c r="S96" i="5"/>
  <c r="R165" i="5"/>
  <c r="R168" i="5"/>
  <c r="T177" i="5"/>
  <c r="T208" i="5"/>
  <c r="T209" i="5" s="1"/>
  <c r="T197" i="5"/>
  <c r="Q66" i="5"/>
  <c r="O192" i="5"/>
  <c r="Q100" i="5"/>
  <c r="P262" i="5"/>
  <c r="P265" i="5"/>
  <c r="S98" i="5"/>
  <c r="R217" i="5"/>
  <c r="R214" i="5"/>
  <c r="S67" i="5"/>
  <c r="Q216" i="5"/>
  <c r="X113" i="5"/>
  <c r="W147" i="5"/>
  <c r="W220" i="5"/>
  <c r="W268" i="5"/>
  <c r="W196" i="5"/>
  <c r="W121" i="5"/>
  <c r="Q69" i="5"/>
  <c r="O264" i="5"/>
  <c r="Q176" i="5"/>
  <c r="Q178" i="5"/>
  <c r="Q179" i="5" s="1"/>
  <c r="U173" i="5"/>
  <c r="U152" i="5"/>
  <c r="T64" i="5"/>
  <c r="R141" i="5"/>
  <c r="Q254" i="5"/>
  <c r="Q255" i="5" s="1"/>
  <c r="Q266" i="5" s="1"/>
  <c r="S79" i="5" s="1"/>
  <c r="Q249" i="5"/>
  <c r="Q280" i="5"/>
  <c r="Q281" i="5" s="1"/>
  <c r="Q290" i="5" s="1"/>
  <c r="S80" i="5" s="1"/>
  <c r="U273" i="5"/>
  <c r="U278" i="5"/>
  <c r="U279" i="5" s="1"/>
  <c r="R245" i="5"/>
  <c r="R225" i="5"/>
  <c r="R230" i="5"/>
  <c r="R231" i="5" s="1"/>
  <c r="R232" i="5"/>
  <c r="R233" i="5" s="1"/>
  <c r="R256" i="5"/>
  <c r="R257" i="5" s="1"/>
  <c r="S201" i="5"/>
  <c r="S206" i="5"/>
  <c r="S207" i="5" s="1"/>
  <c r="S218" i="5" s="1"/>
  <c r="U77" i="5" s="1"/>
  <c r="S221" i="5"/>
  <c r="V123" i="5"/>
  <c r="U149" i="5"/>
  <c r="U174" i="5" s="1"/>
  <c r="U198" i="5" s="1"/>
  <c r="U222" i="5" s="1"/>
  <c r="U246" i="5" s="1"/>
  <c r="U270" i="5"/>
  <c r="U127" i="5"/>
  <c r="U128" i="5" s="1"/>
  <c r="U125" i="5"/>
  <c r="P248" i="5"/>
  <c r="P250" i="5"/>
  <c r="P251" i="5" s="1"/>
  <c r="W32" i="5"/>
  <c r="V31" i="5"/>
  <c r="V32" i="5"/>
  <c r="AF7" i="5" l="1"/>
  <c r="AB300" i="5" s="1"/>
  <c r="AC300" i="5" s="1"/>
  <c r="AD300" i="5" s="1"/>
  <c r="AE300" i="5" s="1"/>
  <c r="AF300" i="5" s="1"/>
  <c r="AG300" i="5" s="1"/>
  <c r="AH300" i="5" s="1"/>
  <c r="AI300" i="5" s="1"/>
  <c r="AJ300" i="5" s="1"/>
  <c r="AK300" i="5" s="1"/>
  <c r="AL300" i="5" s="1"/>
  <c r="AM300" i="5" s="1"/>
  <c r="AN300" i="5" s="1"/>
  <c r="AO300" i="5" s="1"/>
  <c r="AP300" i="5" s="1"/>
  <c r="AQ300" i="5" s="1"/>
  <c r="AR300" i="5" s="1"/>
  <c r="AS300" i="5" s="1"/>
  <c r="AT300" i="5" s="1"/>
  <c r="AU300" i="5" s="1"/>
  <c r="AV300" i="5" s="1"/>
  <c r="AW300" i="5" s="1"/>
  <c r="AX300" i="5" s="1"/>
  <c r="AY300" i="5" s="1"/>
  <c r="AZ300" i="5" s="1"/>
  <c r="BA300" i="5" s="1"/>
  <c r="BB300" i="5" s="1"/>
  <c r="BC300" i="5" s="1"/>
  <c r="BD300" i="5" s="1"/>
  <c r="BE300" i="5" s="1"/>
  <c r="BF300" i="5" s="1"/>
  <c r="BG300" i="5" s="1"/>
  <c r="BH300" i="5" s="1"/>
  <c r="BI300" i="5" s="1"/>
  <c r="BJ300" i="5" s="1"/>
  <c r="BK300" i="5" s="1"/>
  <c r="BL300" i="5" s="1"/>
  <c r="BM300" i="5" s="1"/>
  <c r="BN300" i="5" s="1"/>
  <c r="BO300" i="5" s="1"/>
  <c r="BP300" i="5" s="1"/>
  <c r="AA300" i="5"/>
  <c r="X30" i="5"/>
  <c r="W52" i="5"/>
  <c r="V169" i="5"/>
  <c r="X75" i="5" s="1"/>
  <c r="S73" i="5"/>
  <c r="R97" i="5"/>
  <c r="Q190" i="5"/>
  <c r="Q193" i="5"/>
  <c r="R68" i="5"/>
  <c r="P240" i="5"/>
  <c r="U95" i="5"/>
  <c r="T139" i="5"/>
  <c r="T142" i="5"/>
  <c r="R69" i="5"/>
  <c r="P264" i="5"/>
  <c r="R224" i="5"/>
  <c r="R226" i="5"/>
  <c r="R227" i="5" s="1"/>
  <c r="Q63" i="5"/>
  <c r="R100" i="5"/>
  <c r="Q262" i="5"/>
  <c r="Q265" i="5"/>
  <c r="T201" i="5"/>
  <c r="T206" i="5"/>
  <c r="T207" i="5" s="1"/>
  <c r="T218" i="5" s="1"/>
  <c r="V77" i="5" s="1"/>
  <c r="T221" i="5"/>
  <c r="X121" i="5"/>
  <c r="X147" i="5"/>
  <c r="Y113" i="5"/>
  <c r="X196" i="5"/>
  <c r="X220" i="5"/>
  <c r="X268" i="5"/>
  <c r="R70" i="5"/>
  <c r="P288" i="5"/>
  <c r="T65" i="5"/>
  <c r="R167" i="5"/>
  <c r="R101" i="5"/>
  <c r="Q286" i="5"/>
  <c r="Q289" i="5"/>
  <c r="W126" i="5"/>
  <c r="X122" i="5"/>
  <c r="W131" i="5"/>
  <c r="W132" i="5" s="1"/>
  <c r="W143" i="5" s="1"/>
  <c r="Y74" i="5" s="1"/>
  <c r="W157" i="5"/>
  <c r="W158" i="5" s="1"/>
  <c r="W182" i="5"/>
  <c r="W183" i="5" s="1"/>
  <c r="W159" i="5"/>
  <c r="W160" i="5" s="1"/>
  <c r="W148" i="5"/>
  <c r="W184" i="5"/>
  <c r="W185" i="5" s="1"/>
  <c r="W269" i="5"/>
  <c r="R176" i="5"/>
  <c r="R178" i="5"/>
  <c r="R179" i="5" s="1"/>
  <c r="T151" i="5"/>
  <c r="T153" i="5"/>
  <c r="T154" i="5" s="1"/>
  <c r="T96" i="5"/>
  <c r="S165" i="5"/>
  <c r="S168" i="5"/>
  <c r="V152" i="5"/>
  <c r="V173" i="5"/>
  <c r="U64" i="5"/>
  <c r="S141" i="5"/>
  <c r="R254" i="5"/>
  <c r="R255" i="5" s="1"/>
  <c r="R266" i="5" s="1"/>
  <c r="T79" i="5" s="1"/>
  <c r="R249" i="5"/>
  <c r="R280" i="5"/>
  <c r="R281" i="5" s="1"/>
  <c r="R290" i="5" s="1"/>
  <c r="T80" i="5" s="1"/>
  <c r="V278" i="5"/>
  <c r="V279" i="5" s="1"/>
  <c r="V273" i="5"/>
  <c r="T272" i="5"/>
  <c r="T274" i="5"/>
  <c r="T275" i="5" s="1"/>
  <c r="S202" i="5"/>
  <c r="S203" i="5" s="1"/>
  <c r="S200" i="5"/>
  <c r="T67" i="5"/>
  <c r="R216" i="5"/>
  <c r="Q238" i="5"/>
  <c r="S99" i="5" s="1"/>
  <c r="Q241" i="5"/>
  <c r="R242" i="5"/>
  <c r="T78" i="5" s="1"/>
  <c r="Q248" i="5"/>
  <c r="Q250" i="5"/>
  <c r="Q251" i="5" s="1"/>
  <c r="V194" i="5"/>
  <c r="X76" i="5" s="1"/>
  <c r="U197" i="5"/>
  <c r="U208" i="5"/>
  <c r="U209" i="5" s="1"/>
  <c r="U177" i="5"/>
  <c r="V125" i="5"/>
  <c r="V127" i="5"/>
  <c r="V128" i="5" s="1"/>
  <c r="W123" i="5"/>
  <c r="V149" i="5"/>
  <c r="V174" i="5" s="1"/>
  <c r="V198" i="5" s="1"/>
  <c r="V222" i="5" s="1"/>
  <c r="V246" i="5" s="1"/>
  <c r="V270" i="5"/>
  <c r="T98" i="5"/>
  <c r="S217" i="5"/>
  <c r="S214" i="5"/>
  <c r="S232" i="5"/>
  <c r="S233" i="5" s="1"/>
  <c r="S245" i="5"/>
  <c r="S225" i="5"/>
  <c r="S230" i="5"/>
  <c r="S231" i="5" s="1"/>
  <c r="S256" i="5"/>
  <c r="S257" i="5" s="1"/>
  <c r="R66" i="5"/>
  <c r="P192" i="5"/>
  <c r="W33" i="5"/>
  <c r="W31" i="5"/>
  <c r="X31" i="5"/>
  <c r="Y30" i="5" l="1"/>
  <c r="X52" i="5"/>
  <c r="T73" i="5"/>
  <c r="S242" i="5"/>
  <c r="U78" i="5" s="1"/>
  <c r="S97" i="5"/>
  <c r="R190" i="5"/>
  <c r="R193" i="5"/>
  <c r="S224" i="5"/>
  <c r="S226" i="5"/>
  <c r="S227" i="5" s="1"/>
  <c r="U67" i="5"/>
  <c r="S216" i="5"/>
  <c r="R238" i="5"/>
  <c r="T99" i="5" s="1"/>
  <c r="R241" i="5"/>
  <c r="U65" i="5"/>
  <c r="S167" i="5"/>
  <c r="T225" i="5"/>
  <c r="T230" i="5"/>
  <c r="T231" i="5" s="1"/>
  <c r="T232" i="5"/>
  <c r="T233" i="5" s="1"/>
  <c r="T245" i="5"/>
  <c r="T256" i="5"/>
  <c r="T257" i="5" s="1"/>
  <c r="W152" i="5"/>
  <c r="W173" i="5"/>
  <c r="Z113" i="5"/>
  <c r="Y147" i="5"/>
  <c r="Y121" i="5"/>
  <c r="Y220" i="5"/>
  <c r="Y268" i="5"/>
  <c r="Y196" i="5"/>
  <c r="W169" i="5"/>
  <c r="Y75" i="5" s="1"/>
  <c r="Y122" i="5"/>
  <c r="X148" i="5"/>
  <c r="X131" i="5"/>
  <c r="X132" i="5" s="1"/>
  <c r="X143" i="5" s="1"/>
  <c r="Z74" i="5" s="1"/>
  <c r="X126" i="5"/>
  <c r="X159" i="5"/>
  <c r="X160" i="5" s="1"/>
  <c r="X157" i="5"/>
  <c r="X158" i="5" s="1"/>
  <c r="X182" i="5"/>
  <c r="X183" i="5" s="1"/>
  <c r="X269" i="5"/>
  <c r="X184" i="5"/>
  <c r="X185" i="5" s="1"/>
  <c r="V64" i="5"/>
  <c r="T141" i="5"/>
  <c r="R248" i="5"/>
  <c r="R250" i="5"/>
  <c r="R251" i="5" s="1"/>
  <c r="V95" i="5"/>
  <c r="U139" i="5"/>
  <c r="U142" i="5"/>
  <c r="U272" i="5"/>
  <c r="U274" i="5"/>
  <c r="U275" i="5" s="1"/>
  <c r="R63" i="5"/>
  <c r="W127" i="5"/>
  <c r="W128" i="5" s="1"/>
  <c r="W125" i="5"/>
  <c r="U151" i="5"/>
  <c r="U153" i="5"/>
  <c r="U154" i="5" s="1"/>
  <c r="S70" i="5"/>
  <c r="Q288" i="5"/>
  <c r="W273" i="5"/>
  <c r="W278" i="5"/>
  <c r="W279" i="5" s="1"/>
  <c r="S68" i="5"/>
  <c r="Q240" i="5"/>
  <c r="W194" i="5"/>
  <c r="Y76" i="5" s="1"/>
  <c r="T200" i="5"/>
  <c r="T202" i="5"/>
  <c r="T203" i="5" s="1"/>
  <c r="S69" i="5"/>
  <c r="Q264" i="5"/>
  <c r="V177" i="5"/>
  <c r="V197" i="5"/>
  <c r="V208" i="5"/>
  <c r="V209" i="5" s="1"/>
  <c r="S100" i="5"/>
  <c r="R262" i="5"/>
  <c r="R265" i="5"/>
  <c r="X123" i="5"/>
  <c r="W149" i="5"/>
  <c r="W174" i="5" s="1"/>
  <c r="W198" i="5" s="1"/>
  <c r="W222" i="5" s="1"/>
  <c r="W246" i="5" s="1"/>
  <c r="W270" i="5"/>
  <c r="S101" i="5"/>
  <c r="R286" i="5"/>
  <c r="R289" i="5"/>
  <c r="U96" i="5"/>
  <c r="T165" i="5"/>
  <c r="T168" i="5"/>
  <c r="S254" i="5"/>
  <c r="S255" i="5" s="1"/>
  <c r="S266" i="5" s="1"/>
  <c r="U79" i="5" s="1"/>
  <c r="S249" i="5"/>
  <c r="S280" i="5"/>
  <c r="S281" i="5" s="1"/>
  <c r="S290" i="5" s="1"/>
  <c r="U80" i="5" s="1"/>
  <c r="U221" i="5"/>
  <c r="U206" i="5"/>
  <c r="U207" i="5" s="1"/>
  <c r="U218" i="5" s="1"/>
  <c r="W77" i="5" s="1"/>
  <c r="U201" i="5"/>
  <c r="U98" i="5"/>
  <c r="T214" i="5"/>
  <c r="T217" i="5"/>
  <c r="S176" i="5"/>
  <c r="S178" i="5"/>
  <c r="S179" i="5" s="1"/>
  <c r="S66" i="5"/>
  <c r="Q192" i="5"/>
  <c r="Y32" i="5"/>
  <c r="X32" i="5"/>
  <c r="X33" i="5"/>
  <c r="Z30" i="5" l="1"/>
  <c r="Y52" i="5"/>
  <c r="U73" i="5"/>
  <c r="X169" i="5"/>
  <c r="Z75" i="5" s="1"/>
  <c r="AA113" i="5"/>
  <c r="Z121" i="5"/>
  <c r="Z147" i="5"/>
  <c r="Z268" i="5"/>
  <c r="Z196" i="5"/>
  <c r="Z220" i="5"/>
  <c r="V65" i="5"/>
  <c r="T167" i="5"/>
  <c r="V96" i="5"/>
  <c r="U165" i="5"/>
  <c r="U168" i="5"/>
  <c r="Y123" i="5"/>
  <c r="X149" i="5"/>
  <c r="X174" i="5" s="1"/>
  <c r="X198" i="5" s="1"/>
  <c r="X222" i="5" s="1"/>
  <c r="X246" i="5" s="1"/>
  <c r="X270" i="5"/>
  <c r="T242" i="5"/>
  <c r="V78" i="5" s="1"/>
  <c r="X278" i="5"/>
  <c r="X279" i="5" s="1"/>
  <c r="X273" i="5"/>
  <c r="X152" i="5"/>
  <c r="X173" i="5"/>
  <c r="W95" i="5"/>
  <c r="V139" i="5"/>
  <c r="V142" i="5"/>
  <c r="Y126" i="5"/>
  <c r="Y131" i="5"/>
  <c r="Y132" i="5" s="1"/>
  <c r="Y143" i="5" s="1"/>
  <c r="AA74" i="5" s="1"/>
  <c r="Z122" i="5"/>
  <c r="Y148" i="5"/>
  <c r="Y159" i="5"/>
  <c r="Y160" i="5" s="1"/>
  <c r="Y184" i="5"/>
  <c r="Y185" i="5" s="1"/>
  <c r="Y157" i="5"/>
  <c r="Y158" i="5" s="1"/>
  <c r="Y182" i="5"/>
  <c r="Y183" i="5" s="1"/>
  <c r="Y269" i="5"/>
  <c r="X194" i="5"/>
  <c r="Z76" i="5" s="1"/>
  <c r="T66" i="5"/>
  <c r="R192" i="5"/>
  <c r="T70" i="5"/>
  <c r="R288" i="5"/>
  <c r="V272" i="5"/>
  <c r="V274" i="5"/>
  <c r="V275" i="5" s="1"/>
  <c r="T249" i="5"/>
  <c r="T254" i="5"/>
  <c r="T255" i="5" s="1"/>
  <c r="T266" i="5" s="1"/>
  <c r="V79" i="5" s="1"/>
  <c r="T280" i="5"/>
  <c r="T281" i="5" s="1"/>
  <c r="T290" i="5" s="1"/>
  <c r="V80" i="5" s="1"/>
  <c r="T97" i="5"/>
  <c r="S190" i="5"/>
  <c r="S193" i="5"/>
  <c r="S63" i="5"/>
  <c r="U200" i="5"/>
  <c r="U202" i="5"/>
  <c r="U203" i="5" s="1"/>
  <c r="S248" i="5"/>
  <c r="S250" i="5"/>
  <c r="S251" i="5" s="1"/>
  <c r="V151" i="5"/>
  <c r="V153" i="5"/>
  <c r="V154" i="5" s="1"/>
  <c r="T68" i="5"/>
  <c r="R240" i="5"/>
  <c r="W177" i="5"/>
  <c r="W197" i="5"/>
  <c r="W208" i="5"/>
  <c r="W209" i="5" s="1"/>
  <c r="T100" i="5"/>
  <c r="S262" i="5"/>
  <c r="S265" i="5"/>
  <c r="W64" i="5"/>
  <c r="U141" i="5"/>
  <c r="V201" i="5"/>
  <c r="V206" i="5"/>
  <c r="V207" i="5" s="1"/>
  <c r="V218" i="5" s="1"/>
  <c r="X77" i="5" s="1"/>
  <c r="V221" i="5"/>
  <c r="U225" i="5"/>
  <c r="U256" i="5"/>
  <c r="U257" i="5" s="1"/>
  <c r="U232" i="5"/>
  <c r="U233" i="5" s="1"/>
  <c r="U245" i="5"/>
  <c r="U230" i="5"/>
  <c r="U231" i="5" s="1"/>
  <c r="V67" i="5"/>
  <c r="T216" i="5"/>
  <c r="X127" i="5"/>
  <c r="X128" i="5" s="1"/>
  <c r="X125" i="5"/>
  <c r="S238" i="5"/>
  <c r="U99" i="5" s="1"/>
  <c r="S241" i="5"/>
  <c r="T69" i="5"/>
  <c r="R264" i="5"/>
  <c r="T224" i="5"/>
  <c r="T226" i="5"/>
  <c r="T227" i="5" s="1"/>
  <c r="T101" i="5"/>
  <c r="S286" i="5"/>
  <c r="S289" i="5"/>
  <c r="T176" i="5"/>
  <c r="T178" i="5"/>
  <c r="T179" i="5" s="1"/>
  <c r="V98" i="5"/>
  <c r="U214" i="5"/>
  <c r="U217" i="5"/>
  <c r="Y31" i="5"/>
  <c r="Z33" i="5"/>
  <c r="Y33" i="5"/>
  <c r="U242" i="5" l="1"/>
  <c r="W78" i="5" s="1"/>
  <c r="AA30" i="5"/>
  <c r="Z52" i="5"/>
  <c r="Y169" i="5"/>
  <c r="AA75" i="5" s="1"/>
  <c r="Y194" i="5"/>
  <c r="AA76" i="5" s="1"/>
  <c r="AA147" i="5"/>
  <c r="AA121" i="5"/>
  <c r="AB113" i="5"/>
  <c r="AA196" i="5"/>
  <c r="AA268" i="5"/>
  <c r="AA220" i="5"/>
  <c r="U69" i="5"/>
  <c r="S264" i="5"/>
  <c r="X64" i="5"/>
  <c r="V141" i="5"/>
  <c r="W221" i="5"/>
  <c r="W206" i="5"/>
  <c r="W207" i="5" s="1"/>
  <c r="W218" i="5" s="1"/>
  <c r="Y77" i="5" s="1"/>
  <c r="W201" i="5"/>
  <c r="U254" i="5"/>
  <c r="U255" i="5" s="1"/>
  <c r="U266" i="5" s="1"/>
  <c r="W79" i="5" s="1"/>
  <c r="U280" i="5"/>
  <c r="U281" i="5" s="1"/>
  <c r="U290" i="5" s="1"/>
  <c r="W80" i="5" s="1"/>
  <c r="U249" i="5"/>
  <c r="Y278" i="5"/>
  <c r="Y279" i="5" s="1"/>
  <c r="Y273" i="5"/>
  <c r="X177" i="5"/>
  <c r="X197" i="5"/>
  <c r="X208" i="5"/>
  <c r="X209" i="5" s="1"/>
  <c r="W65" i="5"/>
  <c r="U167" i="5"/>
  <c r="U70" i="5"/>
  <c r="S288" i="5"/>
  <c r="U100" i="5"/>
  <c r="T262" i="5"/>
  <c r="T265" i="5"/>
  <c r="W96" i="5"/>
  <c r="V165" i="5"/>
  <c r="V168" i="5"/>
  <c r="Z123" i="5"/>
  <c r="Y149" i="5"/>
  <c r="Y174" i="5" s="1"/>
  <c r="Y198" i="5" s="1"/>
  <c r="Y222" i="5" s="1"/>
  <c r="Y246" i="5" s="1"/>
  <c r="Y270" i="5"/>
  <c r="U224" i="5"/>
  <c r="U226" i="5"/>
  <c r="U227" i="5" s="1"/>
  <c r="W67" i="5"/>
  <c r="U216" i="5"/>
  <c r="U97" i="5"/>
  <c r="T190" i="5"/>
  <c r="T193" i="5"/>
  <c r="W139" i="5"/>
  <c r="X95" i="5"/>
  <c r="W142" i="5"/>
  <c r="T63" i="5"/>
  <c r="W98" i="5"/>
  <c r="V214" i="5"/>
  <c r="V217" i="5"/>
  <c r="AA122" i="5"/>
  <c r="Z148" i="5"/>
  <c r="Z184" i="5"/>
  <c r="Z185" i="5" s="1"/>
  <c r="Z131" i="5"/>
  <c r="Z132" i="5" s="1"/>
  <c r="Z143" i="5" s="1"/>
  <c r="AB74" i="5" s="1"/>
  <c r="Z126" i="5"/>
  <c r="Z159" i="5"/>
  <c r="Z160" i="5" s="1"/>
  <c r="Z182" i="5"/>
  <c r="Z183" i="5" s="1"/>
  <c r="Z269" i="5"/>
  <c r="Z157" i="5"/>
  <c r="Z158" i="5" s="1"/>
  <c r="V73" i="5"/>
  <c r="Y125" i="5"/>
  <c r="Y127" i="5"/>
  <c r="Y128" i="5" s="1"/>
  <c r="U66" i="5"/>
  <c r="S192" i="5"/>
  <c r="V230" i="5"/>
  <c r="V231" i="5" s="1"/>
  <c r="V225" i="5"/>
  <c r="V232" i="5"/>
  <c r="V233" i="5" s="1"/>
  <c r="V256" i="5"/>
  <c r="V257" i="5" s="1"/>
  <c r="V245" i="5"/>
  <c r="W151" i="5"/>
  <c r="W153" i="5"/>
  <c r="W154" i="5" s="1"/>
  <c r="Y152" i="5"/>
  <c r="Y173" i="5"/>
  <c r="U68" i="5"/>
  <c r="S240" i="5"/>
  <c r="T238" i="5"/>
  <c r="V99" i="5" s="1"/>
  <c r="T241" i="5"/>
  <c r="W272" i="5"/>
  <c r="W274" i="5"/>
  <c r="W275" i="5" s="1"/>
  <c r="U101" i="5"/>
  <c r="T286" i="5"/>
  <c r="T289" i="5"/>
  <c r="T248" i="5"/>
  <c r="T250" i="5"/>
  <c r="T251" i="5" s="1"/>
  <c r="U176" i="5"/>
  <c r="U178" i="5"/>
  <c r="U179" i="5" s="1"/>
  <c r="V200" i="5"/>
  <c r="V202" i="5"/>
  <c r="V203" i="5" s="1"/>
  <c r="Z31" i="5"/>
  <c r="Z32" i="5"/>
  <c r="AA33" i="5"/>
  <c r="AB30" i="5" l="1"/>
  <c r="AA52" i="5"/>
  <c r="Z194" i="5"/>
  <c r="AB76" i="5" s="1"/>
  <c r="V242" i="5"/>
  <c r="X78" i="5" s="1"/>
  <c r="V97" i="5"/>
  <c r="U190" i="5"/>
  <c r="U193" i="5"/>
  <c r="U250" i="5"/>
  <c r="U251" i="5" s="1"/>
  <c r="U248" i="5"/>
  <c r="X206" i="5"/>
  <c r="X207" i="5" s="1"/>
  <c r="X218" i="5" s="1"/>
  <c r="Z77" i="5" s="1"/>
  <c r="X221" i="5"/>
  <c r="X201" i="5"/>
  <c r="Y95" i="5"/>
  <c r="X139" i="5"/>
  <c r="X142" i="5"/>
  <c r="AB121" i="5"/>
  <c r="AC113" i="5"/>
  <c r="AB147" i="5"/>
  <c r="AB196" i="5"/>
  <c r="AB268" i="5"/>
  <c r="AB220" i="5"/>
  <c r="Z173" i="5"/>
  <c r="Z152" i="5"/>
  <c r="W73" i="5"/>
  <c r="AA123" i="5"/>
  <c r="Z149" i="5"/>
  <c r="Z174" i="5" s="1"/>
  <c r="Z198" i="5" s="1"/>
  <c r="Z222" i="5" s="1"/>
  <c r="Z246" i="5" s="1"/>
  <c r="Z270" i="5"/>
  <c r="Y64" i="5"/>
  <c r="W141" i="5"/>
  <c r="V68" i="5"/>
  <c r="T240" i="5"/>
  <c r="U238" i="5"/>
  <c r="W99" i="5" s="1"/>
  <c r="U241" i="5"/>
  <c r="X65" i="5"/>
  <c r="V167" i="5"/>
  <c r="V66" i="5"/>
  <c r="T192" i="5"/>
  <c r="U63" i="5"/>
  <c r="V70" i="5"/>
  <c r="T288" i="5"/>
  <c r="V100" i="5"/>
  <c r="U262" i="5"/>
  <c r="U265" i="5"/>
  <c r="X67" i="5"/>
  <c r="V216" i="5"/>
  <c r="X98" i="5"/>
  <c r="W214" i="5"/>
  <c r="W217" i="5"/>
  <c r="V254" i="5"/>
  <c r="V255" i="5" s="1"/>
  <c r="V266" i="5" s="1"/>
  <c r="X79" i="5" s="1"/>
  <c r="V280" i="5"/>
  <c r="V281" i="5" s="1"/>
  <c r="V290" i="5" s="1"/>
  <c r="X80" i="5" s="1"/>
  <c r="V249" i="5"/>
  <c r="V224" i="5"/>
  <c r="V226" i="5"/>
  <c r="V227" i="5" s="1"/>
  <c r="Y177" i="5"/>
  <c r="Y208" i="5"/>
  <c r="Y209" i="5" s="1"/>
  <c r="Y197" i="5"/>
  <c r="Z127" i="5"/>
  <c r="Z128" i="5" s="1"/>
  <c r="Z125" i="5"/>
  <c r="W200" i="5"/>
  <c r="W202" i="5"/>
  <c r="W203" i="5" s="1"/>
  <c r="W230" i="5"/>
  <c r="W231" i="5" s="1"/>
  <c r="W225" i="5"/>
  <c r="W232" i="5"/>
  <c r="W233" i="5" s="1"/>
  <c r="W256" i="5"/>
  <c r="W257" i="5" s="1"/>
  <c r="W245" i="5"/>
  <c r="Z169" i="5"/>
  <c r="AB75" i="5" s="1"/>
  <c r="X272" i="5"/>
  <c r="X274" i="5"/>
  <c r="X275" i="5" s="1"/>
  <c r="X96" i="5"/>
  <c r="W165" i="5"/>
  <c r="W168" i="5"/>
  <c r="AA159" i="5"/>
  <c r="AA160" i="5" s="1"/>
  <c r="AA157" i="5"/>
  <c r="AA158" i="5" s="1"/>
  <c r="AB122" i="5"/>
  <c r="AA131" i="5"/>
  <c r="AA132" i="5" s="1"/>
  <c r="AA143" i="5" s="1"/>
  <c r="AC74" i="5" s="1"/>
  <c r="AA148" i="5"/>
  <c r="AA184" i="5"/>
  <c r="AA185" i="5" s="1"/>
  <c r="AA126" i="5"/>
  <c r="AA182" i="5"/>
  <c r="AA183" i="5" s="1"/>
  <c r="AA269" i="5"/>
  <c r="V69" i="5"/>
  <c r="T264" i="5"/>
  <c r="V101" i="5"/>
  <c r="U286" i="5"/>
  <c r="U289" i="5"/>
  <c r="X151" i="5"/>
  <c r="X153" i="5"/>
  <c r="X154" i="5" s="1"/>
  <c r="V176" i="5"/>
  <c r="V178" i="5"/>
  <c r="V179" i="5" s="1"/>
  <c r="Z278" i="5"/>
  <c r="Z279" i="5" s="1"/>
  <c r="Z273" i="5"/>
  <c r="AA32" i="5"/>
  <c r="AB32" i="5"/>
  <c r="AA31" i="5"/>
  <c r="AA169" i="5" l="1"/>
  <c r="AC75" i="5" s="1"/>
  <c r="AC30" i="5"/>
  <c r="AB52" i="5"/>
  <c r="X73" i="5"/>
  <c r="AA194" i="5"/>
  <c r="AC76" i="5" s="1"/>
  <c r="V248" i="5"/>
  <c r="V250" i="5"/>
  <c r="V251" i="5" s="1"/>
  <c r="W66" i="5"/>
  <c r="U192" i="5"/>
  <c r="W249" i="5"/>
  <c r="W280" i="5"/>
  <c r="W281" i="5" s="1"/>
  <c r="W290" i="5" s="1"/>
  <c r="Y80" i="5" s="1"/>
  <c r="W254" i="5"/>
  <c r="W255" i="5" s="1"/>
  <c r="W266" i="5" s="1"/>
  <c r="Y79" i="5" s="1"/>
  <c r="AD113" i="5"/>
  <c r="AC147" i="5"/>
  <c r="AC121" i="5"/>
  <c r="AC220" i="5"/>
  <c r="AC268" i="5"/>
  <c r="AC196" i="5"/>
  <c r="W97" i="5"/>
  <c r="V190" i="5"/>
  <c r="V193" i="5"/>
  <c r="Y272" i="5"/>
  <c r="Y274" i="5"/>
  <c r="Y275" i="5" s="1"/>
  <c r="W224" i="5"/>
  <c r="W226" i="5"/>
  <c r="W227" i="5" s="1"/>
  <c r="Z64" i="5"/>
  <c r="X141" i="5"/>
  <c r="V238" i="5"/>
  <c r="X99" i="5" s="1"/>
  <c r="V241" i="5"/>
  <c r="Y151" i="5"/>
  <c r="Y153" i="5"/>
  <c r="Y154" i="5" s="1"/>
  <c r="W101" i="5"/>
  <c r="V286" i="5"/>
  <c r="V289" i="5"/>
  <c r="AA273" i="5"/>
  <c r="AA278" i="5"/>
  <c r="AA279" i="5" s="1"/>
  <c r="W70" i="5"/>
  <c r="U288" i="5"/>
  <c r="Z177" i="5"/>
  <c r="Z208" i="5"/>
  <c r="Z209" i="5" s="1"/>
  <c r="Z197" i="5"/>
  <c r="Y139" i="5"/>
  <c r="Z95" i="5"/>
  <c r="Y142" i="5"/>
  <c r="X225" i="5"/>
  <c r="X232" i="5"/>
  <c r="X233" i="5" s="1"/>
  <c r="X245" i="5"/>
  <c r="X256" i="5"/>
  <c r="X257" i="5" s="1"/>
  <c r="X230" i="5"/>
  <c r="X231" i="5" s="1"/>
  <c r="AA152" i="5"/>
  <c r="AA173" i="5"/>
  <c r="W242" i="5"/>
  <c r="Y78" i="5" s="1"/>
  <c r="X200" i="5"/>
  <c r="X202" i="5"/>
  <c r="X203" i="5" s="1"/>
  <c r="W69" i="5"/>
  <c r="U264" i="5"/>
  <c r="W100" i="5"/>
  <c r="V262" i="5"/>
  <c r="V265" i="5"/>
  <c r="AB148" i="5"/>
  <c r="AB157" i="5"/>
  <c r="AB158" i="5" s="1"/>
  <c r="AC122" i="5"/>
  <c r="AB126" i="5"/>
  <c r="AB184" i="5"/>
  <c r="AB185" i="5" s="1"/>
  <c r="AB159" i="5"/>
  <c r="AB160" i="5" s="1"/>
  <c r="AB131" i="5"/>
  <c r="AB132" i="5" s="1"/>
  <c r="AB143" i="5" s="1"/>
  <c r="AD74" i="5" s="1"/>
  <c r="AB182" i="5"/>
  <c r="AB183" i="5" s="1"/>
  <c r="AB269" i="5"/>
  <c r="AA149" i="5"/>
  <c r="AA174" i="5" s="1"/>
  <c r="AA198" i="5" s="1"/>
  <c r="AA222" i="5" s="1"/>
  <c r="AA246" i="5" s="1"/>
  <c r="AB123" i="5"/>
  <c r="AA270" i="5"/>
  <c r="AA127" i="5"/>
  <c r="AA128" i="5" s="1"/>
  <c r="AA125" i="5"/>
  <c r="W176" i="5"/>
  <c r="W178" i="5"/>
  <c r="W179" i="5" s="1"/>
  <c r="Y98" i="5"/>
  <c r="X214" i="5"/>
  <c r="X217" i="5"/>
  <c r="W68" i="5"/>
  <c r="U240" i="5"/>
  <c r="Y65" i="5"/>
  <c r="W167" i="5"/>
  <c r="Y96" i="5"/>
  <c r="X165" i="5"/>
  <c r="X168" i="5"/>
  <c r="V63" i="5"/>
  <c r="Y67" i="5"/>
  <c r="W216" i="5"/>
  <c r="Y206" i="5"/>
  <c r="Y207" i="5" s="1"/>
  <c r="Y218" i="5" s="1"/>
  <c r="AA77" i="5" s="1"/>
  <c r="Y221" i="5"/>
  <c r="Y201" i="5"/>
  <c r="AB31" i="5"/>
  <c r="AC33" i="5"/>
  <c r="AB33" i="5"/>
  <c r="AB194" i="5" l="1"/>
  <c r="AD76" i="5" s="1"/>
  <c r="AD30" i="5"/>
  <c r="AC52" i="5"/>
  <c r="X242" i="5"/>
  <c r="Z78" i="5" s="1"/>
  <c r="AB278" i="5"/>
  <c r="AB279" i="5" s="1"/>
  <c r="AB273" i="5"/>
  <c r="AA64" i="5"/>
  <c r="Y141" i="5"/>
  <c r="W190" i="5"/>
  <c r="X97" i="5"/>
  <c r="W193" i="5"/>
  <c r="Z96" i="5"/>
  <c r="Y165" i="5"/>
  <c r="Y168" i="5"/>
  <c r="W248" i="5"/>
  <c r="W250" i="5"/>
  <c r="W251" i="5" s="1"/>
  <c r="Z151" i="5"/>
  <c r="Z153" i="5"/>
  <c r="Z154" i="5" s="1"/>
  <c r="W238" i="5"/>
  <c r="Y99" i="5" s="1"/>
  <c r="W241" i="5"/>
  <c r="AB169" i="5"/>
  <c r="AD75" i="5" s="1"/>
  <c r="Z67" i="5"/>
  <c r="X216" i="5"/>
  <c r="Z65" i="5"/>
  <c r="X167" i="5"/>
  <c r="AB152" i="5"/>
  <c r="AB173" i="5"/>
  <c r="Z98" i="5"/>
  <c r="Y217" i="5"/>
  <c r="Y214" i="5"/>
  <c r="Y232" i="5"/>
  <c r="Y233" i="5" s="1"/>
  <c r="Y225" i="5"/>
  <c r="Y245" i="5"/>
  <c r="Y230" i="5"/>
  <c r="Y231" i="5" s="1"/>
  <c r="Y256" i="5"/>
  <c r="Y257" i="5" s="1"/>
  <c r="X69" i="5"/>
  <c r="V264" i="5"/>
  <c r="X66" i="5"/>
  <c r="V192" i="5"/>
  <c r="AD122" i="5"/>
  <c r="AC182" i="5"/>
  <c r="AC183" i="5" s="1"/>
  <c r="AC126" i="5"/>
  <c r="AC157" i="5"/>
  <c r="AC158" i="5" s="1"/>
  <c r="AC148" i="5"/>
  <c r="AC159" i="5"/>
  <c r="AC160" i="5" s="1"/>
  <c r="AC184" i="5"/>
  <c r="AC185" i="5" s="1"/>
  <c r="AC131" i="5"/>
  <c r="AC132" i="5" s="1"/>
  <c r="AC143" i="5" s="1"/>
  <c r="AE74" i="5" s="1"/>
  <c r="AC269" i="5"/>
  <c r="X68" i="5"/>
  <c r="V240" i="5"/>
  <c r="AB125" i="5"/>
  <c r="AB127" i="5"/>
  <c r="AB128" i="5" s="1"/>
  <c r="AD121" i="5"/>
  <c r="AE113" i="5"/>
  <c r="AD147" i="5"/>
  <c r="AD196" i="5"/>
  <c r="AD220" i="5"/>
  <c r="AD268" i="5"/>
  <c r="Z142" i="5"/>
  <c r="Z139" i="5"/>
  <c r="AA95" i="5"/>
  <c r="AA208" i="5"/>
  <c r="AA209" i="5" s="1"/>
  <c r="AA177" i="5"/>
  <c r="AA197" i="5"/>
  <c r="X176" i="5"/>
  <c r="X178" i="5"/>
  <c r="X179" i="5" s="1"/>
  <c r="X254" i="5"/>
  <c r="X255" i="5" s="1"/>
  <c r="X266" i="5" s="1"/>
  <c r="Z79" i="5" s="1"/>
  <c r="X280" i="5"/>
  <c r="X281" i="5" s="1"/>
  <c r="X290" i="5" s="1"/>
  <c r="Z80" i="5" s="1"/>
  <c r="X249" i="5"/>
  <c r="X70" i="5"/>
  <c r="V288" i="5"/>
  <c r="Z272" i="5"/>
  <c r="Z274" i="5"/>
  <c r="Z275" i="5" s="1"/>
  <c r="Y200" i="5"/>
  <c r="Y202" i="5"/>
  <c r="Y203" i="5" s="1"/>
  <c r="Z206" i="5"/>
  <c r="Z207" i="5" s="1"/>
  <c r="Z218" i="5" s="1"/>
  <c r="AB77" i="5" s="1"/>
  <c r="Z201" i="5"/>
  <c r="Z221" i="5"/>
  <c r="X224" i="5"/>
  <c r="X226" i="5"/>
  <c r="X227" i="5" s="1"/>
  <c r="X100" i="5"/>
  <c r="W262" i="5"/>
  <c r="W265" i="5"/>
  <c r="Y73" i="5"/>
  <c r="AC123" i="5"/>
  <c r="AB149" i="5"/>
  <c r="AB174" i="5" s="1"/>
  <c r="AB198" i="5" s="1"/>
  <c r="AB222" i="5" s="1"/>
  <c r="AB246" i="5" s="1"/>
  <c r="AB270" i="5"/>
  <c r="X101" i="5"/>
  <c r="W286" i="5"/>
  <c r="W289" i="5"/>
  <c r="W63" i="5"/>
  <c r="AC32" i="5"/>
  <c r="AC31" i="5"/>
  <c r="AD32" i="5"/>
  <c r="Z73" i="5" l="1"/>
  <c r="AE30" i="5"/>
  <c r="AD52" i="5"/>
  <c r="Y242" i="5"/>
  <c r="AA78" i="5" s="1"/>
  <c r="Y69" i="5"/>
  <c r="W264" i="5"/>
  <c r="Y176" i="5"/>
  <c r="Y178" i="5"/>
  <c r="Y179" i="5" s="1"/>
  <c r="AD126" i="5"/>
  <c r="AD131" i="5"/>
  <c r="AD132" i="5" s="1"/>
  <c r="AD143" i="5" s="1"/>
  <c r="AF74" i="5" s="1"/>
  <c r="AD157" i="5"/>
  <c r="AD158" i="5" s="1"/>
  <c r="AD159" i="5"/>
  <c r="AD160" i="5" s="1"/>
  <c r="AD182" i="5"/>
  <c r="AD183" i="5" s="1"/>
  <c r="AE122" i="5"/>
  <c r="AE157" i="5" s="1"/>
  <c r="AD148" i="5"/>
  <c r="AD184" i="5"/>
  <c r="AD185" i="5" s="1"/>
  <c r="AD269" i="5"/>
  <c r="AA67" i="5"/>
  <c r="Y216" i="5"/>
  <c r="AC152" i="5"/>
  <c r="AC173" i="5"/>
  <c r="X248" i="5"/>
  <c r="X250" i="5"/>
  <c r="X251" i="5" s="1"/>
  <c r="Y97" i="5"/>
  <c r="X190" i="5"/>
  <c r="X193" i="5"/>
  <c r="Y68" i="5"/>
  <c r="W240" i="5"/>
  <c r="Y224" i="5"/>
  <c r="Y226" i="5"/>
  <c r="Y227" i="5" s="1"/>
  <c r="AC169" i="5"/>
  <c r="AE75" i="5" s="1"/>
  <c r="Y101" i="5"/>
  <c r="X286" i="5"/>
  <c r="X289" i="5"/>
  <c r="AC194" i="5"/>
  <c r="AE76" i="5" s="1"/>
  <c r="Y100" i="5"/>
  <c r="X262" i="5"/>
  <c r="X265" i="5"/>
  <c r="Y70" i="5"/>
  <c r="W288" i="5"/>
  <c r="AA221" i="5"/>
  <c r="AA206" i="5"/>
  <c r="AA207" i="5" s="1"/>
  <c r="AA218" i="5" s="1"/>
  <c r="AC77" i="5" s="1"/>
  <c r="AA201" i="5"/>
  <c r="AA98" i="5"/>
  <c r="Z217" i="5"/>
  <c r="Z214" i="5"/>
  <c r="AF113" i="5"/>
  <c r="AE147" i="5"/>
  <c r="AE196" i="5"/>
  <c r="AE268" i="5"/>
  <c r="AE220" i="5"/>
  <c r="AE121" i="5"/>
  <c r="AA96" i="5"/>
  <c r="Z165" i="5"/>
  <c r="Z168" i="5"/>
  <c r="Y249" i="5"/>
  <c r="Y254" i="5"/>
  <c r="Y255" i="5" s="1"/>
  <c r="Y266" i="5" s="1"/>
  <c r="AA79" i="5" s="1"/>
  <c r="Y280" i="5"/>
  <c r="Y281" i="5" s="1"/>
  <c r="Y290" i="5" s="1"/>
  <c r="AA80" i="5" s="1"/>
  <c r="AA272" i="5"/>
  <c r="AA274" i="5"/>
  <c r="AA275" i="5" s="1"/>
  <c r="AA151" i="5"/>
  <c r="AA153" i="5"/>
  <c r="AA154" i="5" s="1"/>
  <c r="AB177" i="5"/>
  <c r="AB197" i="5"/>
  <c r="AB208" i="5"/>
  <c r="AB209" i="5" s="1"/>
  <c r="Z245" i="5"/>
  <c r="Z230" i="5"/>
  <c r="Z231" i="5" s="1"/>
  <c r="Z225" i="5"/>
  <c r="Z232" i="5"/>
  <c r="Z233" i="5" s="1"/>
  <c r="Z256" i="5"/>
  <c r="Z257" i="5" s="1"/>
  <c r="X63" i="5"/>
  <c r="AB95" i="5"/>
  <c r="AA142" i="5"/>
  <c r="AA139" i="5"/>
  <c r="AB64" i="5"/>
  <c r="Z141" i="5"/>
  <c r="AA65" i="5"/>
  <c r="Y167" i="5"/>
  <c r="AC149" i="5"/>
  <c r="AC174" i="5" s="1"/>
  <c r="AC198" i="5" s="1"/>
  <c r="AC222" i="5" s="1"/>
  <c r="AC246" i="5" s="1"/>
  <c r="AD123" i="5"/>
  <c r="AC270" i="5"/>
  <c r="Z200" i="5"/>
  <c r="Z202" i="5"/>
  <c r="Z203" i="5" s="1"/>
  <c r="X238" i="5"/>
  <c r="Z99" i="5" s="1"/>
  <c r="X241" i="5"/>
  <c r="AC125" i="5"/>
  <c r="AC127" i="5"/>
  <c r="AC128" i="5" s="1"/>
  <c r="AC278" i="5"/>
  <c r="AC279" i="5" s="1"/>
  <c r="AC273" i="5"/>
  <c r="Y66" i="5"/>
  <c r="W192" i="5"/>
  <c r="AE32" i="5"/>
  <c r="AD31" i="5"/>
  <c r="AE33" i="5"/>
  <c r="AD33" i="5"/>
  <c r="AE31" i="5"/>
  <c r="AA73" i="5" l="1"/>
  <c r="AF30" i="5"/>
  <c r="AE52" i="5"/>
  <c r="AD169" i="5"/>
  <c r="AF75" i="5" s="1"/>
  <c r="AD125" i="5"/>
  <c r="AD127" i="5"/>
  <c r="AD128" i="5" s="1"/>
  <c r="AD194" i="5"/>
  <c r="AF76" i="5" s="1"/>
  <c r="Y63" i="5"/>
  <c r="Z68" i="5"/>
  <c r="X240" i="5"/>
  <c r="AG113" i="5"/>
  <c r="AF147" i="5"/>
  <c r="AF196" i="5"/>
  <c r="AF220" i="5"/>
  <c r="AF268" i="5"/>
  <c r="AF121" i="5"/>
  <c r="Y248" i="5"/>
  <c r="Y250" i="5"/>
  <c r="Y251" i="5" s="1"/>
  <c r="AB201" i="5"/>
  <c r="AB206" i="5"/>
  <c r="AB207" i="5" s="1"/>
  <c r="AB218" i="5" s="1"/>
  <c r="AD77" i="5" s="1"/>
  <c r="AB221" i="5"/>
  <c r="Z97" i="5"/>
  <c r="Y190" i="5"/>
  <c r="Y193" i="5"/>
  <c r="AB151" i="5"/>
  <c r="AB153" i="5"/>
  <c r="AB154" i="5" s="1"/>
  <c r="AB272" i="5"/>
  <c r="AB274" i="5"/>
  <c r="AB275" i="5" s="1"/>
  <c r="AB67" i="5"/>
  <c r="Z216" i="5"/>
  <c r="AC197" i="5"/>
  <c r="AC177" i="5"/>
  <c r="AC208" i="5"/>
  <c r="AC209" i="5" s="1"/>
  <c r="Z66" i="5"/>
  <c r="X192" i="5"/>
  <c r="Z69" i="5"/>
  <c r="X264" i="5"/>
  <c r="AE126" i="5"/>
  <c r="AF122" i="5"/>
  <c r="AF157" i="5" s="1"/>
  <c r="AE148" i="5"/>
  <c r="AE182" i="5"/>
  <c r="AE183" i="5" s="1"/>
  <c r="AE159" i="5"/>
  <c r="AE160" i="5" s="1"/>
  <c r="AE184" i="5"/>
  <c r="AE185" i="5" s="1"/>
  <c r="AE131" i="5"/>
  <c r="AE132" i="5" s="1"/>
  <c r="AE143" i="5" s="1"/>
  <c r="AG74" i="5" s="1"/>
  <c r="AE158" i="5"/>
  <c r="AE269" i="5"/>
  <c r="Y238" i="5"/>
  <c r="AA99" i="5" s="1"/>
  <c r="Y241" i="5"/>
  <c r="AB98" i="5"/>
  <c r="AA214" i="5"/>
  <c r="AA217" i="5"/>
  <c r="Z176" i="5"/>
  <c r="Z178" i="5"/>
  <c r="Z179" i="5" s="1"/>
  <c r="AA200" i="5"/>
  <c r="AA202" i="5"/>
  <c r="AA203" i="5" s="1"/>
  <c r="AB96" i="5"/>
  <c r="AA165" i="5"/>
  <c r="AA168" i="5"/>
  <c r="AD273" i="5"/>
  <c r="AD278" i="5"/>
  <c r="AD279" i="5" s="1"/>
  <c r="AD152" i="5"/>
  <c r="AD173" i="5"/>
  <c r="Z100" i="5"/>
  <c r="Y262" i="5"/>
  <c r="Y265" i="5"/>
  <c r="AC95" i="5"/>
  <c r="AB142" i="5"/>
  <c r="AB139" i="5"/>
  <c r="AC64" i="5"/>
  <c r="AA141" i="5"/>
  <c r="Z70" i="5"/>
  <c r="X288" i="5"/>
  <c r="Z101" i="5"/>
  <c r="Y286" i="5"/>
  <c r="Y289" i="5"/>
  <c r="Z242" i="5"/>
  <c r="AB78" i="5" s="1"/>
  <c r="Z249" i="5"/>
  <c r="Z254" i="5"/>
  <c r="Z255" i="5" s="1"/>
  <c r="Z266" i="5" s="1"/>
  <c r="AB79" i="5" s="1"/>
  <c r="Z280" i="5"/>
  <c r="Z281" i="5" s="1"/>
  <c r="Z290" i="5" s="1"/>
  <c r="AB80" i="5" s="1"/>
  <c r="AB65" i="5"/>
  <c r="Z167" i="5"/>
  <c r="AE123" i="5"/>
  <c r="AD149" i="5"/>
  <c r="AD174" i="5" s="1"/>
  <c r="AD198" i="5" s="1"/>
  <c r="AD222" i="5" s="1"/>
  <c r="AD246" i="5" s="1"/>
  <c r="AD270" i="5"/>
  <c r="AA230" i="5"/>
  <c r="AA231" i="5" s="1"/>
  <c r="AA225" i="5"/>
  <c r="AA245" i="5"/>
  <c r="AA232" i="5"/>
  <c r="AA233" i="5" s="1"/>
  <c r="AA256" i="5"/>
  <c r="AA257" i="5" s="1"/>
  <c r="Z224" i="5"/>
  <c r="Z226" i="5"/>
  <c r="Z227" i="5" s="1"/>
  <c r="AF31" i="5"/>
  <c r="AG30" i="5" l="1"/>
  <c r="AF52" i="5"/>
  <c r="AB73" i="5"/>
  <c r="AE152" i="5"/>
  <c r="AE173" i="5"/>
  <c r="AC96" i="5"/>
  <c r="AB165" i="5"/>
  <c r="AB168" i="5"/>
  <c r="AA69" i="5"/>
  <c r="Y264" i="5"/>
  <c r="AA101" i="5"/>
  <c r="Z286" i="5"/>
  <c r="Z289" i="5"/>
  <c r="AA176" i="5"/>
  <c r="AA178" i="5"/>
  <c r="AA179" i="5" s="1"/>
  <c r="AD64" i="5"/>
  <c r="AB141" i="5"/>
  <c r="AB202" i="5"/>
  <c r="AB203" i="5" s="1"/>
  <c r="AB200" i="5"/>
  <c r="AG122" i="5"/>
  <c r="AG157" i="5" s="1"/>
  <c r="AF126" i="5"/>
  <c r="AF131" i="5"/>
  <c r="AF132" i="5" s="1"/>
  <c r="AF143" i="5" s="1"/>
  <c r="AH74" i="5" s="1"/>
  <c r="AF148" i="5"/>
  <c r="AF159" i="5"/>
  <c r="AF160" i="5" s="1"/>
  <c r="AF158" i="5"/>
  <c r="AF269" i="5"/>
  <c r="AC98" i="5"/>
  <c r="AB214" i="5"/>
  <c r="AB217" i="5"/>
  <c r="AD95" i="5"/>
  <c r="AC139" i="5"/>
  <c r="AC142" i="5"/>
  <c r="AE125" i="5"/>
  <c r="AE127" i="5"/>
  <c r="AE128" i="5" s="1"/>
  <c r="AE194" i="5"/>
  <c r="AG76" i="5" s="1"/>
  <c r="AC201" i="5"/>
  <c r="AC221" i="5"/>
  <c r="AC206" i="5"/>
  <c r="AC207" i="5" s="1"/>
  <c r="AC218" i="5" s="1"/>
  <c r="AE77" i="5" s="1"/>
  <c r="AA97" i="5"/>
  <c r="Z190" i="5"/>
  <c r="Z193" i="5"/>
  <c r="AA100" i="5"/>
  <c r="Z262" i="5"/>
  <c r="Z265" i="5"/>
  <c r="AA224" i="5"/>
  <c r="AA226" i="5"/>
  <c r="AA227" i="5" s="1"/>
  <c r="AC151" i="5"/>
  <c r="AC153" i="5"/>
  <c r="AC154" i="5" s="1"/>
  <c r="AA70" i="5"/>
  <c r="Y288" i="5"/>
  <c r="AA249" i="5"/>
  <c r="AA254" i="5"/>
  <c r="AA255" i="5" s="1"/>
  <c r="AA266" i="5" s="1"/>
  <c r="AC79" i="5" s="1"/>
  <c r="AA280" i="5"/>
  <c r="AA281" i="5" s="1"/>
  <c r="AA290" i="5" s="1"/>
  <c r="AC80" i="5" s="1"/>
  <c r="AA242" i="5"/>
  <c r="AC78" i="5" s="1"/>
  <c r="AA66" i="5"/>
  <c r="Y192" i="5"/>
  <c r="AB245" i="5"/>
  <c r="AB230" i="5"/>
  <c r="AB231" i="5" s="1"/>
  <c r="AB256" i="5"/>
  <c r="AB257" i="5" s="1"/>
  <c r="AB232" i="5"/>
  <c r="AB233" i="5" s="1"/>
  <c r="AB225" i="5"/>
  <c r="AC272" i="5"/>
  <c r="AC274" i="5"/>
  <c r="AC275" i="5" s="1"/>
  <c r="AA68" i="5"/>
  <c r="Y240" i="5"/>
  <c r="Z238" i="5"/>
  <c r="AB99" i="5" s="1"/>
  <c r="Z241" i="5"/>
  <c r="AF123" i="5"/>
  <c r="AE149" i="5"/>
  <c r="AE174" i="5" s="1"/>
  <c r="AE198" i="5" s="1"/>
  <c r="AE222" i="5" s="1"/>
  <c r="AE246" i="5" s="1"/>
  <c r="AE270" i="5"/>
  <c r="AE273" i="5"/>
  <c r="AE278" i="5"/>
  <c r="AE279" i="5" s="1"/>
  <c r="AH113" i="5"/>
  <c r="AG147" i="5"/>
  <c r="AG121" i="5"/>
  <c r="AG196" i="5"/>
  <c r="AG268" i="5"/>
  <c r="AG220" i="5"/>
  <c r="AD177" i="5"/>
  <c r="AD208" i="5"/>
  <c r="AD209" i="5" s="1"/>
  <c r="AD197" i="5"/>
  <c r="AC67" i="5"/>
  <c r="AA216" i="5"/>
  <c r="Z63" i="5"/>
  <c r="AC65" i="5"/>
  <c r="AA167" i="5"/>
  <c r="AE169" i="5"/>
  <c r="AG75" i="5" s="1"/>
  <c r="Z248" i="5"/>
  <c r="Z250" i="5"/>
  <c r="Z251" i="5" s="1"/>
  <c r="AF32" i="5"/>
  <c r="AG31" i="5"/>
  <c r="AF33" i="5"/>
  <c r="AF169" i="5" l="1"/>
  <c r="AH75" i="5" s="1"/>
  <c r="AH30" i="5"/>
  <c r="AG52" i="5"/>
  <c r="AC73" i="5"/>
  <c r="AD206" i="5"/>
  <c r="AD207" i="5" s="1"/>
  <c r="AD218" i="5" s="1"/>
  <c r="AF77" i="5" s="1"/>
  <c r="AD221" i="5"/>
  <c r="AD201" i="5"/>
  <c r="AF173" i="5"/>
  <c r="AF152" i="5"/>
  <c r="AB68" i="5"/>
  <c r="Z240" i="5"/>
  <c r="AF127" i="5"/>
  <c r="AF128" i="5" s="1"/>
  <c r="AF125" i="5"/>
  <c r="AE177" i="5"/>
  <c r="AE197" i="5"/>
  <c r="AE208" i="5"/>
  <c r="AE209" i="5" s="1"/>
  <c r="AA63" i="5"/>
  <c r="AB224" i="5"/>
  <c r="AB226" i="5"/>
  <c r="AB227" i="5" s="1"/>
  <c r="AB100" i="5"/>
  <c r="AA262" i="5"/>
  <c r="AA265" i="5"/>
  <c r="AE64" i="5"/>
  <c r="AC141" i="5"/>
  <c r="AD65" i="5"/>
  <c r="AB167" i="5"/>
  <c r="AA238" i="5"/>
  <c r="AC99" i="5" s="1"/>
  <c r="AA241" i="5"/>
  <c r="AD96" i="5"/>
  <c r="AC165" i="5"/>
  <c r="AC168" i="5"/>
  <c r="AC200" i="5"/>
  <c r="AC202" i="5"/>
  <c r="AC203" i="5" s="1"/>
  <c r="AD272" i="5"/>
  <c r="AD274" i="5"/>
  <c r="AD275" i="5" s="1"/>
  <c r="AI113" i="5"/>
  <c r="AI147" i="5" s="1"/>
  <c r="AH147" i="5"/>
  <c r="AH121" i="5"/>
  <c r="AH268" i="5"/>
  <c r="AH220" i="5"/>
  <c r="AH196" i="5"/>
  <c r="AD67" i="5"/>
  <c r="AB216" i="5"/>
  <c r="AB97" i="5"/>
  <c r="AA190" i="5"/>
  <c r="AA193" i="5"/>
  <c r="AB242" i="5"/>
  <c r="AD78" i="5" s="1"/>
  <c r="AB176" i="5"/>
  <c r="AB178" i="5"/>
  <c r="AB179" i="5" s="1"/>
  <c r="AD151" i="5"/>
  <c r="AD153" i="5"/>
  <c r="AD154" i="5" s="1"/>
  <c r="AH122" i="5"/>
  <c r="AH157" i="5" s="1"/>
  <c r="AG148" i="5"/>
  <c r="AG159" i="5"/>
  <c r="AG160" i="5" s="1"/>
  <c r="AG158" i="5"/>
  <c r="AG131" i="5"/>
  <c r="AG132" i="5" s="1"/>
  <c r="AG143" i="5" s="1"/>
  <c r="AI74" i="5" s="1"/>
  <c r="AG126" i="5"/>
  <c r="AG269" i="5"/>
  <c r="AA248" i="5"/>
  <c r="AA250" i="5"/>
  <c r="AA251" i="5" s="1"/>
  <c r="AB69" i="5"/>
  <c r="Z264" i="5"/>
  <c r="AB66" i="5"/>
  <c r="Z192" i="5"/>
  <c r="AB254" i="5"/>
  <c r="AB255" i="5" s="1"/>
  <c r="AB266" i="5" s="1"/>
  <c r="AD79" i="5" s="1"/>
  <c r="AB249" i="5"/>
  <c r="AB280" i="5"/>
  <c r="AB281" i="5" s="1"/>
  <c r="AB290" i="5" s="1"/>
  <c r="AD80" i="5" s="1"/>
  <c r="AB70" i="5"/>
  <c r="Z288" i="5"/>
  <c r="AG123" i="5"/>
  <c r="AF149" i="5"/>
  <c r="AF174" i="5" s="1"/>
  <c r="AF198" i="5" s="1"/>
  <c r="AF222" i="5" s="1"/>
  <c r="AF246" i="5" s="1"/>
  <c r="AF270" i="5"/>
  <c r="AE95" i="5"/>
  <c r="AD139" i="5"/>
  <c r="AD142" i="5"/>
  <c r="AD98" i="5"/>
  <c r="AC217" i="5"/>
  <c r="AC214" i="5"/>
  <c r="AC232" i="5"/>
  <c r="AC233" i="5" s="1"/>
  <c r="AC245" i="5"/>
  <c r="AC230" i="5"/>
  <c r="AC231" i="5" s="1"/>
  <c r="AC256" i="5"/>
  <c r="AC257" i="5" s="1"/>
  <c r="AC225" i="5"/>
  <c r="AF278" i="5"/>
  <c r="AF279" i="5" s="1"/>
  <c r="AF273" i="5"/>
  <c r="AB101" i="5"/>
  <c r="AA286" i="5"/>
  <c r="AA289" i="5"/>
  <c r="AG32" i="5"/>
  <c r="AG33" i="5"/>
  <c r="AH33" i="5"/>
  <c r="AG169" i="5" l="1"/>
  <c r="AI75" i="5" s="1"/>
  <c r="AD73" i="5"/>
  <c r="AI30" i="5"/>
  <c r="AH52" i="5"/>
  <c r="AC242" i="5"/>
  <c r="AE78" i="5" s="1"/>
  <c r="AB63" i="5"/>
  <c r="AD225" i="5"/>
  <c r="AD232" i="5"/>
  <c r="AD233" i="5" s="1"/>
  <c r="AD230" i="5"/>
  <c r="AD231" i="5" s="1"/>
  <c r="AD245" i="5"/>
  <c r="AD280" i="5" s="1"/>
  <c r="AD281" i="5" s="1"/>
  <c r="AD290" i="5" s="1"/>
  <c r="AF80" i="5" s="1"/>
  <c r="AC224" i="5"/>
  <c r="AC226" i="5"/>
  <c r="AC227" i="5" s="1"/>
  <c r="AG127" i="5"/>
  <c r="AG128" i="5" s="1"/>
  <c r="AG125" i="5"/>
  <c r="AF64" i="5"/>
  <c r="AD141" i="5"/>
  <c r="AC97" i="5"/>
  <c r="AB190" i="5"/>
  <c r="AB193" i="5"/>
  <c r="AF95" i="5"/>
  <c r="AE139" i="5"/>
  <c r="AE142" i="5"/>
  <c r="AD200" i="5"/>
  <c r="AD202" i="5"/>
  <c r="AD203" i="5" s="1"/>
  <c r="AE272" i="5"/>
  <c r="AE274" i="5"/>
  <c r="AE275" i="5" s="1"/>
  <c r="AC70" i="5"/>
  <c r="AA288" i="5"/>
  <c r="AC66" i="5"/>
  <c r="AA192" i="5"/>
  <c r="AE67" i="5"/>
  <c r="AC216" i="5"/>
  <c r="AC101" i="5"/>
  <c r="AB286" i="5"/>
  <c r="AB289" i="5"/>
  <c r="AE98" i="5"/>
  <c r="AD214" i="5"/>
  <c r="AD217" i="5"/>
  <c r="AE201" i="5"/>
  <c r="AE221" i="5"/>
  <c r="AE206" i="5"/>
  <c r="AE207" i="5" s="1"/>
  <c r="AE218" i="5" s="1"/>
  <c r="AG77" i="5" s="1"/>
  <c r="AG152" i="5"/>
  <c r="AG173" i="5"/>
  <c r="AH123" i="5"/>
  <c r="AG149" i="5"/>
  <c r="AG174" i="5" s="1"/>
  <c r="AG198" i="5" s="1"/>
  <c r="AG222" i="5" s="1"/>
  <c r="AG246" i="5" s="1"/>
  <c r="AG270" i="5"/>
  <c r="AC280" i="5"/>
  <c r="AC281" i="5" s="1"/>
  <c r="AC290" i="5" s="1"/>
  <c r="AE80" i="5" s="1"/>
  <c r="AC254" i="5"/>
  <c r="AC255" i="5" s="1"/>
  <c r="AC249" i="5"/>
  <c r="AC100" i="5"/>
  <c r="AB262" i="5"/>
  <c r="AB265" i="5"/>
  <c r="AB238" i="5"/>
  <c r="AD99" i="5" s="1"/>
  <c r="AB241" i="5"/>
  <c r="AH148" i="5"/>
  <c r="AH159" i="5"/>
  <c r="AH160" i="5" s="1"/>
  <c r="AH126" i="5"/>
  <c r="AH131" i="5"/>
  <c r="AH132" i="5" s="1"/>
  <c r="AH143" i="5" s="1"/>
  <c r="AJ74" i="5" s="1"/>
  <c r="AH158" i="5"/>
  <c r="AI122" i="5"/>
  <c r="AI157" i="5" s="1"/>
  <c r="AH269" i="5"/>
  <c r="AE151" i="5"/>
  <c r="AE153" i="5"/>
  <c r="AE154" i="5" s="1"/>
  <c r="AF177" i="5"/>
  <c r="AF197" i="5"/>
  <c r="AF208" i="5"/>
  <c r="AF209" i="5" s="1"/>
  <c r="AC68" i="5"/>
  <c r="AA240" i="5"/>
  <c r="AG273" i="5"/>
  <c r="AG278" i="5"/>
  <c r="AG279" i="5" s="1"/>
  <c r="AE65" i="5"/>
  <c r="AC167" i="5"/>
  <c r="AE96" i="5"/>
  <c r="AD165" i="5"/>
  <c r="AD168" i="5"/>
  <c r="AC176" i="5"/>
  <c r="AC178" i="5"/>
  <c r="AC179" i="5" s="1"/>
  <c r="AC69" i="5"/>
  <c r="AA264" i="5"/>
  <c r="AB248" i="5"/>
  <c r="AB250" i="5"/>
  <c r="AB251" i="5" s="1"/>
  <c r="AJ113" i="5"/>
  <c r="AJ147" i="5" s="1"/>
  <c r="AI121" i="5"/>
  <c r="AI268" i="5"/>
  <c r="AI220" i="5"/>
  <c r="AI196" i="5"/>
  <c r="AH32" i="5"/>
  <c r="AI31" i="5"/>
  <c r="AH31" i="5"/>
  <c r="AC266" i="5" l="1"/>
  <c r="AE79" i="5" s="1"/>
  <c r="AE73" i="5" s="1"/>
  <c r="AH169" i="5"/>
  <c r="AJ75" i="5" s="1"/>
  <c r="AD242" i="5"/>
  <c r="AF78" i="5" s="1"/>
  <c r="AF73" i="5" s="1"/>
  <c r="AJ30" i="5"/>
  <c r="AI52" i="5"/>
  <c r="AC63" i="5"/>
  <c r="AD100" i="5"/>
  <c r="AC265" i="5"/>
  <c r="AF96" i="5"/>
  <c r="AE165" i="5"/>
  <c r="AE168" i="5"/>
  <c r="AC248" i="5"/>
  <c r="AC250" i="5"/>
  <c r="AC251" i="5" s="1"/>
  <c r="AG208" i="5"/>
  <c r="AG209" i="5" s="1"/>
  <c r="AG197" i="5"/>
  <c r="AG177" i="5"/>
  <c r="AD68" i="5"/>
  <c r="AB240" i="5"/>
  <c r="AC238" i="5"/>
  <c r="AE99" i="5" s="1"/>
  <c r="AC241" i="5"/>
  <c r="AF98" i="5"/>
  <c r="AE214" i="5"/>
  <c r="AE217" i="5"/>
  <c r="AG95" i="5"/>
  <c r="AF139" i="5"/>
  <c r="AF142" i="5"/>
  <c r="AF151" i="5"/>
  <c r="AF153" i="5"/>
  <c r="AF154" i="5" s="1"/>
  <c r="AF67" i="5"/>
  <c r="AD216" i="5"/>
  <c r="AE200" i="5"/>
  <c r="AE202" i="5"/>
  <c r="AE203" i="5" s="1"/>
  <c r="AH278" i="5"/>
  <c r="AH279" i="5" s="1"/>
  <c r="AH273" i="5"/>
  <c r="AI148" i="5"/>
  <c r="AJ122" i="5"/>
  <c r="AJ157" i="5" s="1"/>
  <c r="AI131" i="5"/>
  <c r="AI132" i="5" s="1"/>
  <c r="AI143" i="5" s="1"/>
  <c r="AK74" i="5" s="1"/>
  <c r="AI126" i="5"/>
  <c r="AI158" i="5"/>
  <c r="AI159" i="5"/>
  <c r="AI160" i="5" s="1"/>
  <c r="AI269" i="5"/>
  <c r="AI123" i="5"/>
  <c r="AH149" i="5"/>
  <c r="AH174" i="5" s="1"/>
  <c r="AH198" i="5" s="1"/>
  <c r="AH222" i="5" s="1"/>
  <c r="AH246" i="5" s="1"/>
  <c r="AH270" i="5"/>
  <c r="AK113" i="5"/>
  <c r="AK147" i="5" s="1"/>
  <c r="AJ121" i="5"/>
  <c r="AJ196" i="5"/>
  <c r="AJ268" i="5"/>
  <c r="AJ220" i="5"/>
  <c r="AD69" i="5"/>
  <c r="AB264" i="5"/>
  <c r="AF272" i="5"/>
  <c r="AF274" i="5"/>
  <c r="AF275" i="5" s="1"/>
  <c r="AG64" i="5"/>
  <c r="AE141" i="5"/>
  <c r="AD66" i="5"/>
  <c r="AB192" i="5"/>
  <c r="AD224" i="5"/>
  <c r="AD226" i="5"/>
  <c r="AD227" i="5" s="1"/>
  <c r="AE230" i="5"/>
  <c r="AE231" i="5" s="1"/>
  <c r="AE232" i="5"/>
  <c r="AE233" i="5" s="1"/>
  <c r="AE225" i="5"/>
  <c r="AE245" i="5"/>
  <c r="AE280" i="5" s="1"/>
  <c r="AE281" i="5" s="1"/>
  <c r="AE290" i="5" s="1"/>
  <c r="AG80" i="5" s="1"/>
  <c r="AH125" i="5"/>
  <c r="AH127" i="5"/>
  <c r="AH128" i="5" s="1"/>
  <c r="AD70" i="5"/>
  <c r="AB288" i="5"/>
  <c r="AD176" i="5"/>
  <c r="AD178" i="5"/>
  <c r="AD179" i="5" s="1"/>
  <c r="AF201" i="5"/>
  <c r="AF206" i="5"/>
  <c r="AF207" i="5" s="1"/>
  <c r="AF221" i="5"/>
  <c r="AD101" i="5"/>
  <c r="AC286" i="5"/>
  <c r="AC289" i="5"/>
  <c r="AF65" i="5"/>
  <c r="AD167" i="5"/>
  <c r="AH152" i="5"/>
  <c r="AH173" i="5"/>
  <c r="AD97" i="5"/>
  <c r="AC190" i="5"/>
  <c r="AC193" i="5"/>
  <c r="AI33" i="5"/>
  <c r="AI32" i="5"/>
  <c r="AJ33" i="5"/>
  <c r="AC262" i="5" l="1"/>
  <c r="AE100" i="5" s="1"/>
  <c r="AF218" i="5"/>
  <c r="AH77" i="5" s="1"/>
  <c r="AK30" i="5"/>
  <c r="AJ52" i="5"/>
  <c r="AB252" i="5"/>
  <c r="AB253" i="5" s="1"/>
  <c r="D252" i="5"/>
  <c r="E252" i="5"/>
  <c r="E253" i="5" s="1"/>
  <c r="F252" i="5"/>
  <c r="F253" i="5" s="1"/>
  <c r="G252" i="5"/>
  <c r="G253" i="5" s="1"/>
  <c r="I252" i="5"/>
  <c r="I253" i="5" s="1"/>
  <c r="H252" i="5"/>
  <c r="H253" i="5" s="1"/>
  <c r="J252" i="5"/>
  <c r="J253" i="5" s="1"/>
  <c r="L252" i="5"/>
  <c r="L253" i="5" s="1"/>
  <c r="K252" i="5"/>
  <c r="K253" i="5" s="1"/>
  <c r="M252" i="5"/>
  <c r="M253" i="5" s="1"/>
  <c r="N252" i="5"/>
  <c r="N253" i="5" s="1"/>
  <c r="O252" i="5"/>
  <c r="O253" i="5" s="1"/>
  <c r="P252" i="5"/>
  <c r="P253" i="5" s="1"/>
  <c r="R252" i="5"/>
  <c r="R253" i="5" s="1"/>
  <c r="Q252" i="5"/>
  <c r="Q253" i="5" s="1"/>
  <c r="S252" i="5"/>
  <c r="S253" i="5" s="1"/>
  <c r="T252" i="5"/>
  <c r="T253" i="5" s="1"/>
  <c r="U252" i="5"/>
  <c r="U253" i="5" s="1"/>
  <c r="V252" i="5"/>
  <c r="V253" i="5" s="1"/>
  <c r="X252" i="5"/>
  <c r="X253" i="5" s="1"/>
  <c r="W252" i="5"/>
  <c r="W253" i="5" s="1"/>
  <c r="Z252" i="5"/>
  <c r="Z253" i="5" s="1"/>
  <c r="AA252" i="5"/>
  <c r="AA253" i="5" s="1"/>
  <c r="Y252" i="5"/>
  <c r="Y253" i="5" s="1"/>
  <c r="AG96" i="5"/>
  <c r="AF165" i="5"/>
  <c r="AF168" i="5"/>
  <c r="AI125" i="5"/>
  <c r="AI127" i="5"/>
  <c r="AI128" i="5" s="1"/>
  <c r="AG98" i="5"/>
  <c r="AF217" i="5"/>
  <c r="AG67" i="5"/>
  <c r="AE216" i="5"/>
  <c r="AG65" i="5"/>
  <c r="AE167" i="5"/>
  <c r="AJ123" i="5"/>
  <c r="AI149" i="5"/>
  <c r="AI174" i="5" s="1"/>
  <c r="AI198" i="5" s="1"/>
  <c r="AI222" i="5" s="1"/>
  <c r="AI246" i="5" s="1"/>
  <c r="AI270" i="5"/>
  <c r="AF200" i="5"/>
  <c r="AF202" i="5"/>
  <c r="AF203" i="5" s="1"/>
  <c r="AE69" i="5"/>
  <c r="AC264" i="5"/>
  <c r="AE97" i="5"/>
  <c r="AD190" i="5"/>
  <c r="AD193" i="5"/>
  <c r="AH197" i="5"/>
  <c r="AH177" i="5"/>
  <c r="AH208" i="5"/>
  <c r="AH209" i="5" s="1"/>
  <c r="AG272" i="5"/>
  <c r="AG274" i="5"/>
  <c r="AG275" i="5" s="1"/>
  <c r="AE70" i="5"/>
  <c r="AC288" i="5"/>
  <c r="AE101" i="5"/>
  <c r="AD286" i="5"/>
  <c r="AD289" i="5"/>
  <c r="AI169" i="5"/>
  <c r="AK75" i="5" s="1"/>
  <c r="AF225" i="5"/>
  <c r="AF232" i="5"/>
  <c r="AF233" i="5" s="1"/>
  <c r="AF230" i="5"/>
  <c r="AF231" i="5" s="1"/>
  <c r="AF245" i="5"/>
  <c r="AF280" i="5" s="1"/>
  <c r="AF281" i="5" s="1"/>
  <c r="AF290" i="5" s="1"/>
  <c r="AH80" i="5" s="1"/>
  <c r="AE68" i="5"/>
  <c r="AC240" i="5"/>
  <c r="AG139" i="5"/>
  <c r="AH95" i="5"/>
  <c r="AG142" i="5"/>
  <c r="AD63" i="5"/>
  <c r="AK121" i="5"/>
  <c r="AL113" i="5"/>
  <c r="AL147" i="5" s="1"/>
  <c r="AK268" i="5"/>
  <c r="AK196" i="5"/>
  <c r="AK220" i="5"/>
  <c r="AI152" i="5"/>
  <c r="AI173" i="5"/>
  <c r="AE224" i="5"/>
  <c r="AE226" i="5"/>
  <c r="AE227" i="5" s="1"/>
  <c r="AH64" i="5"/>
  <c r="AF141" i="5"/>
  <c r="AD238" i="5"/>
  <c r="AF99" i="5" s="1"/>
  <c r="AD241" i="5"/>
  <c r="AJ126" i="5"/>
  <c r="AJ131" i="5"/>
  <c r="AJ132" i="5" s="1"/>
  <c r="AJ143" i="5" s="1"/>
  <c r="AL74" i="5" s="1"/>
  <c r="AJ148" i="5"/>
  <c r="AK122" i="5"/>
  <c r="AK157" i="5" s="1"/>
  <c r="AJ159" i="5"/>
  <c r="AJ160" i="5" s="1"/>
  <c r="AJ158" i="5"/>
  <c r="AJ269" i="5"/>
  <c r="AE176" i="5"/>
  <c r="AE178" i="5"/>
  <c r="AE179" i="5" s="1"/>
  <c r="AI273" i="5"/>
  <c r="AI278" i="5"/>
  <c r="AI279" i="5" s="1"/>
  <c r="AE242" i="5"/>
  <c r="AG78" i="5" s="1"/>
  <c r="AG73" i="5" s="1"/>
  <c r="AG151" i="5"/>
  <c r="AG153" i="5"/>
  <c r="AG154" i="5" s="1"/>
  <c r="AE66" i="5"/>
  <c r="AC192" i="5"/>
  <c r="AG201" i="5"/>
  <c r="AG221" i="5"/>
  <c r="AG206" i="5"/>
  <c r="AG207" i="5" s="1"/>
  <c r="AJ31" i="5"/>
  <c r="AK33" i="5"/>
  <c r="AJ32" i="5"/>
  <c r="AF214" i="5" l="1"/>
  <c r="AH98" i="5" s="1"/>
  <c r="AG218" i="5"/>
  <c r="AI77" i="5" s="1"/>
  <c r="AL30" i="5"/>
  <c r="AK52" i="5"/>
  <c r="AE63" i="5"/>
  <c r="AF242" i="5"/>
  <c r="AH78" i="5" s="1"/>
  <c r="AH73" i="5" s="1"/>
  <c r="AJ169" i="5"/>
  <c r="AL75" i="5" s="1"/>
  <c r="D253" i="5"/>
  <c r="I16" i="5" s="1"/>
  <c r="D263" i="5"/>
  <c r="AJ149" i="5"/>
  <c r="AJ174" i="5" s="1"/>
  <c r="AJ198" i="5" s="1"/>
  <c r="AJ222" i="5" s="1"/>
  <c r="AJ246" i="5" s="1"/>
  <c r="AK123" i="5"/>
  <c r="AJ270" i="5"/>
  <c r="AJ278" i="5"/>
  <c r="AJ279" i="5" s="1"/>
  <c r="AJ290" i="5" s="1"/>
  <c r="AL80" i="5" s="1"/>
  <c r="AJ273" i="5"/>
  <c r="AF176" i="5"/>
  <c r="AF178" i="5"/>
  <c r="AF179" i="5" s="1"/>
  <c r="AH272" i="5"/>
  <c r="AH274" i="5"/>
  <c r="AH275" i="5" s="1"/>
  <c r="AF224" i="5"/>
  <c r="AF226" i="5"/>
  <c r="AF227" i="5" s="1"/>
  <c r="AH201" i="5"/>
  <c r="AH221" i="5"/>
  <c r="AH206" i="5"/>
  <c r="AH207" i="5" s="1"/>
  <c r="AG217" i="5"/>
  <c r="AG214" i="5"/>
  <c r="AF66" i="5"/>
  <c r="AD192" i="5"/>
  <c r="AH67" i="5"/>
  <c r="AF216" i="5"/>
  <c r="AH65" i="5"/>
  <c r="AF167" i="5"/>
  <c r="AH151" i="5"/>
  <c r="AH153" i="5"/>
  <c r="AH154" i="5" s="1"/>
  <c r="AF70" i="5"/>
  <c r="AD288" i="5"/>
  <c r="AJ125" i="5"/>
  <c r="AJ127" i="5"/>
  <c r="AJ128" i="5" s="1"/>
  <c r="AI64" i="5"/>
  <c r="AG141" i="5"/>
  <c r="AI95" i="5"/>
  <c r="AH142" i="5"/>
  <c r="AH139" i="5"/>
  <c r="AG245" i="5"/>
  <c r="AG280" i="5" s="1"/>
  <c r="AG281" i="5" s="1"/>
  <c r="AG290" i="5" s="1"/>
  <c r="AI80" i="5" s="1"/>
  <c r="AG232" i="5"/>
  <c r="AG233" i="5" s="1"/>
  <c r="AG225" i="5"/>
  <c r="AG230" i="5"/>
  <c r="AG231" i="5" s="1"/>
  <c r="AF68" i="5"/>
  <c r="AD240" i="5"/>
  <c r="AM113" i="5"/>
  <c r="AM147" i="5" s="1"/>
  <c r="AL268" i="5"/>
  <c r="AL220" i="5"/>
  <c r="AL196" i="5"/>
  <c r="AL121" i="5"/>
  <c r="AL122" i="5"/>
  <c r="AL157" i="5" s="1"/>
  <c r="AK126" i="5"/>
  <c r="AK131" i="5"/>
  <c r="AK132" i="5" s="1"/>
  <c r="AK143" i="5" s="1"/>
  <c r="AM74" i="5" s="1"/>
  <c r="AK148" i="5"/>
  <c r="AK158" i="5"/>
  <c r="AK159" i="5"/>
  <c r="AK160" i="5" s="1"/>
  <c r="AK269" i="5"/>
  <c r="AF97" i="5"/>
  <c r="AE190" i="5"/>
  <c r="AG97" i="5" s="1"/>
  <c r="AE193" i="5"/>
  <c r="AJ173" i="5"/>
  <c r="AJ152" i="5"/>
  <c r="AF101" i="5"/>
  <c r="AE286" i="5"/>
  <c r="AE289" i="5"/>
  <c r="AE238" i="5"/>
  <c r="AG99" i="5" s="1"/>
  <c r="AE241" i="5"/>
  <c r="AG200" i="5"/>
  <c r="AG202" i="5"/>
  <c r="AG203" i="5" s="1"/>
  <c r="AH96" i="5"/>
  <c r="AG165" i="5"/>
  <c r="AG168" i="5"/>
  <c r="AI197" i="5"/>
  <c r="AI177" i="5"/>
  <c r="AI208" i="5"/>
  <c r="AI209" i="5" s="1"/>
  <c r="AL32" i="5"/>
  <c r="AK31" i="5"/>
  <c r="AK32" i="5"/>
  <c r="AL33" i="5"/>
  <c r="AH218" i="5" l="1"/>
  <c r="AJ77" i="5" s="1"/>
  <c r="AM30" i="5"/>
  <c r="AL52" i="5"/>
  <c r="AG242" i="5"/>
  <c r="AI78" i="5" s="1"/>
  <c r="AI73" i="5" s="1"/>
  <c r="AI151" i="5"/>
  <c r="AI153" i="5"/>
  <c r="AI154" i="5" s="1"/>
  <c r="F90" i="5"/>
  <c r="E263" i="5"/>
  <c r="AH230" i="5"/>
  <c r="AH231" i="5" s="1"/>
  <c r="AH245" i="5"/>
  <c r="AH280" i="5" s="1"/>
  <c r="AH281" i="5" s="1"/>
  <c r="AH290" i="5" s="1"/>
  <c r="AJ80" i="5" s="1"/>
  <c r="AH225" i="5"/>
  <c r="AH232" i="5"/>
  <c r="AH233" i="5" s="1"/>
  <c r="AH200" i="5"/>
  <c r="AH202" i="5"/>
  <c r="AH203" i="5" s="1"/>
  <c r="AK273" i="5"/>
  <c r="AK278" i="5"/>
  <c r="AK279" i="5" s="1"/>
  <c r="AK290" i="5" s="1"/>
  <c r="AM80" i="5" s="1"/>
  <c r="AJ64" i="5"/>
  <c r="AH141" i="5"/>
  <c r="AG66" i="5"/>
  <c r="AE192" i="5"/>
  <c r="AG68" i="5"/>
  <c r="AE240" i="5"/>
  <c r="AG224" i="5"/>
  <c r="AG226" i="5"/>
  <c r="AG227" i="5" s="1"/>
  <c r="AN113" i="5"/>
  <c r="AN147" i="5" s="1"/>
  <c r="AM268" i="5"/>
  <c r="AM121" i="5"/>
  <c r="AM220" i="5"/>
  <c r="AM196" i="5"/>
  <c r="AF238" i="5"/>
  <c r="AH99" i="5" s="1"/>
  <c r="AF241" i="5"/>
  <c r="AJ95" i="5"/>
  <c r="AI139" i="5"/>
  <c r="AI142" i="5"/>
  <c r="AK169" i="5"/>
  <c r="AM75" i="5" s="1"/>
  <c r="AI272" i="5"/>
  <c r="AI274" i="5"/>
  <c r="AI275" i="5" s="1"/>
  <c r="AK173" i="5"/>
  <c r="AK152" i="5"/>
  <c r="AG101" i="5"/>
  <c r="AF286" i="5"/>
  <c r="AF289" i="5"/>
  <c r="AF63" i="5"/>
  <c r="AG176" i="5"/>
  <c r="AG178" i="5"/>
  <c r="AG179" i="5" s="1"/>
  <c r="AM122" i="5"/>
  <c r="AM157" i="5" s="1"/>
  <c r="AL126" i="5"/>
  <c r="AL131" i="5"/>
  <c r="AL158" i="5"/>
  <c r="AL148" i="5"/>
  <c r="AL159" i="5"/>
  <c r="AL160" i="5" s="1"/>
  <c r="AL269" i="5"/>
  <c r="AG70" i="5"/>
  <c r="AE288" i="5"/>
  <c r="AK125" i="5"/>
  <c r="AK127" i="5"/>
  <c r="AK128" i="5" s="1"/>
  <c r="AI206" i="5"/>
  <c r="AI207" i="5" s="1"/>
  <c r="AI221" i="5"/>
  <c r="AI201" i="5"/>
  <c r="AI65" i="5"/>
  <c r="AG167" i="5"/>
  <c r="AI98" i="5"/>
  <c r="AH217" i="5"/>
  <c r="AI96" i="5"/>
  <c r="AH165" i="5"/>
  <c r="AH168" i="5"/>
  <c r="AI67" i="5"/>
  <c r="AG216" i="5"/>
  <c r="AK149" i="5"/>
  <c r="AK174" i="5" s="1"/>
  <c r="AK198" i="5" s="1"/>
  <c r="AK222" i="5" s="1"/>
  <c r="AK246" i="5" s="1"/>
  <c r="AL123" i="5"/>
  <c r="AK270" i="5"/>
  <c r="AJ197" i="5"/>
  <c r="AJ208" i="5"/>
  <c r="AJ209" i="5" s="1"/>
  <c r="AJ177" i="5"/>
  <c r="AM33" i="5"/>
  <c r="AL31" i="5"/>
  <c r="AH214" i="5" l="1"/>
  <c r="AL132" i="5"/>
  <c r="AL143" i="5" s="1"/>
  <c r="AN74" i="5" s="1"/>
  <c r="AI218" i="5"/>
  <c r="AK77" i="5" s="1"/>
  <c r="AN30" i="5"/>
  <c r="AM52" i="5"/>
  <c r="AH242" i="5"/>
  <c r="AJ78" i="5" s="1"/>
  <c r="AJ73" i="5" s="1"/>
  <c r="AL152" i="5"/>
  <c r="AL173" i="5"/>
  <c r="AN121" i="5"/>
  <c r="AO113" i="5"/>
  <c r="AO147" i="5" s="1"/>
  <c r="AN196" i="5"/>
  <c r="AN268" i="5"/>
  <c r="AN220" i="5"/>
  <c r="AL169" i="5"/>
  <c r="AN75" i="5" s="1"/>
  <c r="AK208" i="5"/>
  <c r="AK209" i="5" s="1"/>
  <c r="AK197" i="5"/>
  <c r="AK177" i="5"/>
  <c r="AI200" i="5"/>
  <c r="AI202" i="5"/>
  <c r="AI203" i="5" s="1"/>
  <c r="AH101" i="5"/>
  <c r="AG286" i="5"/>
  <c r="AG289" i="5"/>
  <c r="AH224" i="5"/>
  <c r="AH226" i="5"/>
  <c r="AH227" i="5" s="1"/>
  <c r="AL278" i="5"/>
  <c r="AL279" i="5" s="1"/>
  <c r="AL290" i="5" s="1"/>
  <c r="AN80" i="5" s="1"/>
  <c r="AL273" i="5"/>
  <c r="AJ272" i="5"/>
  <c r="AJ274" i="5"/>
  <c r="AJ275" i="5" s="1"/>
  <c r="AJ65" i="5"/>
  <c r="AH167" i="5"/>
  <c r="AN122" i="5"/>
  <c r="AN157" i="5" s="1"/>
  <c r="AM126" i="5"/>
  <c r="AM131" i="5"/>
  <c r="AM132" i="5" s="1"/>
  <c r="AM143" i="5" s="1"/>
  <c r="AO74" i="5" s="1"/>
  <c r="AM148" i="5"/>
  <c r="AM158" i="5"/>
  <c r="AM159" i="5"/>
  <c r="AM160" i="5" s="1"/>
  <c r="AM269" i="5"/>
  <c r="AJ201" i="5"/>
  <c r="AJ206" i="5"/>
  <c r="AJ207" i="5" s="1"/>
  <c r="AJ221" i="5"/>
  <c r="AM123" i="5"/>
  <c r="AL149" i="5"/>
  <c r="AL174" i="5" s="1"/>
  <c r="AL198" i="5" s="1"/>
  <c r="AL222" i="5" s="1"/>
  <c r="AL246" i="5" s="1"/>
  <c r="AL270" i="5"/>
  <c r="AK64" i="5"/>
  <c r="AI141" i="5"/>
  <c r="AK95" i="5"/>
  <c r="AJ142" i="5"/>
  <c r="AJ139" i="5"/>
  <c r="AJ98" i="5"/>
  <c r="AI217" i="5"/>
  <c r="AJ96" i="5"/>
  <c r="AI165" i="5"/>
  <c r="AI168" i="5"/>
  <c r="G90" i="5"/>
  <c r="F263" i="5"/>
  <c r="AH68" i="5"/>
  <c r="AF240" i="5"/>
  <c r="AG63" i="5"/>
  <c r="AI232" i="5"/>
  <c r="AI233" i="5" s="1"/>
  <c r="AI245" i="5"/>
  <c r="AI280" i="5" s="1"/>
  <c r="AI281" i="5" s="1"/>
  <c r="AI290" i="5" s="1"/>
  <c r="AK80" i="5" s="1"/>
  <c r="AI225" i="5"/>
  <c r="AI230" i="5"/>
  <c r="AI231" i="5" s="1"/>
  <c r="AL125" i="5"/>
  <c r="AL127" i="5"/>
  <c r="AL128" i="5" s="1"/>
  <c r="AJ67" i="5"/>
  <c r="AH216" i="5"/>
  <c r="AH176" i="5"/>
  <c r="AH178" i="5"/>
  <c r="AH179" i="5" s="1"/>
  <c r="AH70" i="5"/>
  <c r="AF288" i="5"/>
  <c r="AG238" i="5"/>
  <c r="AI99" i="5" s="1"/>
  <c r="AG241" i="5"/>
  <c r="AJ151" i="5"/>
  <c r="AJ153" i="5"/>
  <c r="AJ154" i="5" s="1"/>
  <c r="AM32" i="5"/>
  <c r="AM31" i="5"/>
  <c r="AN33" i="5"/>
  <c r="AI214" i="5" l="1"/>
  <c r="AJ218" i="5"/>
  <c r="AL77" i="5" s="1"/>
  <c r="AI242" i="5"/>
  <c r="AK78" i="5" s="1"/>
  <c r="AK73" i="5" s="1"/>
  <c r="AO30" i="5"/>
  <c r="AN52" i="5"/>
  <c r="AL177" i="5"/>
  <c r="AL208" i="5"/>
  <c r="AL209" i="5" s="1"/>
  <c r="AL197" i="5"/>
  <c r="AK272" i="5"/>
  <c r="AK274" i="5"/>
  <c r="AK275" i="5" s="1"/>
  <c r="AJ200" i="5"/>
  <c r="AJ202" i="5"/>
  <c r="AJ203" i="5" s="1"/>
  <c r="AH63" i="5"/>
  <c r="AL95" i="5"/>
  <c r="AK142" i="5"/>
  <c r="AK139" i="5"/>
  <c r="AK221" i="5"/>
  <c r="AK201" i="5"/>
  <c r="AK206" i="5"/>
  <c r="AK207" i="5" s="1"/>
  <c r="AI176" i="5"/>
  <c r="AI178" i="5"/>
  <c r="AI179" i="5" s="1"/>
  <c r="AL64" i="5"/>
  <c r="AJ141" i="5"/>
  <c r="AM273" i="5"/>
  <c r="AM278" i="5"/>
  <c r="AM279" i="5" s="1"/>
  <c r="AM290" i="5" s="1"/>
  <c r="AO80" i="5" s="1"/>
  <c r="AI101" i="5"/>
  <c r="AH286" i="5"/>
  <c r="AH289" i="5"/>
  <c r="AK98" i="5"/>
  <c r="AJ217" i="5"/>
  <c r="AK151" i="5"/>
  <c r="AK153" i="5"/>
  <c r="AK154" i="5" s="1"/>
  <c r="AN123" i="5"/>
  <c r="AM149" i="5"/>
  <c r="AM174" i="5" s="1"/>
  <c r="AM198" i="5" s="1"/>
  <c r="AM222" i="5" s="1"/>
  <c r="AM246" i="5" s="1"/>
  <c r="AM270" i="5"/>
  <c r="AO122" i="5"/>
  <c r="AO157" i="5" s="1"/>
  <c r="AN126" i="5"/>
  <c r="AN158" i="5"/>
  <c r="AN148" i="5"/>
  <c r="AN159" i="5"/>
  <c r="AN160" i="5" s="1"/>
  <c r="AN131" i="5"/>
  <c r="AN132" i="5" s="1"/>
  <c r="AN143" i="5" s="1"/>
  <c r="AP74" i="5" s="1"/>
  <c r="AN269" i="5"/>
  <c r="AP113" i="5"/>
  <c r="AP147" i="5" s="1"/>
  <c r="AO121" i="5"/>
  <c r="AO196" i="5"/>
  <c r="AO268" i="5"/>
  <c r="AO220" i="5"/>
  <c r="AK67" i="5"/>
  <c r="AI216" i="5"/>
  <c r="AM169" i="5"/>
  <c r="AO75" i="5" s="1"/>
  <c r="AM152" i="5"/>
  <c r="AM173" i="5"/>
  <c r="AI68" i="5"/>
  <c r="AG240" i="5"/>
  <c r="AJ225" i="5"/>
  <c r="AJ230" i="5"/>
  <c r="AJ231" i="5" s="1"/>
  <c r="AJ232" i="5"/>
  <c r="AJ233" i="5" s="1"/>
  <c r="AI70" i="5"/>
  <c r="AG288" i="5"/>
  <c r="H90" i="5"/>
  <c r="G263" i="5"/>
  <c r="AM125" i="5"/>
  <c r="AM127" i="5"/>
  <c r="AM128" i="5" s="1"/>
  <c r="AK65" i="5"/>
  <c r="AI167" i="5"/>
  <c r="AI224" i="5"/>
  <c r="AI226" i="5"/>
  <c r="AI227" i="5" s="1"/>
  <c r="AK96" i="5"/>
  <c r="AJ165" i="5"/>
  <c r="AJ168" i="5"/>
  <c r="AH238" i="5"/>
  <c r="AJ99" i="5" s="1"/>
  <c r="AH241" i="5"/>
  <c r="AN31" i="5"/>
  <c r="AN32" i="5"/>
  <c r="AO32" i="5"/>
  <c r="AJ214" i="5" l="1"/>
  <c r="AL98" i="5" s="1"/>
  <c r="AK218" i="5"/>
  <c r="AM77" i="5" s="1"/>
  <c r="AP30" i="5"/>
  <c r="AO52" i="5"/>
  <c r="AL65" i="5"/>
  <c r="AJ167" i="5"/>
  <c r="AJ176" i="5"/>
  <c r="AJ178" i="5"/>
  <c r="AJ179" i="5" s="1"/>
  <c r="AJ101" i="5"/>
  <c r="AI286" i="5"/>
  <c r="AI289" i="5"/>
  <c r="AL272" i="5"/>
  <c r="AL274" i="5"/>
  <c r="AL275" i="5" s="1"/>
  <c r="AK225" i="5"/>
  <c r="AK230" i="5"/>
  <c r="AK231" i="5" s="1"/>
  <c r="AK232" i="5"/>
  <c r="AK233" i="5" s="1"/>
  <c r="AL96" i="5"/>
  <c r="AK165" i="5"/>
  <c r="AK168" i="5"/>
  <c r="AJ242" i="5"/>
  <c r="AL78" i="5" s="1"/>
  <c r="AL73" i="5" s="1"/>
  <c r="AM95" i="5"/>
  <c r="AL139" i="5"/>
  <c r="AL142" i="5"/>
  <c r="AL201" i="5"/>
  <c r="AL221" i="5"/>
  <c r="AL206" i="5"/>
  <c r="AL207" i="5" s="1"/>
  <c r="AJ70" i="5"/>
  <c r="AH288" i="5"/>
  <c r="AK200" i="5"/>
  <c r="AK202" i="5"/>
  <c r="AK203" i="5" s="1"/>
  <c r="AI238" i="5"/>
  <c r="AK99" i="5" s="1"/>
  <c r="AI241" i="5"/>
  <c r="AN149" i="5"/>
  <c r="AN174" i="5" s="1"/>
  <c r="AN198" i="5" s="1"/>
  <c r="AO123" i="5"/>
  <c r="AN270" i="5"/>
  <c r="AL151" i="5"/>
  <c r="AL153" i="5"/>
  <c r="AL154" i="5" s="1"/>
  <c r="AI63" i="5"/>
  <c r="AN127" i="5"/>
  <c r="AN128" i="5" s="1"/>
  <c r="AN125" i="5"/>
  <c r="I90" i="5"/>
  <c r="H263" i="5"/>
  <c r="AN169" i="5"/>
  <c r="AP75" i="5" s="1"/>
  <c r="AJ224" i="5"/>
  <c r="AJ226" i="5"/>
  <c r="AJ227" i="5" s="1"/>
  <c r="AN278" i="5"/>
  <c r="AN279" i="5" s="1"/>
  <c r="AN290" i="5" s="1"/>
  <c r="AP80" i="5" s="1"/>
  <c r="AN273" i="5"/>
  <c r="AN173" i="5"/>
  <c r="AN152" i="5"/>
  <c r="AP121" i="5"/>
  <c r="AQ113" i="5"/>
  <c r="AQ147" i="5" s="1"/>
  <c r="AP196" i="5"/>
  <c r="AP268" i="5"/>
  <c r="AP220" i="5"/>
  <c r="AM64" i="5"/>
  <c r="AK141" i="5"/>
  <c r="AM197" i="5"/>
  <c r="AM177" i="5"/>
  <c r="AM208" i="5"/>
  <c r="AM209" i="5" s="1"/>
  <c r="AL67" i="5"/>
  <c r="AJ216" i="5"/>
  <c r="AJ68" i="5"/>
  <c r="AH240" i="5"/>
  <c r="AO126" i="5"/>
  <c r="AO131" i="5"/>
  <c r="AO132" i="5" s="1"/>
  <c r="AO143" i="5" s="1"/>
  <c r="AQ74" i="5" s="1"/>
  <c r="AP122" i="5"/>
  <c r="AP157" i="5" s="1"/>
  <c r="AO159" i="5"/>
  <c r="AO160" i="5" s="1"/>
  <c r="AO158" i="5"/>
  <c r="AO148" i="5"/>
  <c r="AO269" i="5"/>
  <c r="AO31" i="5"/>
  <c r="AO33" i="5"/>
  <c r="AP32" i="5"/>
  <c r="AK217" i="5" l="1"/>
  <c r="AM67" i="5" s="1"/>
  <c r="AK214" i="5"/>
  <c r="AL217" i="5" s="1"/>
  <c r="AL218" i="5"/>
  <c r="AN77" i="5" s="1"/>
  <c r="AO169" i="5"/>
  <c r="AQ75" i="5" s="1"/>
  <c r="AQ30" i="5"/>
  <c r="AP52" i="5"/>
  <c r="AK68" i="5"/>
  <c r="AI240" i="5"/>
  <c r="AK176" i="5"/>
  <c r="AK178" i="5"/>
  <c r="AK179" i="5" s="1"/>
  <c r="AM65" i="5"/>
  <c r="AK167" i="5"/>
  <c r="AK70" i="5"/>
  <c r="AI288" i="5"/>
  <c r="AL200" i="5"/>
  <c r="AL202" i="5"/>
  <c r="AL203" i="5" s="1"/>
  <c r="AM96" i="5"/>
  <c r="AL165" i="5"/>
  <c r="AL168" i="5"/>
  <c r="AP123" i="5"/>
  <c r="AO149" i="5"/>
  <c r="AO174" i="5" s="1"/>
  <c r="AO198" i="5" s="1"/>
  <c r="AO270" i="5"/>
  <c r="AM139" i="5"/>
  <c r="AN95" i="5"/>
  <c r="AM142" i="5"/>
  <c r="AO152" i="5"/>
  <c r="AO173" i="5"/>
  <c r="AQ122" i="5"/>
  <c r="AQ157" i="5" s="1"/>
  <c r="AQ158" i="5" s="1"/>
  <c r="AP131" i="5"/>
  <c r="AP132" i="5" s="1"/>
  <c r="AP126" i="5"/>
  <c r="AP159" i="5"/>
  <c r="AP160" i="5" s="1"/>
  <c r="AP158" i="5"/>
  <c r="AP148" i="5"/>
  <c r="AP269" i="5"/>
  <c r="AM201" i="5"/>
  <c r="AM206" i="5"/>
  <c r="AM207" i="5" s="1"/>
  <c r="AM221" i="5"/>
  <c r="AO273" i="5"/>
  <c r="AO278" i="5"/>
  <c r="AO279" i="5" s="1"/>
  <c r="AO290" i="5" s="1"/>
  <c r="AQ80" i="5" s="1"/>
  <c r="AN177" i="5"/>
  <c r="AN208" i="5"/>
  <c r="AN209" i="5" s="1"/>
  <c r="AN197" i="5"/>
  <c r="AN64" i="5"/>
  <c r="AL141" i="5"/>
  <c r="AO125" i="5"/>
  <c r="AO127" i="5"/>
  <c r="AO128" i="5" s="1"/>
  <c r="AJ238" i="5"/>
  <c r="AL99" i="5" s="1"/>
  <c r="AJ241" i="5"/>
  <c r="AR113" i="5"/>
  <c r="AR147" i="5" s="1"/>
  <c r="AQ121" i="5"/>
  <c r="AQ268" i="5"/>
  <c r="AQ220" i="5"/>
  <c r="AQ196" i="5"/>
  <c r="AK242" i="5"/>
  <c r="AM78" i="5" s="1"/>
  <c r="AM73" i="5" s="1"/>
  <c r="AJ63" i="5"/>
  <c r="AM151" i="5"/>
  <c r="AM153" i="5"/>
  <c r="AM154" i="5" s="1"/>
  <c r="AK101" i="5"/>
  <c r="AJ286" i="5"/>
  <c r="AJ289" i="5"/>
  <c r="J90" i="5"/>
  <c r="I263" i="5"/>
  <c r="AK224" i="5"/>
  <c r="AK226" i="5"/>
  <c r="AK227" i="5" s="1"/>
  <c r="AL230" i="5"/>
  <c r="AL231" i="5" s="1"/>
  <c r="AL225" i="5"/>
  <c r="AL232" i="5"/>
  <c r="AL233" i="5" s="1"/>
  <c r="AM272" i="5"/>
  <c r="AM274" i="5"/>
  <c r="AM275" i="5" s="1"/>
  <c r="AP33" i="5"/>
  <c r="AP31" i="5"/>
  <c r="AQ33" i="5"/>
  <c r="AM98" i="5" l="1"/>
  <c r="AK216" i="5"/>
  <c r="AP125" i="5"/>
  <c r="AP143" i="5"/>
  <c r="AR74" i="5" s="1"/>
  <c r="AL214" i="5"/>
  <c r="AN98" i="5" s="1"/>
  <c r="AM218" i="5"/>
  <c r="AO77" i="5" s="1"/>
  <c r="AP169" i="5"/>
  <c r="AR75" i="5" s="1"/>
  <c r="AR30" i="5"/>
  <c r="AQ52" i="5"/>
  <c r="AK63" i="5"/>
  <c r="AP278" i="5"/>
  <c r="AP279" i="5" s="1"/>
  <c r="AP290" i="5" s="1"/>
  <c r="AR80" i="5" s="1"/>
  <c r="AP273" i="5"/>
  <c r="AL176" i="5"/>
  <c r="AL178" i="5"/>
  <c r="AL179" i="5" s="1"/>
  <c r="AN67" i="5"/>
  <c r="AL216" i="5"/>
  <c r="AR122" i="5"/>
  <c r="AR157" i="5" s="1"/>
  <c r="AR158" i="5" s="1"/>
  <c r="AQ159" i="5"/>
  <c r="AQ160" i="5" s="1"/>
  <c r="AQ148" i="5"/>
  <c r="AQ269" i="5"/>
  <c r="AM200" i="5"/>
  <c r="AM202" i="5"/>
  <c r="AM203" i="5" s="1"/>
  <c r="AL101" i="5"/>
  <c r="AK286" i="5"/>
  <c r="AK289" i="5"/>
  <c r="AL224" i="5"/>
  <c r="AL226" i="5"/>
  <c r="AL227" i="5" s="1"/>
  <c r="AO64" i="5"/>
  <c r="AM141" i="5"/>
  <c r="AN96" i="5"/>
  <c r="AM165" i="5"/>
  <c r="AM168" i="5"/>
  <c r="AN206" i="5"/>
  <c r="AN207" i="5" s="1"/>
  <c r="AN201" i="5"/>
  <c r="AN65" i="5"/>
  <c r="AL167" i="5"/>
  <c r="K90" i="5"/>
  <c r="J263" i="5"/>
  <c r="AS113" i="5"/>
  <c r="AS147" i="5" s="1"/>
  <c r="AR121" i="5"/>
  <c r="AR220" i="5"/>
  <c r="AR196" i="5"/>
  <c r="AR268" i="5"/>
  <c r="AL68" i="5"/>
  <c r="AJ240" i="5"/>
  <c r="AL70" i="5"/>
  <c r="AJ288" i="5"/>
  <c r="AO95" i="5"/>
  <c r="AN142" i="5"/>
  <c r="AN139" i="5"/>
  <c r="AM225" i="5"/>
  <c r="AM230" i="5"/>
  <c r="AM231" i="5" s="1"/>
  <c r="AM232" i="5"/>
  <c r="AM233" i="5" s="1"/>
  <c r="AK238" i="5"/>
  <c r="AM99" i="5" s="1"/>
  <c r="AK241" i="5"/>
  <c r="AL242" i="5"/>
  <c r="AN78" i="5" s="1"/>
  <c r="AN73" i="5" s="1"/>
  <c r="AP127" i="5"/>
  <c r="AP128" i="5" s="1"/>
  <c r="AQ123" i="5"/>
  <c r="AP149" i="5"/>
  <c r="AP174" i="5" s="1"/>
  <c r="AP198" i="5" s="1"/>
  <c r="AP270" i="5"/>
  <c r="AP152" i="5"/>
  <c r="AP173" i="5"/>
  <c r="AO208" i="5"/>
  <c r="AO209" i="5" s="1"/>
  <c r="AO197" i="5"/>
  <c r="AO177" i="5"/>
  <c r="AN272" i="5"/>
  <c r="AN274" i="5"/>
  <c r="AN275" i="5" s="1"/>
  <c r="AN151" i="5"/>
  <c r="AN153" i="5"/>
  <c r="AN154" i="5" s="1"/>
  <c r="AQ31" i="5"/>
  <c r="AQ32" i="5"/>
  <c r="AR33" i="5"/>
  <c r="AM217" i="5" l="1"/>
  <c r="AO67" i="5" s="1"/>
  <c r="AM214" i="5"/>
  <c r="AO98" i="5" s="1"/>
  <c r="AS74" i="5"/>
  <c r="AN218" i="5"/>
  <c r="AP77" i="5" s="1"/>
  <c r="AP73" i="5" s="1"/>
  <c r="AQ169" i="5"/>
  <c r="AS75" i="5" s="1"/>
  <c r="AS30" i="5"/>
  <c r="AR52" i="5"/>
  <c r="AN200" i="5"/>
  <c r="AN202" i="5"/>
  <c r="AN203" i="5" s="1"/>
  <c r="AO96" i="5"/>
  <c r="AN165" i="5"/>
  <c r="AN168" i="5"/>
  <c r="AQ152" i="5"/>
  <c r="AQ173" i="5"/>
  <c r="AM176" i="5"/>
  <c r="AM178" i="5"/>
  <c r="AM179" i="5" s="1"/>
  <c r="AL238" i="5"/>
  <c r="AN99" i="5" s="1"/>
  <c r="AL241" i="5"/>
  <c r="AL63" i="5"/>
  <c r="AQ273" i="5"/>
  <c r="AQ278" i="5"/>
  <c r="AQ279" i="5" s="1"/>
  <c r="AQ290" i="5" s="1"/>
  <c r="AS80" i="5" s="1"/>
  <c r="AM242" i="5"/>
  <c r="AO78" i="5" s="1"/>
  <c r="AO73" i="5" s="1"/>
  <c r="AR148" i="5"/>
  <c r="AS122" i="5"/>
  <c r="AS157" i="5" s="1"/>
  <c r="AR159" i="5"/>
  <c r="AR160" i="5" s="1"/>
  <c r="AR169" i="5" s="1"/>
  <c r="AR269" i="5"/>
  <c r="AO206" i="5"/>
  <c r="AO207" i="5" s="1"/>
  <c r="AO201" i="5"/>
  <c r="AM68" i="5"/>
  <c r="AK240" i="5"/>
  <c r="AP177" i="5"/>
  <c r="AP208" i="5"/>
  <c r="AP209" i="5" s="1"/>
  <c r="AP197" i="5"/>
  <c r="AP95" i="5"/>
  <c r="AO139" i="5"/>
  <c r="AO142" i="5"/>
  <c r="AO65" i="5"/>
  <c r="AM167" i="5"/>
  <c r="AR123" i="5"/>
  <c r="AQ149" i="5"/>
  <c r="AQ174" i="5" s="1"/>
  <c r="AQ198" i="5" s="1"/>
  <c r="AQ270" i="5"/>
  <c r="AM70" i="5"/>
  <c r="AK288" i="5"/>
  <c r="AM224" i="5"/>
  <c r="AM226" i="5"/>
  <c r="AM227" i="5" s="1"/>
  <c r="AN141" i="5"/>
  <c r="AP64" i="5"/>
  <c r="AT113" i="5"/>
  <c r="AT147" i="5" s="1"/>
  <c r="AS121" i="5"/>
  <c r="AS268" i="5"/>
  <c r="L90" i="5"/>
  <c r="K263" i="5"/>
  <c r="AO272" i="5"/>
  <c r="AO274" i="5"/>
  <c r="AO275" i="5" s="1"/>
  <c r="AM101" i="5"/>
  <c r="AL286" i="5"/>
  <c r="AL289" i="5"/>
  <c r="AO151" i="5"/>
  <c r="AO153" i="5"/>
  <c r="AO154" i="5" s="1"/>
  <c r="AR31" i="5"/>
  <c r="AR32" i="5"/>
  <c r="AS32" i="5"/>
  <c r="AN217" i="5" l="1"/>
  <c r="AP67" i="5" s="1"/>
  <c r="AM216" i="5"/>
  <c r="AT74" i="5"/>
  <c r="AN214" i="5"/>
  <c r="AP98" i="5" s="1"/>
  <c r="AO218" i="5"/>
  <c r="AQ77" i="5" s="1"/>
  <c r="AQ73" i="5" s="1"/>
  <c r="AT30" i="5"/>
  <c r="AS52" i="5"/>
  <c r="AI228" i="5"/>
  <c r="AI229" i="5" s="1"/>
  <c r="AJ228" i="5"/>
  <c r="AJ229" i="5" s="1"/>
  <c r="AH228" i="5"/>
  <c r="AH229" i="5" s="1"/>
  <c r="AK228" i="5"/>
  <c r="AK229" i="5" s="1"/>
  <c r="AP96" i="5"/>
  <c r="AO165" i="5"/>
  <c r="AO168" i="5"/>
  <c r="AO200" i="5"/>
  <c r="AO202" i="5"/>
  <c r="AO203" i="5" s="1"/>
  <c r="M90" i="5"/>
  <c r="L263" i="5"/>
  <c r="AT121" i="5"/>
  <c r="AU113" i="5"/>
  <c r="AU147" i="5" s="1"/>
  <c r="AT268" i="5"/>
  <c r="AM63" i="5"/>
  <c r="AQ95" i="5"/>
  <c r="AP139" i="5"/>
  <c r="AP142" i="5"/>
  <c r="AQ208" i="5"/>
  <c r="AQ209" i="5" s="1"/>
  <c r="AQ177" i="5"/>
  <c r="AQ197" i="5"/>
  <c r="AP151" i="5"/>
  <c r="AP153" i="5"/>
  <c r="AP154" i="5" s="1"/>
  <c r="AS123" i="5"/>
  <c r="AR149" i="5"/>
  <c r="AR174" i="5" s="1"/>
  <c r="AR198" i="5" s="1"/>
  <c r="AR270" i="5"/>
  <c r="AS148" i="5"/>
  <c r="AT122" i="5"/>
  <c r="AT157" i="5" s="1"/>
  <c r="AS159" i="5"/>
  <c r="AS160" i="5" s="1"/>
  <c r="AS158" i="5"/>
  <c r="AS269" i="5"/>
  <c r="AR152" i="5"/>
  <c r="AR173" i="5"/>
  <c r="AT75" i="5"/>
  <c r="AN176" i="5"/>
  <c r="AN178" i="5"/>
  <c r="AN179" i="5" s="1"/>
  <c r="AP206" i="5"/>
  <c r="AP207" i="5" s="1"/>
  <c r="AP201" i="5"/>
  <c r="AP272" i="5"/>
  <c r="AP274" i="5"/>
  <c r="AP275" i="5" s="1"/>
  <c r="AR273" i="5"/>
  <c r="AR278" i="5"/>
  <c r="AR279" i="5" s="1"/>
  <c r="AR290" i="5" s="1"/>
  <c r="AT80" i="5" s="1"/>
  <c r="AL228" i="5"/>
  <c r="AL229" i="5" s="1"/>
  <c r="D228" i="5"/>
  <c r="F228" i="5"/>
  <c r="F229" i="5" s="1"/>
  <c r="E228" i="5"/>
  <c r="E229" i="5" s="1"/>
  <c r="I228" i="5"/>
  <c r="I229" i="5" s="1"/>
  <c r="G228" i="5"/>
  <c r="G229" i="5" s="1"/>
  <c r="H228" i="5"/>
  <c r="H229" i="5" s="1"/>
  <c r="J228" i="5"/>
  <c r="J229" i="5" s="1"/>
  <c r="L228" i="5"/>
  <c r="L229" i="5" s="1"/>
  <c r="K228" i="5"/>
  <c r="K229" i="5" s="1"/>
  <c r="N228" i="5"/>
  <c r="N229" i="5" s="1"/>
  <c r="M228" i="5"/>
  <c r="M229" i="5" s="1"/>
  <c r="O228" i="5"/>
  <c r="O229" i="5" s="1"/>
  <c r="P228" i="5"/>
  <c r="P229" i="5" s="1"/>
  <c r="Q228" i="5"/>
  <c r="Q229" i="5" s="1"/>
  <c r="T228" i="5"/>
  <c r="T229" i="5" s="1"/>
  <c r="S228" i="5"/>
  <c r="S229" i="5" s="1"/>
  <c r="R228" i="5"/>
  <c r="R229" i="5" s="1"/>
  <c r="U228" i="5"/>
  <c r="U229" i="5" s="1"/>
  <c r="V228" i="5"/>
  <c r="V229" i="5" s="1"/>
  <c r="X228" i="5"/>
  <c r="X229" i="5" s="1"/>
  <c r="W228" i="5"/>
  <c r="W229" i="5" s="1"/>
  <c r="Z228" i="5"/>
  <c r="Z229" i="5" s="1"/>
  <c r="AA228" i="5"/>
  <c r="AA229" i="5" s="1"/>
  <c r="Y228" i="5"/>
  <c r="Y229" i="5" s="1"/>
  <c r="AC228" i="5"/>
  <c r="AC229" i="5" s="1"/>
  <c r="AB228" i="5"/>
  <c r="AB229" i="5" s="1"/>
  <c r="AF228" i="5"/>
  <c r="AF229" i="5" s="1"/>
  <c r="AD228" i="5"/>
  <c r="AD229" i="5" s="1"/>
  <c r="AG228" i="5"/>
  <c r="AG229" i="5" s="1"/>
  <c r="AE228" i="5"/>
  <c r="AE229" i="5" s="1"/>
  <c r="AN68" i="5"/>
  <c r="AL240" i="5"/>
  <c r="AM238" i="5"/>
  <c r="AO99" i="5" s="1"/>
  <c r="AM241" i="5"/>
  <c r="AN70" i="5"/>
  <c r="AL288" i="5"/>
  <c r="AQ64" i="5"/>
  <c r="AO141" i="5"/>
  <c r="AN101" i="5"/>
  <c r="AM286" i="5"/>
  <c r="AM289" i="5"/>
  <c r="AP65" i="5"/>
  <c r="AN167" i="5"/>
  <c r="AT33" i="5"/>
  <c r="AS31" i="5"/>
  <c r="AS33" i="5"/>
  <c r="AS169" i="5" l="1"/>
  <c r="AU75" i="5" s="1"/>
  <c r="AN216" i="5"/>
  <c r="AO214" i="5"/>
  <c r="AQ98" i="5" s="1"/>
  <c r="AO217" i="5"/>
  <c r="AQ67" i="5" s="1"/>
  <c r="AP218" i="5"/>
  <c r="AR77" i="5" s="1"/>
  <c r="AR73" i="5" s="1"/>
  <c r="AU30" i="5"/>
  <c r="AT52" i="5"/>
  <c r="AS152" i="5"/>
  <c r="AS173" i="5"/>
  <c r="AQ65" i="5"/>
  <c r="AO167" i="5"/>
  <c r="AQ272" i="5"/>
  <c r="AQ274" i="5"/>
  <c r="AQ275" i="5" s="1"/>
  <c r="AQ96" i="5"/>
  <c r="AP165" i="5"/>
  <c r="AP168" i="5"/>
  <c r="N90" i="5"/>
  <c r="M263" i="5"/>
  <c r="AT158" i="5"/>
  <c r="AT148" i="5"/>
  <c r="AT159" i="5"/>
  <c r="AT160" i="5" s="1"/>
  <c r="AU122" i="5"/>
  <c r="AU157" i="5" s="1"/>
  <c r="AU158" i="5" s="1"/>
  <c r="AT269" i="5"/>
  <c r="AO70" i="5"/>
  <c r="AM288" i="5"/>
  <c r="AT123" i="5"/>
  <c r="AS149" i="5"/>
  <c r="AS174" i="5" s="1"/>
  <c r="AS198" i="5" s="1"/>
  <c r="AS270" i="5"/>
  <c r="AR95" i="5"/>
  <c r="AO101" i="5"/>
  <c r="AN286" i="5"/>
  <c r="AN289" i="5"/>
  <c r="AQ206" i="5"/>
  <c r="AQ207" i="5" s="1"/>
  <c r="AQ218" i="5" s="1"/>
  <c r="AQ201" i="5"/>
  <c r="D229" i="5"/>
  <c r="I15" i="5" s="1"/>
  <c r="D239" i="5"/>
  <c r="AQ151" i="5"/>
  <c r="AQ153" i="5"/>
  <c r="AQ154" i="5" s="1"/>
  <c r="AO68" i="5"/>
  <c r="AM240" i="5"/>
  <c r="AR208" i="5"/>
  <c r="AR209" i="5" s="1"/>
  <c r="AR177" i="5"/>
  <c r="AR197" i="5"/>
  <c r="AV113" i="5"/>
  <c r="AV147" i="5" s="1"/>
  <c r="AU121" i="5"/>
  <c r="AU268" i="5"/>
  <c r="AP200" i="5"/>
  <c r="AP202" i="5"/>
  <c r="AP203" i="5" s="1"/>
  <c r="AO176" i="5"/>
  <c r="AO178" i="5"/>
  <c r="AO179" i="5" s="1"/>
  <c r="AN63" i="5"/>
  <c r="AS273" i="5"/>
  <c r="AS278" i="5"/>
  <c r="AS279" i="5" s="1"/>
  <c r="AS290" i="5" s="1"/>
  <c r="AU80" i="5" s="1"/>
  <c r="AR64" i="5"/>
  <c r="AP141" i="5"/>
  <c r="AT31" i="5"/>
  <c r="AT32" i="5"/>
  <c r="AU31" i="5"/>
  <c r="AO216" i="5" l="1"/>
  <c r="AP217" i="5"/>
  <c r="AP214" i="5"/>
  <c r="AQ214" i="5" s="1"/>
  <c r="AS77" i="5"/>
  <c r="AS73" i="5" s="1"/>
  <c r="AU73" i="5"/>
  <c r="AO63" i="5"/>
  <c r="AV30" i="5"/>
  <c r="AU52" i="5"/>
  <c r="AP101" i="5"/>
  <c r="AP94" i="5" s="1"/>
  <c r="AO286" i="5"/>
  <c r="AO289" i="5"/>
  <c r="AP176" i="5"/>
  <c r="AP178" i="5"/>
  <c r="AP179" i="5" s="1"/>
  <c r="AT273" i="5"/>
  <c r="AT278" i="5"/>
  <c r="AT279" i="5" s="1"/>
  <c r="AT290" i="5" s="1"/>
  <c r="AV80" i="5" s="1"/>
  <c r="AR272" i="5"/>
  <c r="AR274" i="5"/>
  <c r="AR275" i="5" s="1"/>
  <c r="AS64" i="5"/>
  <c r="AR151" i="5"/>
  <c r="AR153" i="5"/>
  <c r="AR154" i="5" s="1"/>
  <c r="AQ200" i="5"/>
  <c r="AQ202" i="5"/>
  <c r="AQ203" i="5" s="1"/>
  <c r="AS95" i="5"/>
  <c r="AT95" i="5"/>
  <c r="F89" i="5"/>
  <c r="F94" i="5"/>
  <c r="E239" i="5"/>
  <c r="F239" i="5" s="1"/>
  <c r="AT152" i="5"/>
  <c r="AT173" i="5"/>
  <c r="AT169" i="5"/>
  <c r="AV75" i="5" s="1"/>
  <c r="O90" i="5"/>
  <c r="N263" i="5"/>
  <c r="AR65" i="5"/>
  <c r="AP167" i="5"/>
  <c r="AR67" i="5"/>
  <c r="AP216" i="5"/>
  <c r="AV122" i="5"/>
  <c r="AV157" i="5" s="1"/>
  <c r="AU148" i="5"/>
  <c r="AU269" i="5"/>
  <c r="AU159" i="5"/>
  <c r="AU160" i="5" s="1"/>
  <c r="AU123" i="5"/>
  <c r="AT149" i="5"/>
  <c r="AT174" i="5" s="1"/>
  <c r="AT198" i="5" s="1"/>
  <c r="AT270" i="5"/>
  <c r="AR96" i="5"/>
  <c r="AQ165" i="5"/>
  <c r="AQ168" i="5"/>
  <c r="AS197" i="5"/>
  <c r="AS177" i="5"/>
  <c r="AW113" i="5"/>
  <c r="AW147" i="5" s="1"/>
  <c r="AV268" i="5"/>
  <c r="AV121" i="5"/>
  <c r="AR206" i="5"/>
  <c r="AR207" i="5" s="1"/>
  <c r="AR218" i="5" s="1"/>
  <c r="AR201" i="5"/>
  <c r="AP70" i="5"/>
  <c r="AP63" i="5" s="1"/>
  <c r="AN288" i="5"/>
  <c r="AU33" i="5"/>
  <c r="AU32" i="5"/>
  <c r="AV31" i="5"/>
  <c r="AQ217" i="5" l="1"/>
  <c r="AR98" i="5"/>
  <c r="AT77" i="5"/>
  <c r="AT73" i="5" s="1"/>
  <c r="AV73" i="5"/>
  <c r="AW30" i="5"/>
  <c r="AV52" i="5"/>
  <c r="AQ70" i="5"/>
  <c r="AQ63" i="5" s="1"/>
  <c r="AO288" i="5"/>
  <c r="AS67" i="5"/>
  <c r="AQ216" i="5"/>
  <c r="AS151" i="5"/>
  <c r="AS153" i="5"/>
  <c r="AS154" i="5" s="1"/>
  <c r="AW122" i="5"/>
  <c r="AW157" i="5" s="1"/>
  <c r="AV159" i="5"/>
  <c r="AV160" i="5" s="1"/>
  <c r="AV158" i="5"/>
  <c r="AV148" i="5"/>
  <c r="AV269" i="5"/>
  <c r="AS98" i="5"/>
  <c r="AR217" i="5"/>
  <c r="AR202" i="5"/>
  <c r="AR203" i="5" s="1"/>
  <c r="AR200" i="5"/>
  <c r="AT177" i="5"/>
  <c r="AT197" i="5"/>
  <c r="AS65" i="5"/>
  <c r="AQ167" i="5"/>
  <c r="AQ176" i="5"/>
  <c r="AQ178" i="5"/>
  <c r="AQ179" i="5" s="1"/>
  <c r="G89" i="5"/>
  <c r="G94" i="5"/>
  <c r="AS96" i="5"/>
  <c r="AR165" i="5"/>
  <c r="AR168" i="5"/>
  <c r="AU169" i="5"/>
  <c r="AT64" i="5"/>
  <c r="AV123" i="5"/>
  <c r="AU149" i="5"/>
  <c r="AU174" i="5" s="1"/>
  <c r="AU198" i="5" s="1"/>
  <c r="AU270" i="5"/>
  <c r="AX113" i="5"/>
  <c r="AX147" i="5" s="1"/>
  <c r="AW121" i="5"/>
  <c r="AW268" i="5"/>
  <c r="P90" i="5"/>
  <c r="O263" i="5"/>
  <c r="AQ101" i="5"/>
  <c r="AQ94" i="5" s="1"/>
  <c r="AP286" i="5"/>
  <c r="AP289" i="5"/>
  <c r="AS272" i="5"/>
  <c r="AS274" i="5"/>
  <c r="AS275" i="5" s="1"/>
  <c r="AU273" i="5"/>
  <c r="AU278" i="5"/>
  <c r="AU279" i="5" s="1"/>
  <c r="AU290" i="5" s="1"/>
  <c r="AW80" i="5" s="1"/>
  <c r="AU152" i="5"/>
  <c r="AU173" i="5"/>
  <c r="AV32" i="5"/>
  <c r="AW33" i="5"/>
  <c r="AV33" i="5"/>
  <c r="AU64" i="5" l="1"/>
  <c r="AV95" i="5"/>
  <c r="AU95" i="5"/>
  <c r="AR214" i="5"/>
  <c r="AT98" i="5" s="1"/>
  <c r="AW75" i="5"/>
  <c r="AW73" i="5" s="1"/>
  <c r="AV169" i="5"/>
  <c r="AX75" i="5" s="1"/>
  <c r="AX30" i="5"/>
  <c r="AW52" i="5"/>
  <c r="AQ204" i="5"/>
  <c r="AQ205" i="5" s="1"/>
  <c r="D204" i="5"/>
  <c r="E204" i="5"/>
  <c r="E205" i="5" s="1"/>
  <c r="F204" i="5"/>
  <c r="F205" i="5" s="1"/>
  <c r="G204" i="5"/>
  <c r="G205" i="5" s="1"/>
  <c r="I204" i="5"/>
  <c r="I205" i="5" s="1"/>
  <c r="H204" i="5"/>
  <c r="H205" i="5" s="1"/>
  <c r="K204" i="5"/>
  <c r="K205" i="5" s="1"/>
  <c r="L204" i="5"/>
  <c r="L205" i="5" s="1"/>
  <c r="J204" i="5"/>
  <c r="J205" i="5" s="1"/>
  <c r="M204" i="5"/>
  <c r="M205" i="5" s="1"/>
  <c r="N204" i="5"/>
  <c r="N205" i="5" s="1"/>
  <c r="Q204" i="5"/>
  <c r="Q205" i="5" s="1"/>
  <c r="O204" i="5"/>
  <c r="O205" i="5" s="1"/>
  <c r="P204" i="5"/>
  <c r="P205" i="5" s="1"/>
  <c r="T204" i="5"/>
  <c r="T205" i="5" s="1"/>
  <c r="S204" i="5"/>
  <c r="S205" i="5" s="1"/>
  <c r="U204" i="5"/>
  <c r="U205" i="5" s="1"/>
  <c r="R204" i="5"/>
  <c r="R205" i="5" s="1"/>
  <c r="V204" i="5"/>
  <c r="V205" i="5" s="1"/>
  <c r="X204" i="5"/>
  <c r="X205" i="5" s="1"/>
  <c r="W204" i="5"/>
  <c r="W205" i="5" s="1"/>
  <c r="Y204" i="5"/>
  <c r="Y205" i="5" s="1"/>
  <c r="AA204" i="5"/>
  <c r="AA205" i="5" s="1"/>
  <c r="Z204" i="5"/>
  <c r="Z205" i="5" s="1"/>
  <c r="AB204" i="5"/>
  <c r="AB205" i="5" s="1"/>
  <c r="AC204" i="5"/>
  <c r="AC205" i="5" s="1"/>
  <c r="AE204" i="5"/>
  <c r="AE205" i="5" s="1"/>
  <c r="AD204" i="5"/>
  <c r="AD205" i="5" s="1"/>
  <c r="AF204" i="5"/>
  <c r="AF205" i="5" s="1"/>
  <c r="AG204" i="5"/>
  <c r="AG205" i="5" s="1"/>
  <c r="AH204" i="5"/>
  <c r="AH205" i="5" s="1"/>
  <c r="AI204" i="5"/>
  <c r="AI205" i="5" s="1"/>
  <c r="AJ204" i="5"/>
  <c r="AJ205" i="5" s="1"/>
  <c r="AK204" i="5"/>
  <c r="AK205" i="5" s="1"/>
  <c r="AL204" i="5"/>
  <c r="AL205" i="5" s="1"/>
  <c r="AM204" i="5"/>
  <c r="AM205" i="5" s="1"/>
  <c r="AP204" i="5"/>
  <c r="AP205" i="5" s="1"/>
  <c r="AO204" i="5"/>
  <c r="AO205" i="5" s="1"/>
  <c r="AN204" i="5"/>
  <c r="AN205" i="5" s="1"/>
  <c r="AT65" i="5"/>
  <c r="AR167" i="5"/>
  <c r="Q90" i="5"/>
  <c r="P263" i="5"/>
  <c r="AT67" i="5"/>
  <c r="AR216" i="5"/>
  <c r="AY113" i="5"/>
  <c r="AY147" i="5" s="1"/>
  <c r="AX268" i="5"/>
  <c r="AX121" i="5"/>
  <c r="AV278" i="5"/>
  <c r="AV279" i="5" s="1"/>
  <c r="AV290" i="5" s="1"/>
  <c r="AX80" i="5" s="1"/>
  <c r="AV273" i="5"/>
  <c r="AT96" i="5"/>
  <c r="AS165" i="5"/>
  <c r="AS168" i="5"/>
  <c r="AT272" i="5"/>
  <c r="AT274" i="5"/>
  <c r="AT275" i="5" s="1"/>
  <c r="AV152" i="5"/>
  <c r="AV173" i="5"/>
  <c r="AR70" i="5"/>
  <c r="AR63" i="5" s="1"/>
  <c r="AP288" i="5"/>
  <c r="AT151" i="5"/>
  <c r="AT153" i="5"/>
  <c r="AT154" i="5" s="1"/>
  <c r="H89" i="5"/>
  <c r="H94" i="5"/>
  <c r="G239" i="5"/>
  <c r="AU98" i="5"/>
  <c r="AU197" i="5"/>
  <c r="AU177" i="5"/>
  <c r="AW123" i="5"/>
  <c r="AV149" i="5"/>
  <c r="AV174" i="5" s="1"/>
  <c r="AV198" i="5" s="1"/>
  <c r="AV270" i="5"/>
  <c r="AR176" i="5"/>
  <c r="AR178" i="5"/>
  <c r="AR179" i="5" s="1"/>
  <c r="AX122" i="5"/>
  <c r="AX157" i="5" s="1"/>
  <c r="AW159" i="5"/>
  <c r="AW160" i="5" s="1"/>
  <c r="AW148" i="5"/>
  <c r="AW158" i="5"/>
  <c r="AW269" i="5"/>
  <c r="AR101" i="5"/>
  <c r="AR94" i="5" s="1"/>
  <c r="AQ286" i="5"/>
  <c r="AQ289" i="5"/>
  <c r="AW31" i="5"/>
  <c r="AX31" i="5"/>
  <c r="AW32" i="5"/>
  <c r="AV64" i="5" l="1"/>
  <c r="AX73" i="5"/>
  <c r="AY30" i="5"/>
  <c r="AX52" i="5"/>
  <c r="AW169" i="5"/>
  <c r="AY75" i="5" s="1"/>
  <c r="AW173" i="5"/>
  <c r="AW152" i="5"/>
  <c r="I89" i="5"/>
  <c r="I94" i="5"/>
  <c r="H239" i="5"/>
  <c r="AU151" i="5"/>
  <c r="AU153" i="5"/>
  <c r="AU154" i="5" s="1"/>
  <c r="D215" i="5"/>
  <c r="D205" i="5"/>
  <c r="I14" i="5" s="1"/>
  <c r="AX148" i="5"/>
  <c r="AY122" i="5"/>
  <c r="AY157" i="5" s="1"/>
  <c r="AX159" i="5"/>
  <c r="AX160" i="5" s="1"/>
  <c r="AX158" i="5"/>
  <c r="AX269" i="5"/>
  <c r="AS70" i="5"/>
  <c r="AS63" i="5" s="1"/>
  <c r="AQ288" i="5"/>
  <c r="AT165" i="5"/>
  <c r="AU96" i="5"/>
  <c r="AT168" i="5"/>
  <c r="AT167" i="5" s="1"/>
  <c r="AS101" i="5"/>
  <c r="AS94" i="5" s="1"/>
  <c r="AR286" i="5"/>
  <c r="AR289" i="5"/>
  <c r="AV177" i="5"/>
  <c r="AV197" i="5"/>
  <c r="AX123" i="5"/>
  <c r="AW149" i="5"/>
  <c r="AW174" i="5" s="1"/>
  <c r="AW198" i="5" s="1"/>
  <c r="AW270" i="5"/>
  <c r="AZ113" i="5"/>
  <c r="AZ147" i="5" s="1"/>
  <c r="AY121" i="5"/>
  <c r="AY268" i="5"/>
  <c r="R90" i="5"/>
  <c r="Q263" i="5"/>
  <c r="AS176" i="5"/>
  <c r="AS178" i="5"/>
  <c r="AS179" i="5" s="1"/>
  <c r="AU272" i="5"/>
  <c r="AU274" i="5"/>
  <c r="AU275" i="5" s="1"/>
  <c r="AU65" i="5"/>
  <c r="AS167" i="5"/>
  <c r="AW273" i="5"/>
  <c r="AW278" i="5"/>
  <c r="AW279" i="5" s="1"/>
  <c r="AW290" i="5" s="1"/>
  <c r="AY80" i="5" s="1"/>
  <c r="AU67" i="5"/>
  <c r="AY33" i="5"/>
  <c r="AX33" i="5"/>
  <c r="AX32" i="5"/>
  <c r="AY31" i="5"/>
  <c r="AY73" i="5" l="1"/>
  <c r="AX169" i="5"/>
  <c r="AZ75" i="5" s="1"/>
  <c r="AZ30" i="5"/>
  <c r="AY52" i="5"/>
  <c r="AZ122" i="5"/>
  <c r="AZ157" i="5" s="1"/>
  <c r="AY158" i="5"/>
  <c r="AY148" i="5"/>
  <c r="AY159" i="5"/>
  <c r="AY160" i="5" s="1"/>
  <c r="AY269" i="5"/>
  <c r="AT101" i="5"/>
  <c r="AT94" i="5" s="1"/>
  <c r="AS286" i="5"/>
  <c r="AS289" i="5"/>
  <c r="AX173" i="5"/>
  <c r="AX152" i="5"/>
  <c r="AT176" i="5"/>
  <c r="AT178" i="5"/>
  <c r="AT179" i="5" s="1"/>
  <c r="F88" i="5"/>
  <c r="E215" i="5"/>
  <c r="S90" i="5"/>
  <c r="R263" i="5"/>
  <c r="AV151" i="5"/>
  <c r="AV153" i="5"/>
  <c r="AV154" i="5" s="1"/>
  <c r="J94" i="5"/>
  <c r="J89" i="5"/>
  <c r="I239" i="5"/>
  <c r="AV96" i="5"/>
  <c r="AU165" i="5"/>
  <c r="AU168" i="5"/>
  <c r="AU167" i="5" s="1"/>
  <c r="AY123" i="5"/>
  <c r="AX149" i="5"/>
  <c r="AX174" i="5" s="1"/>
  <c r="AX198" i="5" s="1"/>
  <c r="AX270" i="5"/>
  <c r="BA113" i="5"/>
  <c r="BA147" i="5" s="1"/>
  <c r="AZ121" i="5"/>
  <c r="AZ268" i="5"/>
  <c r="AT70" i="5"/>
  <c r="AT63" i="5" s="1"/>
  <c r="AR288" i="5"/>
  <c r="AV65" i="5"/>
  <c r="AW177" i="5"/>
  <c r="AW197" i="5"/>
  <c r="AX278" i="5"/>
  <c r="AX279" i="5" s="1"/>
  <c r="AX290" i="5" s="1"/>
  <c r="AZ80" i="5" s="1"/>
  <c r="AX273" i="5"/>
  <c r="AV272" i="5"/>
  <c r="AV274" i="5"/>
  <c r="AV275" i="5" s="1"/>
  <c r="AY32" i="5"/>
  <c r="AZ32" i="5"/>
  <c r="AZ73" i="5" l="1"/>
  <c r="BA30" i="5"/>
  <c r="AZ52" i="5"/>
  <c r="AU176" i="5"/>
  <c r="AU178" i="5"/>
  <c r="AU179" i="5" s="1"/>
  <c r="AZ123" i="5"/>
  <c r="AY149" i="5"/>
  <c r="AY174" i="5" s="1"/>
  <c r="AY198" i="5" s="1"/>
  <c r="AY270" i="5"/>
  <c r="AW65" i="5"/>
  <c r="AX177" i="5"/>
  <c r="AX197" i="5"/>
  <c r="AW272" i="5"/>
  <c r="AW274" i="5"/>
  <c r="AW275" i="5" s="1"/>
  <c r="AW96" i="5"/>
  <c r="AV165" i="5"/>
  <c r="AV168" i="5"/>
  <c r="AU70" i="5"/>
  <c r="AU63" i="5" s="1"/>
  <c r="AS288" i="5"/>
  <c r="K94" i="5"/>
  <c r="K89" i="5"/>
  <c r="J239" i="5"/>
  <c r="AU101" i="5"/>
  <c r="AU94" i="5" s="1"/>
  <c r="AT286" i="5"/>
  <c r="AT289" i="5"/>
  <c r="AY278" i="5"/>
  <c r="AY279" i="5" s="1"/>
  <c r="AY290" i="5" s="1"/>
  <c r="BA80" i="5" s="1"/>
  <c r="AY273" i="5"/>
  <c r="BA121" i="5"/>
  <c r="BB113" i="5"/>
  <c r="BB147" i="5" s="1"/>
  <c r="BA268" i="5"/>
  <c r="AW151" i="5"/>
  <c r="AW153" i="5"/>
  <c r="AW154" i="5" s="1"/>
  <c r="AY152" i="5"/>
  <c r="AY173" i="5"/>
  <c r="AY169" i="5"/>
  <c r="BA75" i="5" s="1"/>
  <c r="T90" i="5"/>
  <c r="S263" i="5"/>
  <c r="AZ148" i="5"/>
  <c r="AZ158" i="5"/>
  <c r="BA122" i="5"/>
  <c r="BA157" i="5" s="1"/>
  <c r="AZ159" i="5"/>
  <c r="AZ160" i="5" s="1"/>
  <c r="AZ269" i="5"/>
  <c r="G88" i="5"/>
  <c r="F215" i="5"/>
  <c r="AZ33" i="5"/>
  <c r="BA31" i="5"/>
  <c r="AZ31" i="5"/>
  <c r="BB30" i="5" l="1"/>
  <c r="BA52" i="5"/>
  <c r="BA73" i="5"/>
  <c r="AV70" i="5"/>
  <c r="AV63" i="5" s="1"/>
  <c r="AT288" i="5"/>
  <c r="H88" i="5"/>
  <c r="G215" i="5"/>
  <c r="L94" i="5"/>
  <c r="L89" i="5"/>
  <c r="K239" i="5"/>
  <c r="AY197" i="5"/>
  <c r="AY177" i="5"/>
  <c r="AX272" i="5"/>
  <c r="AX274" i="5"/>
  <c r="AX275" i="5" s="1"/>
  <c r="AZ278" i="5"/>
  <c r="AZ279" i="5" s="1"/>
  <c r="AZ290" i="5" s="1"/>
  <c r="BB80" i="5" s="1"/>
  <c r="AZ273" i="5"/>
  <c r="AX151" i="5"/>
  <c r="AX153" i="5"/>
  <c r="AX154" i="5" s="1"/>
  <c r="BA148" i="5"/>
  <c r="BB122" i="5"/>
  <c r="BB157" i="5" s="1"/>
  <c r="BA158" i="5"/>
  <c r="BA269" i="5"/>
  <c r="BA159" i="5"/>
  <c r="BA160" i="5" s="1"/>
  <c r="AZ169" i="5"/>
  <c r="BB75" i="5" s="1"/>
  <c r="AZ149" i="5"/>
  <c r="AZ174" i="5" s="1"/>
  <c r="AZ198" i="5" s="1"/>
  <c r="BA123" i="5"/>
  <c r="AZ270" i="5"/>
  <c r="AZ173" i="5"/>
  <c r="AZ152" i="5"/>
  <c r="BC113" i="5"/>
  <c r="BC147" i="5" s="1"/>
  <c r="BB121" i="5"/>
  <c r="BB268" i="5"/>
  <c r="AV101" i="5"/>
  <c r="AV94" i="5" s="1"/>
  <c r="AU286" i="5"/>
  <c r="AU289" i="5"/>
  <c r="AX65" i="5"/>
  <c r="AV167" i="5"/>
  <c r="AW165" i="5"/>
  <c r="AX96" i="5"/>
  <c r="AW168" i="5"/>
  <c r="AV176" i="5"/>
  <c r="AV178" i="5"/>
  <c r="AV179" i="5" s="1"/>
  <c r="U90" i="5"/>
  <c r="T263" i="5"/>
  <c r="BB31" i="5"/>
  <c r="BA32" i="5"/>
  <c r="BA33" i="5"/>
  <c r="BB32" i="5"/>
  <c r="BC30" i="5" l="1"/>
  <c r="BB52" i="5"/>
  <c r="BB73" i="5"/>
  <c r="AY272" i="5"/>
  <c r="AY274" i="5"/>
  <c r="AY275" i="5" s="1"/>
  <c r="AW101" i="5"/>
  <c r="AW94" i="5" s="1"/>
  <c r="AV286" i="5"/>
  <c r="AV289" i="5"/>
  <c r="BA273" i="5"/>
  <c r="BA278" i="5"/>
  <c r="BA279" i="5" s="1"/>
  <c r="BA290" i="5" s="1"/>
  <c r="BC80" i="5" s="1"/>
  <c r="BA169" i="5"/>
  <c r="BC75" i="5" s="1"/>
  <c r="BB158" i="5"/>
  <c r="BC122" i="5"/>
  <c r="BB159" i="5"/>
  <c r="BB160" i="5" s="1"/>
  <c r="BB148" i="5"/>
  <c r="BB269" i="5"/>
  <c r="AW70" i="5"/>
  <c r="AW63" i="5" s="1"/>
  <c r="AU288" i="5"/>
  <c r="V90" i="5"/>
  <c r="U263" i="5"/>
  <c r="BD113" i="5"/>
  <c r="BD147" i="5" s="1"/>
  <c r="BC268" i="5"/>
  <c r="BC121" i="5"/>
  <c r="BA152" i="5"/>
  <c r="BA173" i="5"/>
  <c r="AZ197" i="5"/>
  <c r="AZ177" i="5"/>
  <c r="M94" i="5"/>
  <c r="M89" i="5"/>
  <c r="L239" i="5"/>
  <c r="AW176" i="5"/>
  <c r="AW178" i="5"/>
  <c r="AW179" i="5" s="1"/>
  <c r="AY151" i="5"/>
  <c r="AY153" i="5"/>
  <c r="AY154" i="5" s="1"/>
  <c r="AY65" i="5"/>
  <c r="AW167" i="5"/>
  <c r="I88" i="5"/>
  <c r="H215" i="5"/>
  <c r="AY96" i="5"/>
  <c r="AX165" i="5"/>
  <c r="AX168" i="5"/>
  <c r="BB123" i="5"/>
  <c r="BA149" i="5"/>
  <c r="BA174" i="5" s="1"/>
  <c r="BA198" i="5" s="1"/>
  <c r="BA270" i="5"/>
  <c r="BC32" i="5"/>
  <c r="BB33" i="5"/>
  <c r="BC73" i="5" l="1"/>
  <c r="BD30" i="5"/>
  <c r="BC52" i="5"/>
  <c r="BC148" i="5"/>
  <c r="BD122" i="5"/>
  <c r="BC269" i="5"/>
  <c r="J88" i="5"/>
  <c r="I215" i="5"/>
  <c r="BB169" i="5"/>
  <c r="BD75" i="5" s="1"/>
  <c r="AZ151" i="5"/>
  <c r="AZ153" i="5"/>
  <c r="AZ154" i="5" s="1"/>
  <c r="AX176" i="5"/>
  <c r="AX178" i="5"/>
  <c r="AX179" i="5" s="1"/>
  <c r="BD121" i="5"/>
  <c r="BE113" i="5"/>
  <c r="BE147" i="5" s="1"/>
  <c r="BD268" i="5"/>
  <c r="AX70" i="5"/>
  <c r="AX63" i="5" s="1"/>
  <c r="AV288" i="5"/>
  <c r="N94" i="5"/>
  <c r="N89" i="5"/>
  <c r="M239" i="5"/>
  <c r="W90" i="5"/>
  <c r="V263" i="5"/>
  <c r="AX101" i="5"/>
  <c r="AX94" i="5" s="1"/>
  <c r="AW286" i="5"/>
  <c r="AW289" i="5"/>
  <c r="AZ65" i="5"/>
  <c r="AX167" i="5"/>
  <c r="AZ272" i="5"/>
  <c r="AZ274" i="5"/>
  <c r="AZ275" i="5" s="1"/>
  <c r="BA177" i="5"/>
  <c r="BA197" i="5"/>
  <c r="BB149" i="5"/>
  <c r="BB174" i="5" s="1"/>
  <c r="BB198" i="5" s="1"/>
  <c r="BC123" i="5"/>
  <c r="BB270" i="5"/>
  <c r="AZ96" i="5"/>
  <c r="AY165" i="5"/>
  <c r="AY168" i="5"/>
  <c r="BB278" i="5"/>
  <c r="BB279" i="5" s="1"/>
  <c r="BB290" i="5" s="1"/>
  <c r="BD80" i="5" s="1"/>
  <c r="BB273" i="5"/>
  <c r="BB152" i="5"/>
  <c r="BB173" i="5"/>
  <c r="BC33" i="5"/>
  <c r="BC31" i="5"/>
  <c r="BD31" i="5"/>
  <c r="BE30" i="5" l="1"/>
  <c r="BD52" i="5"/>
  <c r="BD73" i="5"/>
  <c r="BA65" i="5"/>
  <c r="AY167" i="5"/>
  <c r="AY101" i="5"/>
  <c r="AY94" i="5" s="1"/>
  <c r="AX286" i="5"/>
  <c r="AX289" i="5"/>
  <c r="BC149" i="5"/>
  <c r="BC174" i="5" s="1"/>
  <c r="BC198" i="5" s="1"/>
  <c r="BD123" i="5"/>
  <c r="BC270" i="5"/>
  <c r="O89" i="5"/>
  <c r="O94" i="5"/>
  <c r="N239" i="5"/>
  <c r="BA96" i="5"/>
  <c r="AZ165" i="5"/>
  <c r="AZ168" i="5"/>
  <c r="BB177" i="5"/>
  <c r="BB197" i="5"/>
  <c r="BA272" i="5"/>
  <c r="BA274" i="5"/>
  <c r="BA275" i="5" s="1"/>
  <c r="K88" i="5"/>
  <c r="J215" i="5"/>
  <c r="X90" i="5"/>
  <c r="W263" i="5"/>
  <c r="BA151" i="5"/>
  <c r="BA153" i="5"/>
  <c r="BA154" i="5" s="1"/>
  <c r="BF113" i="5"/>
  <c r="BF147" i="5" s="1"/>
  <c r="BE268" i="5"/>
  <c r="BC278" i="5"/>
  <c r="BC279" i="5" s="1"/>
  <c r="BC290" i="5" s="1"/>
  <c r="BE80" i="5" s="1"/>
  <c r="BE73" i="5" s="1"/>
  <c r="BC273" i="5"/>
  <c r="BD148" i="5"/>
  <c r="BE122" i="5"/>
  <c r="BD269" i="5"/>
  <c r="AY176" i="5"/>
  <c r="AY178" i="5"/>
  <c r="AY179" i="5" s="1"/>
  <c r="BC152" i="5"/>
  <c r="BC173" i="5"/>
  <c r="AY70" i="5"/>
  <c r="AY63" i="5" s="1"/>
  <c r="AW288" i="5"/>
  <c r="BE33" i="5"/>
  <c r="BD33" i="5"/>
  <c r="BD32" i="5"/>
  <c r="BF30" i="5" l="1"/>
  <c r="BE52" i="5"/>
  <c r="P89" i="5"/>
  <c r="P94" i="5"/>
  <c r="O239" i="5"/>
  <c r="BD152" i="5"/>
  <c r="BD173" i="5"/>
  <c r="L88" i="5"/>
  <c r="K215" i="5"/>
  <c r="BB272" i="5"/>
  <c r="BB274" i="5"/>
  <c r="BB275" i="5" s="1"/>
  <c r="BE123" i="5"/>
  <c r="BD149" i="5"/>
  <c r="BD174" i="5" s="1"/>
  <c r="BD198" i="5" s="1"/>
  <c r="BD270" i="5"/>
  <c r="BG113" i="5"/>
  <c r="BG147" i="5" s="1"/>
  <c r="BF268" i="5"/>
  <c r="BB65" i="5"/>
  <c r="AZ167" i="5"/>
  <c r="AZ176" i="5"/>
  <c r="AZ178" i="5"/>
  <c r="AZ179" i="5" s="1"/>
  <c r="BB151" i="5"/>
  <c r="BB153" i="5"/>
  <c r="BB154" i="5" s="1"/>
  <c r="BD273" i="5"/>
  <c r="BD278" i="5"/>
  <c r="BC177" i="5"/>
  <c r="BC197" i="5"/>
  <c r="AZ70" i="5"/>
  <c r="AZ63" i="5" s="1"/>
  <c r="AX288" i="5"/>
  <c r="AZ101" i="5"/>
  <c r="AZ94" i="5" s="1"/>
  <c r="AY286" i="5"/>
  <c r="AY289" i="5"/>
  <c r="BB96" i="5"/>
  <c r="BA165" i="5"/>
  <c r="BA168" i="5"/>
  <c r="Y90" i="5"/>
  <c r="X263" i="5"/>
  <c r="BF122" i="5"/>
  <c r="BE148" i="5"/>
  <c r="BE152" i="5" s="1"/>
  <c r="BE269" i="5"/>
  <c r="BE32" i="5"/>
  <c r="BF33" i="5"/>
  <c r="BE31" i="5"/>
  <c r="BD279" i="5" l="1"/>
  <c r="BD290" i="5" s="1"/>
  <c r="BF80" i="5" s="1"/>
  <c r="BF73" i="5" s="1"/>
  <c r="BG30" i="5"/>
  <c r="BF52" i="5"/>
  <c r="BF123" i="5"/>
  <c r="BE149" i="5"/>
  <c r="BE270" i="5"/>
  <c r="Z90" i="5"/>
  <c r="Y263" i="5"/>
  <c r="BC272" i="5"/>
  <c r="BC274" i="5"/>
  <c r="BC275" i="5" s="1"/>
  <c r="BC65" i="5"/>
  <c r="BA167" i="5"/>
  <c r="BC151" i="5"/>
  <c r="BC153" i="5"/>
  <c r="BC154" i="5" s="1"/>
  <c r="BC96" i="5"/>
  <c r="BB165" i="5"/>
  <c r="BD96" i="5" s="1"/>
  <c r="BB168" i="5"/>
  <c r="BA176" i="5"/>
  <c r="BA178" i="5"/>
  <c r="BA179" i="5" s="1"/>
  <c r="BA70" i="5"/>
  <c r="BA63" i="5" s="1"/>
  <c r="AY288" i="5"/>
  <c r="BA101" i="5"/>
  <c r="BA94" i="5" s="1"/>
  <c r="AZ286" i="5"/>
  <c r="AZ289" i="5"/>
  <c r="BH113" i="5"/>
  <c r="BH147" i="5" s="1"/>
  <c r="BG268" i="5"/>
  <c r="BG122" i="5"/>
  <c r="BF148" i="5"/>
  <c r="BF152" i="5" s="1"/>
  <c r="BF269" i="5"/>
  <c r="F129" i="5"/>
  <c r="F130" i="5" s="1"/>
  <c r="H129" i="5"/>
  <c r="H130" i="5" s="1"/>
  <c r="E129" i="5"/>
  <c r="E130" i="5" s="1"/>
  <c r="D129" i="5"/>
  <c r="G129" i="5"/>
  <c r="G130" i="5" s="1"/>
  <c r="I129" i="5"/>
  <c r="I130" i="5" s="1"/>
  <c r="L129" i="5"/>
  <c r="L130" i="5" s="1"/>
  <c r="K129" i="5"/>
  <c r="K130" i="5" s="1"/>
  <c r="J129" i="5"/>
  <c r="J130" i="5" s="1"/>
  <c r="M129" i="5"/>
  <c r="M130" i="5" s="1"/>
  <c r="N129" i="5"/>
  <c r="N130" i="5" s="1"/>
  <c r="O129" i="5"/>
  <c r="O130" i="5" s="1"/>
  <c r="P129" i="5"/>
  <c r="P130" i="5" s="1"/>
  <c r="Q129" i="5"/>
  <c r="Q130" i="5" s="1"/>
  <c r="R129" i="5"/>
  <c r="R130" i="5" s="1"/>
  <c r="T129" i="5"/>
  <c r="T130" i="5" s="1"/>
  <c r="V129" i="5"/>
  <c r="V130" i="5" s="1"/>
  <c r="S129" i="5"/>
  <c r="S130" i="5" s="1"/>
  <c r="U129" i="5"/>
  <c r="U130" i="5" s="1"/>
  <c r="W129" i="5"/>
  <c r="W130" i="5" s="1"/>
  <c r="X129" i="5"/>
  <c r="X130" i="5" s="1"/>
  <c r="Y129" i="5"/>
  <c r="Y130" i="5" s="1"/>
  <c r="AA129" i="5"/>
  <c r="AA130" i="5" s="1"/>
  <c r="Z129" i="5"/>
  <c r="Z130" i="5" s="1"/>
  <c r="AD129" i="5"/>
  <c r="AD130" i="5" s="1"/>
  <c r="AB129" i="5"/>
  <c r="AB130" i="5" s="1"/>
  <c r="AC129" i="5"/>
  <c r="AC130" i="5" s="1"/>
  <c r="AE129" i="5"/>
  <c r="AE130" i="5" s="1"/>
  <c r="AF129" i="5"/>
  <c r="AF130" i="5" s="1"/>
  <c r="AG129" i="5"/>
  <c r="AG130" i="5" s="1"/>
  <c r="AJ129" i="5"/>
  <c r="AJ130" i="5" s="1"/>
  <c r="AH129" i="5"/>
  <c r="AH130" i="5" s="1"/>
  <c r="AK129" i="5"/>
  <c r="AK130" i="5" s="1"/>
  <c r="AI129" i="5"/>
  <c r="AI130" i="5" s="1"/>
  <c r="AL129" i="5"/>
  <c r="AL130" i="5" s="1"/>
  <c r="AM129" i="5"/>
  <c r="AM130" i="5" s="1"/>
  <c r="AN129" i="5"/>
  <c r="AN130" i="5" s="1"/>
  <c r="AO129" i="5"/>
  <c r="AO130" i="5" s="1"/>
  <c r="AP129" i="5"/>
  <c r="AP130" i="5" s="1"/>
  <c r="M88" i="5"/>
  <c r="L215" i="5"/>
  <c r="BD177" i="5"/>
  <c r="BD197" i="5"/>
  <c r="Q89" i="5"/>
  <c r="Q94" i="5"/>
  <c r="P239" i="5"/>
  <c r="BE273" i="5"/>
  <c r="BE278" i="5"/>
  <c r="BE279" i="5" s="1"/>
  <c r="BF32" i="5"/>
  <c r="BF31" i="5"/>
  <c r="BG31" i="5"/>
  <c r="BG32" i="5"/>
  <c r="BG33" i="5"/>
  <c r="BE290" i="5" l="1"/>
  <c r="BG80" i="5" s="1"/>
  <c r="BG73" i="5" s="1"/>
  <c r="BH30" i="5"/>
  <c r="BG52" i="5"/>
  <c r="R89" i="5"/>
  <c r="R94" i="5"/>
  <c r="Q239" i="5"/>
  <c r="BB70" i="5"/>
  <c r="BB63" i="5" s="1"/>
  <c r="AZ288" i="5"/>
  <c r="BD272" i="5"/>
  <c r="BD274" i="5"/>
  <c r="BD275" i="5" s="1"/>
  <c r="BH122" i="5"/>
  <c r="BG148" i="5"/>
  <c r="BG152" i="5" s="1"/>
  <c r="BG269" i="5"/>
  <c r="AA90" i="5"/>
  <c r="Z263" i="5"/>
  <c r="BD65" i="5"/>
  <c r="BB167" i="5"/>
  <c r="BI113" i="5"/>
  <c r="BH268" i="5"/>
  <c r="N88" i="5"/>
  <c r="M215" i="5"/>
  <c r="BF273" i="5"/>
  <c r="BF278" i="5"/>
  <c r="BF279" i="5" s="1"/>
  <c r="BF290" i="5" s="1"/>
  <c r="BH80" i="5" s="1"/>
  <c r="BH73" i="5" s="1"/>
  <c r="BD151" i="5"/>
  <c r="BD153" i="5"/>
  <c r="BD154" i="5" s="1"/>
  <c r="BB155" i="5" s="1"/>
  <c r="BB156" i="5" s="1"/>
  <c r="BB101" i="5"/>
  <c r="BB94" i="5" s="1"/>
  <c r="BA286" i="5"/>
  <c r="BA289" i="5"/>
  <c r="D130" i="5"/>
  <c r="I11" i="5" s="1"/>
  <c r="D140" i="5"/>
  <c r="BB176" i="5"/>
  <c r="BB178" i="5"/>
  <c r="BB179" i="5" s="1"/>
  <c r="BG123" i="5"/>
  <c r="BF149" i="5"/>
  <c r="BF270" i="5"/>
  <c r="BH31" i="5"/>
  <c r="BI30" i="5" l="1"/>
  <c r="BH52" i="5"/>
  <c r="AY155" i="5"/>
  <c r="AY156" i="5" s="1"/>
  <c r="O88" i="5"/>
  <c r="N215" i="5"/>
  <c r="BI122" i="5"/>
  <c r="BH148" i="5"/>
  <c r="BH152" i="5" s="1"/>
  <c r="BH269" i="5"/>
  <c r="BE272" i="5"/>
  <c r="BE274" i="5"/>
  <c r="BE275" i="5" s="1"/>
  <c r="F85" i="5"/>
  <c r="E140" i="5"/>
  <c r="BH123" i="5"/>
  <c r="BG149" i="5"/>
  <c r="BG270" i="5"/>
  <c r="BC70" i="5"/>
  <c r="BC63" i="5" s="1"/>
  <c r="BA288" i="5"/>
  <c r="BC101" i="5"/>
  <c r="BC94" i="5" s="1"/>
  <c r="BB286" i="5"/>
  <c r="BB289" i="5"/>
  <c r="S89" i="5"/>
  <c r="S94" i="5"/>
  <c r="R239" i="5"/>
  <c r="BE151" i="5"/>
  <c r="BE153" i="5"/>
  <c r="BE154" i="5" s="1"/>
  <c r="AB90" i="5"/>
  <c r="AA263" i="5"/>
  <c r="BC176" i="5"/>
  <c r="BC178" i="5"/>
  <c r="BC179" i="5" s="1"/>
  <c r="BG273" i="5"/>
  <c r="BG278" i="5"/>
  <c r="BG279" i="5" s="1"/>
  <c r="BG290" i="5" s="1"/>
  <c r="BI80" i="5" s="1"/>
  <c r="BI73" i="5" s="1"/>
  <c r="BJ113" i="5"/>
  <c r="BI268" i="5"/>
  <c r="BD155" i="5"/>
  <c r="BD156" i="5" s="1"/>
  <c r="BC155" i="5"/>
  <c r="BC156" i="5" s="1"/>
  <c r="E155" i="5"/>
  <c r="E156" i="5" s="1"/>
  <c r="F155" i="5"/>
  <c r="F156" i="5" s="1"/>
  <c r="D155" i="5"/>
  <c r="G155" i="5"/>
  <c r="G156" i="5" s="1"/>
  <c r="I155" i="5"/>
  <c r="I156" i="5" s="1"/>
  <c r="H155" i="5"/>
  <c r="H156" i="5" s="1"/>
  <c r="L155" i="5"/>
  <c r="L156" i="5" s="1"/>
  <c r="J155" i="5"/>
  <c r="J156" i="5" s="1"/>
  <c r="K155" i="5"/>
  <c r="K156" i="5" s="1"/>
  <c r="N155" i="5"/>
  <c r="N156" i="5" s="1"/>
  <c r="M155" i="5"/>
  <c r="M156" i="5" s="1"/>
  <c r="P155" i="5"/>
  <c r="P156" i="5" s="1"/>
  <c r="Q155" i="5"/>
  <c r="Q156" i="5" s="1"/>
  <c r="T155" i="5"/>
  <c r="T156" i="5" s="1"/>
  <c r="O155" i="5"/>
  <c r="O156" i="5" s="1"/>
  <c r="R155" i="5"/>
  <c r="R156" i="5" s="1"/>
  <c r="S155" i="5"/>
  <c r="S156" i="5" s="1"/>
  <c r="V155" i="5"/>
  <c r="V156" i="5" s="1"/>
  <c r="U155" i="5"/>
  <c r="U156" i="5" s="1"/>
  <c r="W155" i="5"/>
  <c r="W156" i="5" s="1"/>
  <c r="X155" i="5"/>
  <c r="X156" i="5" s="1"/>
  <c r="Y155" i="5"/>
  <c r="Y156" i="5" s="1"/>
  <c r="AA155" i="5"/>
  <c r="AA156" i="5" s="1"/>
  <c r="Z155" i="5"/>
  <c r="Z156" i="5" s="1"/>
  <c r="AC155" i="5"/>
  <c r="AC156" i="5" s="1"/>
  <c r="AB155" i="5"/>
  <c r="AB156" i="5" s="1"/>
  <c r="AD155" i="5"/>
  <c r="AD156" i="5" s="1"/>
  <c r="AE155" i="5"/>
  <c r="AE156" i="5" s="1"/>
  <c r="AG155" i="5"/>
  <c r="AG156" i="5" s="1"/>
  <c r="AF155" i="5"/>
  <c r="AF156" i="5" s="1"/>
  <c r="AH155" i="5"/>
  <c r="AH156" i="5" s="1"/>
  <c r="AI155" i="5"/>
  <c r="AI156" i="5" s="1"/>
  <c r="AK155" i="5"/>
  <c r="AK156" i="5" s="1"/>
  <c r="AN155" i="5"/>
  <c r="AN156" i="5" s="1"/>
  <c r="AJ155" i="5"/>
  <c r="AJ156" i="5" s="1"/>
  <c r="AL155" i="5"/>
  <c r="AL156" i="5" s="1"/>
  <c r="AM155" i="5"/>
  <c r="AM156" i="5" s="1"/>
  <c r="AO155" i="5"/>
  <c r="AO156" i="5" s="1"/>
  <c r="AP155" i="5"/>
  <c r="AP156" i="5" s="1"/>
  <c r="AQ155" i="5"/>
  <c r="AQ156" i="5" s="1"/>
  <c r="AS155" i="5"/>
  <c r="AS156" i="5" s="1"/>
  <c r="AR155" i="5"/>
  <c r="AR156" i="5" s="1"/>
  <c r="AT155" i="5"/>
  <c r="AT156" i="5" s="1"/>
  <c r="AV155" i="5"/>
  <c r="AV156" i="5" s="1"/>
  <c r="AW155" i="5"/>
  <c r="AW156" i="5" s="1"/>
  <c r="AU155" i="5"/>
  <c r="AU156" i="5" s="1"/>
  <c r="BA155" i="5"/>
  <c r="BA156" i="5" s="1"/>
  <c r="AX155" i="5"/>
  <c r="AX156" i="5" s="1"/>
  <c r="AZ155" i="5"/>
  <c r="AZ156" i="5" s="1"/>
  <c r="BH33" i="5"/>
  <c r="BH32" i="5"/>
  <c r="BI32" i="5"/>
  <c r="BJ30" i="5" l="1"/>
  <c r="BI52" i="5"/>
  <c r="BD176" i="5"/>
  <c r="BD178" i="5"/>
  <c r="BD179" i="5" s="1"/>
  <c r="AX180" i="5" s="1"/>
  <c r="AX181" i="5" s="1"/>
  <c r="BD101" i="5"/>
  <c r="BD94" i="5" s="1"/>
  <c r="BC286" i="5"/>
  <c r="BC289" i="5"/>
  <c r="AC90" i="5"/>
  <c r="AB263" i="5"/>
  <c r="G85" i="5"/>
  <c r="F140" i="5"/>
  <c r="BF272" i="5"/>
  <c r="BF274" i="5"/>
  <c r="BF275" i="5" s="1"/>
  <c r="BK113" i="5"/>
  <c r="BJ268" i="5"/>
  <c r="BH278" i="5"/>
  <c r="BH279" i="5" s="1"/>
  <c r="BH290" i="5" s="1"/>
  <c r="BJ80" i="5" s="1"/>
  <c r="BJ73" i="5" s="1"/>
  <c r="BH273" i="5"/>
  <c r="BF151" i="5"/>
  <c r="BF153" i="5"/>
  <c r="BF154" i="5" s="1"/>
  <c r="T94" i="5"/>
  <c r="T89" i="5"/>
  <c r="S239" i="5"/>
  <c r="BJ122" i="5"/>
  <c r="BI148" i="5"/>
  <c r="BI152" i="5" s="1"/>
  <c r="BI269" i="5"/>
  <c r="D156" i="5"/>
  <c r="I12" i="5" s="1"/>
  <c r="D166" i="5"/>
  <c r="BI123" i="5"/>
  <c r="BH149" i="5"/>
  <c r="BH270" i="5"/>
  <c r="P88" i="5"/>
  <c r="O215" i="5"/>
  <c r="BD70" i="5"/>
  <c r="BD63" i="5" s="1"/>
  <c r="BB288" i="5"/>
  <c r="BI31" i="5"/>
  <c r="BI33" i="5"/>
  <c r="BJ31" i="5"/>
  <c r="BK30" i="5" l="1"/>
  <c r="BJ52" i="5"/>
  <c r="BG151" i="5"/>
  <c r="BG153" i="5"/>
  <c r="BG154" i="5" s="1"/>
  <c r="BG155" i="5" s="1"/>
  <c r="BG156" i="5" s="1"/>
  <c r="BE70" i="5"/>
  <c r="BE63" i="5" s="1"/>
  <c r="BC288" i="5"/>
  <c r="Q88" i="5"/>
  <c r="P215" i="5"/>
  <c r="BE101" i="5"/>
  <c r="BE94" i="5" s="1"/>
  <c r="BD286" i="5"/>
  <c r="BD289" i="5"/>
  <c r="U94" i="5"/>
  <c r="U89" i="5"/>
  <c r="T239" i="5"/>
  <c r="F86" i="5"/>
  <c r="E166" i="5"/>
  <c r="BC180" i="5"/>
  <c r="BC181" i="5" s="1"/>
  <c r="BD180" i="5"/>
  <c r="BD181" i="5" s="1"/>
  <c r="D180" i="5"/>
  <c r="E180" i="5"/>
  <c r="E181" i="5" s="1"/>
  <c r="F180" i="5"/>
  <c r="F181" i="5" s="1"/>
  <c r="H180" i="5"/>
  <c r="H181" i="5" s="1"/>
  <c r="G180" i="5"/>
  <c r="G181" i="5" s="1"/>
  <c r="J180" i="5"/>
  <c r="J181" i="5" s="1"/>
  <c r="I180" i="5"/>
  <c r="I181" i="5" s="1"/>
  <c r="K180" i="5"/>
  <c r="K181" i="5" s="1"/>
  <c r="L180" i="5"/>
  <c r="L181" i="5" s="1"/>
  <c r="N180" i="5"/>
  <c r="N181" i="5" s="1"/>
  <c r="M180" i="5"/>
  <c r="M181" i="5" s="1"/>
  <c r="P180" i="5"/>
  <c r="P181" i="5" s="1"/>
  <c r="O180" i="5"/>
  <c r="O181" i="5" s="1"/>
  <c r="Q180" i="5"/>
  <c r="Q181" i="5" s="1"/>
  <c r="S180" i="5"/>
  <c r="S181" i="5" s="1"/>
  <c r="R180" i="5"/>
  <c r="R181" i="5" s="1"/>
  <c r="T180" i="5"/>
  <c r="T181" i="5" s="1"/>
  <c r="U180" i="5"/>
  <c r="U181" i="5" s="1"/>
  <c r="V180" i="5"/>
  <c r="V181" i="5" s="1"/>
  <c r="X180" i="5"/>
  <c r="X181" i="5" s="1"/>
  <c r="W180" i="5"/>
  <c r="W181" i="5" s="1"/>
  <c r="Z180" i="5"/>
  <c r="Z181" i="5" s="1"/>
  <c r="AB180" i="5"/>
  <c r="AB181" i="5" s="1"/>
  <c r="Y180" i="5"/>
  <c r="Y181" i="5" s="1"/>
  <c r="AC180" i="5"/>
  <c r="AC181" i="5" s="1"/>
  <c r="AA180" i="5"/>
  <c r="AA181" i="5" s="1"/>
  <c r="AD180" i="5"/>
  <c r="AD181" i="5" s="1"/>
  <c r="AF180" i="5"/>
  <c r="AF181" i="5" s="1"/>
  <c r="AE180" i="5"/>
  <c r="AE181" i="5" s="1"/>
  <c r="AI180" i="5"/>
  <c r="AI181" i="5" s="1"/>
  <c r="AG180" i="5"/>
  <c r="AG181" i="5" s="1"/>
  <c r="AH180" i="5"/>
  <c r="AH181" i="5" s="1"/>
  <c r="AL180" i="5"/>
  <c r="AL181" i="5" s="1"/>
  <c r="AJ180" i="5"/>
  <c r="AJ181" i="5" s="1"/>
  <c r="AK180" i="5"/>
  <c r="AK181" i="5" s="1"/>
  <c r="AM180" i="5"/>
  <c r="AM181" i="5" s="1"/>
  <c r="AN180" i="5"/>
  <c r="AN181" i="5" s="1"/>
  <c r="AO180" i="5"/>
  <c r="AO181" i="5" s="1"/>
  <c r="AP180" i="5"/>
  <c r="AP181" i="5" s="1"/>
  <c r="AR180" i="5"/>
  <c r="AR181" i="5" s="1"/>
  <c r="AQ180" i="5"/>
  <c r="AQ181" i="5" s="1"/>
  <c r="AS180" i="5"/>
  <c r="AS181" i="5" s="1"/>
  <c r="AT180" i="5"/>
  <c r="AT181" i="5" s="1"/>
  <c r="AV180" i="5"/>
  <c r="AV181" i="5" s="1"/>
  <c r="AY180" i="5"/>
  <c r="AY181" i="5" s="1"/>
  <c r="AU180" i="5"/>
  <c r="AU181" i="5" s="1"/>
  <c r="AW180" i="5"/>
  <c r="AW181" i="5" s="1"/>
  <c r="BA180" i="5"/>
  <c r="BA181" i="5" s="1"/>
  <c r="BJ148" i="5"/>
  <c r="BJ152" i="5" s="1"/>
  <c r="BK122" i="5"/>
  <c r="BJ269" i="5"/>
  <c r="BL113" i="5"/>
  <c r="BL268" i="5" s="1"/>
  <c r="BK268" i="5"/>
  <c r="BE155" i="5"/>
  <c r="BE156" i="5" s="1"/>
  <c r="BB180" i="5"/>
  <c r="BB181" i="5" s="1"/>
  <c r="AD90" i="5"/>
  <c r="AC263" i="5"/>
  <c r="AE90" i="5" s="1"/>
  <c r="BI278" i="5"/>
  <c r="BI279" i="5" s="1"/>
  <c r="BI290" i="5" s="1"/>
  <c r="BK80" i="5" s="1"/>
  <c r="BK73" i="5" s="1"/>
  <c r="BI273" i="5"/>
  <c r="H85" i="5"/>
  <c r="G140" i="5"/>
  <c r="BJ123" i="5"/>
  <c r="BI149" i="5"/>
  <c r="BI270" i="5"/>
  <c r="BG272" i="5"/>
  <c r="BG274" i="5"/>
  <c r="BG275" i="5" s="1"/>
  <c r="AZ180" i="5"/>
  <c r="AZ181" i="5" s="1"/>
  <c r="BJ32" i="5"/>
  <c r="BK31" i="5"/>
  <c r="BJ33" i="5"/>
  <c r="BL30" i="5" l="1"/>
  <c r="BK52" i="5"/>
  <c r="BF101" i="5"/>
  <c r="BF94" i="5" s="1"/>
  <c r="BE286" i="5"/>
  <c r="BE289" i="5"/>
  <c r="R88" i="5"/>
  <c r="Q215" i="5"/>
  <c r="G86" i="5"/>
  <c r="F166" i="5"/>
  <c r="BJ273" i="5"/>
  <c r="BJ278" i="5"/>
  <c r="BJ279" i="5" s="1"/>
  <c r="BJ290" i="5" s="1"/>
  <c r="BL80" i="5" s="1"/>
  <c r="BL73" i="5" s="1"/>
  <c r="BL122" i="5"/>
  <c r="BK148" i="5"/>
  <c r="BK152" i="5" s="1"/>
  <c r="BK269" i="5"/>
  <c r="V89" i="5"/>
  <c r="V94" i="5"/>
  <c r="U239" i="5"/>
  <c r="BH272" i="5"/>
  <c r="BH274" i="5"/>
  <c r="BH275" i="5" s="1"/>
  <c r="BK123" i="5"/>
  <c r="BJ149" i="5"/>
  <c r="BJ270" i="5"/>
  <c r="D181" i="5"/>
  <c r="I13" i="5" s="1"/>
  <c r="D191" i="5"/>
  <c r="BF70" i="5"/>
  <c r="BF63" i="5" s="1"/>
  <c r="BD288" i="5"/>
  <c r="H140" i="5"/>
  <c r="I85" i="5"/>
  <c r="BH151" i="5"/>
  <c r="BH153" i="5"/>
  <c r="BH154" i="5" s="1"/>
  <c r="BF155" i="5"/>
  <c r="BF156" i="5" s="1"/>
  <c r="BL32" i="5"/>
  <c r="BK32" i="5"/>
  <c r="BL33" i="5"/>
  <c r="BK33" i="5"/>
  <c r="BM30" i="5" l="1"/>
  <c r="BL52" i="5"/>
  <c r="H86" i="5"/>
  <c r="G166" i="5"/>
  <c r="BL123" i="5"/>
  <c r="BK149" i="5"/>
  <c r="BK270" i="5"/>
  <c r="BI272" i="5"/>
  <c r="BI274" i="5"/>
  <c r="BI275" i="5" s="1"/>
  <c r="R215" i="5"/>
  <c r="S88" i="5"/>
  <c r="BI151" i="5"/>
  <c r="BI153" i="5"/>
  <c r="BI154" i="5" s="1"/>
  <c r="BH155" i="5" s="1"/>
  <c r="BH156" i="5" s="1"/>
  <c r="BM122" i="5"/>
  <c r="BL269" i="5"/>
  <c r="BG70" i="5"/>
  <c r="BG63" i="5" s="1"/>
  <c r="BE288" i="5"/>
  <c r="F87" i="5"/>
  <c r="E191" i="5"/>
  <c r="BG101" i="5"/>
  <c r="BG94" i="5" s="1"/>
  <c r="BF286" i="5"/>
  <c r="BF289" i="5"/>
  <c r="W89" i="5"/>
  <c r="W94" i="5"/>
  <c r="V239" i="5"/>
  <c r="J85" i="5"/>
  <c r="I140" i="5"/>
  <c r="BK273" i="5"/>
  <c r="BK278" i="5"/>
  <c r="BK279" i="5" s="1"/>
  <c r="BK290" i="5" s="1"/>
  <c r="BM80" i="5" s="1"/>
  <c r="BM73" i="5" s="1"/>
  <c r="BL31" i="5"/>
  <c r="BM32" i="5"/>
  <c r="BN30" i="5" l="1"/>
  <c r="BM52" i="5"/>
  <c r="BH101" i="5"/>
  <c r="BH94" i="5" s="1"/>
  <c r="BG286" i="5"/>
  <c r="BG289" i="5"/>
  <c r="BH70" i="5"/>
  <c r="BH63" i="5" s="1"/>
  <c r="BF288" i="5"/>
  <c r="T88" i="5"/>
  <c r="S215" i="5"/>
  <c r="BJ272" i="5"/>
  <c r="BJ274" i="5"/>
  <c r="BJ275" i="5" s="1"/>
  <c r="G87" i="5"/>
  <c r="F191" i="5"/>
  <c r="BM123" i="5"/>
  <c r="BL270" i="5"/>
  <c r="I86" i="5"/>
  <c r="H166" i="5"/>
  <c r="BJ151" i="5"/>
  <c r="BJ153" i="5"/>
  <c r="BJ154" i="5" s="1"/>
  <c r="J140" i="5"/>
  <c r="K85" i="5"/>
  <c r="X89" i="5"/>
  <c r="X94" i="5"/>
  <c r="W239" i="5"/>
  <c r="BL278" i="5"/>
  <c r="BL279" i="5" s="1"/>
  <c r="BL290" i="5" s="1"/>
  <c r="BN80" i="5" s="1"/>
  <c r="BN73" i="5" s="1"/>
  <c r="BL273" i="5"/>
  <c r="BN31" i="5"/>
  <c r="BM31" i="5"/>
  <c r="BM33" i="5"/>
  <c r="E38" i="5" l="1"/>
  <c r="BM38" i="5"/>
  <c r="F38" i="5"/>
  <c r="G38" i="5"/>
  <c r="H38" i="5"/>
  <c r="I38" i="5"/>
  <c r="J38" i="5"/>
  <c r="K38" i="5"/>
  <c r="L38" i="5"/>
  <c r="M38" i="5"/>
  <c r="N38" i="5"/>
  <c r="O38" i="5"/>
  <c r="P38" i="5"/>
  <c r="Q38" i="5"/>
  <c r="R38" i="5"/>
  <c r="S38" i="5"/>
  <c r="T38" i="5"/>
  <c r="U38" i="5"/>
  <c r="V38" i="5"/>
  <c r="W38" i="5"/>
  <c r="X38" i="5"/>
  <c r="Y38" i="5"/>
  <c r="Z38" i="5"/>
  <c r="AA38" i="5"/>
  <c r="AB38" i="5"/>
  <c r="AC38" i="5"/>
  <c r="AD38" i="5"/>
  <c r="AE38" i="5"/>
  <c r="AF38" i="5"/>
  <c r="AG38" i="5"/>
  <c r="AH38" i="5"/>
  <c r="AI38" i="5"/>
  <c r="AJ38" i="5"/>
  <c r="AK38" i="5"/>
  <c r="AL38" i="5"/>
  <c r="AM38" i="5"/>
  <c r="AN38" i="5"/>
  <c r="AO38" i="5"/>
  <c r="AP38" i="5"/>
  <c r="AQ38" i="5"/>
  <c r="AR38" i="5"/>
  <c r="AS38" i="5"/>
  <c r="AT38" i="5"/>
  <c r="AU38" i="5"/>
  <c r="AV38" i="5"/>
  <c r="AW38" i="5"/>
  <c r="AX38" i="5"/>
  <c r="AY38" i="5"/>
  <c r="AZ38" i="5"/>
  <c r="BA38" i="5"/>
  <c r="BB38" i="5"/>
  <c r="BC38" i="5"/>
  <c r="BD38" i="5"/>
  <c r="BE38" i="5"/>
  <c r="BF38" i="5"/>
  <c r="BG38" i="5"/>
  <c r="BL38" i="5"/>
  <c r="BK38" i="5"/>
  <c r="BJ38" i="5"/>
  <c r="BI38" i="5"/>
  <c r="BH38" i="5"/>
  <c r="BN52" i="5"/>
  <c r="H87" i="5"/>
  <c r="G191" i="5"/>
  <c r="J86" i="5"/>
  <c r="I166" i="5"/>
  <c r="Y89" i="5"/>
  <c r="Y94" i="5"/>
  <c r="X239" i="5"/>
  <c r="L85" i="5"/>
  <c r="K140" i="5"/>
  <c r="BJ155" i="5"/>
  <c r="BJ156" i="5" s="1"/>
  <c r="BI155" i="5"/>
  <c r="BI156" i="5" s="1"/>
  <c r="BI101" i="5"/>
  <c r="BI94" i="5" s="1"/>
  <c r="BH286" i="5"/>
  <c r="BH289" i="5"/>
  <c r="BK272" i="5"/>
  <c r="BK274" i="5"/>
  <c r="BK275" i="5" s="1"/>
  <c r="U88" i="5"/>
  <c r="T215" i="5"/>
  <c r="BK151" i="5"/>
  <c r="BK153" i="5"/>
  <c r="BK154" i="5" s="1"/>
  <c r="BK155" i="5" s="1"/>
  <c r="BK156" i="5" s="1"/>
  <c r="BI70" i="5"/>
  <c r="BI63" i="5" s="1"/>
  <c r="BG288" i="5"/>
  <c r="BN32" i="5"/>
  <c r="BN33" i="5"/>
  <c r="E39" i="5" l="1"/>
  <c r="U39" i="5"/>
  <c r="AK39" i="5"/>
  <c r="BA39" i="5"/>
  <c r="F39" i="5"/>
  <c r="V39" i="5"/>
  <c r="AL39" i="5"/>
  <c r="BB39" i="5"/>
  <c r="G39" i="5"/>
  <c r="W39" i="5"/>
  <c r="AM39" i="5"/>
  <c r="BC39" i="5"/>
  <c r="Q39" i="5"/>
  <c r="AX39" i="5"/>
  <c r="AI39" i="5"/>
  <c r="H39" i="5"/>
  <c r="X39" i="5"/>
  <c r="AN39" i="5"/>
  <c r="BD39" i="5"/>
  <c r="AS39" i="5"/>
  <c r="AT39" i="5"/>
  <c r="O39" i="5"/>
  <c r="AV39" i="5"/>
  <c r="BM39" i="5"/>
  <c r="I39" i="5"/>
  <c r="Y39" i="5"/>
  <c r="AO39" i="5"/>
  <c r="BE39" i="5"/>
  <c r="M39" i="5"/>
  <c r="BL39" i="5"/>
  <c r="BK39" i="5"/>
  <c r="AH39" i="5"/>
  <c r="J39" i="5"/>
  <c r="Z39" i="5"/>
  <c r="AP39" i="5"/>
  <c r="BF39" i="5"/>
  <c r="N39" i="5"/>
  <c r="AF39" i="5"/>
  <c r="R39" i="5"/>
  <c r="AJ39" i="5"/>
  <c r="K39" i="5"/>
  <c r="AA39" i="5"/>
  <c r="AQ39" i="5"/>
  <c r="BG39" i="5"/>
  <c r="BI39" i="5"/>
  <c r="AE39" i="5"/>
  <c r="AW39" i="5"/>
  <c r="AY39" i="5"/>
  <c r="L39" i="5"/>
  <c r="AB39" i="5"/>
  <c r="AR39" i="5"/>
  <c r="BJ39" i="5"/>
  <c r="BH39" i="5"/>
  <c r="AG39" i="5"/>
  <c r="AZ39" i="5"/>
  <c r="AC39" i="5"/>
  <c r="AD39" i="5"/>
  <c r="AU39" i="5"/>
  <c r="P39" i="5"/>
  <c r="S39" i="5"/>
  <c r="T39" i="5"/>
  <c r="H40" i="5"/>
  <c r="X40" i="5"/>
  <c r="AN40" i="5"/>
  <c r="BD40" i="5"/>
  <c r="I40" i="5"/>
  <c r="Y40" i="5"/>
  <c r="BE40" i="5"/>
  <c r="J40" i="5"/>
  <c r="Z40" i="5"/>
  <c r="AP40" i="5"/>
  <c r="BF40" i="5"/>
  <c r="AH40" i="5"/>
  <c r="S40" i="5"/>
  <c r="AZ40" i="5"/>
  <c r="G40" i="5"/>
  <c r="AO40" i="5"/>
  <c r="K40" i="5"/>
  <c r="AA40" i="5"/>
  <c r="AQ40" i="5"/>
  <c r="BG40" i="5"/>
  <c r="AB40" i="5"/>
  <c r="BH40" i="5"/>
  <c r="AU40" i="5"/>
  <c r="BL40" i="5"/>
  <c r="AW40" i="5"/>
  <c r="T40" i="5"/>
  <c r="E40" i="5"/>
  <c r="V40" i="5"/>
  <c r="W40" i="5"/>
  <c r="L40" i="5"/>
  <c r="AR40" i="5"/>
  <c r="BK40" i="5"/>
  <c r="AE40" i="5"/>
  <c r="AV40" i="5"/>
  <c r="R40" i="5"/>
  <c r="AJ40" i="5"/>
  <c r="BB40" i="5"/>
  <c r="AM40" i="5"/>
  <c r="M40" i="5"/>
  <c r="AC40" i="5"/>
  <c r="AS40" i="5"/>
  <c r="AF40" i="5"/>
  <c r="AX40" i="5"/>
  <c r="BM40" i="5"/>
  <c r="AL40" i="5"/>
  <c r="N40" i="5"/>
  <c r="AD40" i="5"/>
  <c r="AT40" i="5"/>
  <c r="BI40" i="5"/>
  <c r="BJ40" i="5"/>
  <c r="AG40" i="5"/>
  <c r="AY40" i="5"/>
  <c r="BA40" i="5"/>
  <c r="BC40" i="5"/>
  <c r="O40" i="5"/>
  <c r="P40" i="5"/>
  <c r="Q40" i="5"/>
  <c r="AI40" i="5"/>
  <c r="AK40" i="5"/>
  <c r="F40" i="5"/>
  <c r="U40" i="5"/>
  <c r="Z94" i="5"/>
  <c r="Z89" i="5"/>
  <c r="Y239" i="5"/>
  <c r="BL272" i="5"/>
  <c r="BL274" i="5"/>
  <c r="BL275" i="5" s="1"/>
  <c r="BJ70" i="5"/>
  <c r="BJ63" i="5" s="1"/>
  <c r="BH288" i="5"/>
  <c r="BJ101" i="5"/>
  <c r="BJ94" i="5" s="1"/>
  <c r="BI286" i="5"/>
  <c r="BI289" i="5"/>
  <c r="M85" i="5"/>
  <c r="L140" i="5"/>
  <c r="V88" i="5"/>
  <c r="U215" i="5"/>
  <c r="K86" i="5"/>
  <c r="J166" i="5"/>
  <c r="I87" i="5"/>
  <c r="H191" i="5"/>
  <c r="W88" i="5" l="1"/>
  <c r="V215" i="5"/>
  <c r="BK70" i="5"/>
  <c r="BK63" i="5" s="1"/>
  <c r="BI288" i="5"/>
  <c r="BK276" i="5"/>
  <c r="BK277" i="5" s="1"/>
  <c r="D276" i="5"/>
  <c r="F276" i="5"/>
  <c r="F277" i="5" s="1"/>
  <c r="E276" i="5"/>
  <c r="E277" i="5" s="1"/>
  <c r="G276" i="5"/>
  <c r="G277" i="5" s="1"/>
  <c r="I276" i="5"/>
  <c r="I277" i="5" s="1"/>
  <c r="H276" i="5"/>
  <c r="H277" i="5" s="1"/>
  <c r="J276" i="5"/>
  <c r="J277" i="5" s="1"/>
  <c r="K276" i="5"/>
  <c r="K277" i="5" s="1"/>
  <c r="L276" i="5"/>
  <c r="L277" i="5" s="1"/>
  <c r="N276" i="5"/>
  <c r="N277" i="5" s="1"/>
  <c r="M276" i="5"/>
  <c r="M277" i="5" s="1"/>
  <c r="P276" i="5"/>
  <c r="P277" i="5" s="1"/>
  <c r="O276" i="5"/>
  <c r="O277" i="5" s="1"/>
  <c r="Q276" i="5"/>
  <c r="Q277" i="5" s="1"/>
  <c r="S276" i="5"/>
  <c r="S277" i="5" s="1"/>
  <c r="R276" i="5"/>
  <c r="R277" i="5" s="1"/>
  <c r="U276" i="5"/>
  <c r="U277" i="5" s="1"/>
  <c r="T276" i="5"/>
  <c r="T277" i="5" s="1"/>
  <c r="X276" i="5"/>
  <c r="X277" i="5" s="1"/>
  <c r="Z276" i="5"/>
  <c r="Z277" i="5" s="1"/>
  <c r="W276" i="5"/>
  <c r="W277" i="5" s="1"/>
  <c r="V276" i="5"/>
  <c r="V277" i="5" s="1"/>
  <c r="Y276" i="5"/>
  <c r="Y277" i="5" s="1"/>
  <c r="AA276" i="5"/>
  <c r="AA277" i="5" s="1"/>
  <c r="AC276" i="5"/>
  <c r="AC277" i="5" s="1"/>
  <c r="AD276" i="5"/>
  <c r="AD277" i="5" s="1"/>
  <c r="AB276" i="5"/>
  <c r="AB277" i="5" s="1"/>
  <c r="AF276" i="5"/>
  <c r="AF277" i="5" s="1"/>
  <c r="AG276" i="5"/>
  <c r="AG277" i="5" s="1"/>
  <c r="AE276" i="5"/>
  <c r="AE277" i="5" s="1"/>
  <c r="AI276" i="5"/>
  <c r="AI277" i="5" s="1"/>
  <c r="AH276" i="5"/>
  <c r="AH277" i="5" s="1"/>
  <c r="AJ276" i="5"/>
  <c r="AJ277" i="5" s="1"/>
  <c r="AM276" i="5"/>
  <c r="AM277" i="5" s="1"/>
  <c r="AN276" i="5"/>
  <c r="AN277" i="5" s="1"/>
  <c r="AK276" i="5"/>
  <c r="AK277" i="5" s="1"/>
  <c r="AL276" i="5"/>
  <c r="AL277" i="5" s="1"/>
  <c r="AQ276" i="5"/>
  <c r="AQ277" i="5" s="1"/>
  <c r="AR276" i="5"/>
  <c r="AR277" i="5" s="1"/>
  <c r="AO276" i="5"/>
  <c r="AO277" i="5" s="1"/>
  <c r="AP276" i="5"/>
  <c r="AP277" i="5" s="1"/>
  <c r="AS276" i="5"/>
  <c r="AS277" i="5" s="1"/>
  <c r="AT276" i="5"/>
  <c r="AT277" i="5" s="1"/>
  <c r="AU276" i="5"/>
  <c r="AU277" i="5" s="1"/>
  <c r="AV276" i="5"/>
  <c r="AV277" i="5" s="1"/>
  <c r="AW276" i="5"/>
  <c r="AW277" i="5" s="1"/>
  <c r="AX276" i="5"/>
  <c r="AX277" i="5" s="1"/>
  <c r="AZ276" i="5"/>
  <c r="AZ277" i="5" s="1"/>
  <c r="AY276" i="5"/>
  <c r="AY277" i="5" s="1"/>
  <c r="BC276" i="5"/>
  <c r="BC277" i="5" s="1"/>
  <c r="BB276" i="5"/>
  <c r="BB277" i="5" s="1"/>
  <c r="BA276" i="5"/>
  <c r="BA277" i="5" s="1"/>
  <c r="BD276" i="5"/>
  <c r="BD277" i="5" s="1"/>
  <c r="BE276" i="5"/>
  <c r="BE277" i="5" s="1"/>
  <c r="BF276" i="5"/>
  <c r="BF277" i="5" s="1"/>
  <c r="BI276" i="5"/>
  <c r="BI277" i="5" s="1"/>
  <c r="BH276" i="5"/>
  <c r="BH277" i="5" s="1"/>
  <c r="BG276" i="5"/>
  <c r="BG277" i="5" s="1"/>
  <c r="N85" i="5"/>
  <c r="M140" i="5"/>
  <c r="BK101" i="5"/>
  <c r="BK94" i="5" s="1"/>
  <c r="BJ286" i="5"/>
  <c r="BJ289" i="5"/>
  <c r="J87" i="5"/>
  <c r="I191" i="5"/>
  <c r="AA94" i="5"/>
  <c r="AA89" i="5"/>
  <c r="Z239" i="5"/>
  <c r="L86" i="5"/>
  <c r="K166" i="5"/>
  <c r="BJ276" i="5"/>
  <c r="BJ277" i="5" s="1"/>
  <c r="M86" i="5" l="1"/>
  <c r="L166" i="5"/>
  <c r="K87" i="5"/>
  <c r="J191" i="5"/>
  <c r="AB94" i="5"/>
  <c r="AB89" i="5"/>
  <c r="AA239" i="5"/>
  <c r="BL70" i="5"/>
  <c r="BL63" i="5" s="1"/>
  <c r="BJ288" i="5"/>
  <c r="BL101" i="5"/>
  <c r="BL94" i="5" s="1"/>
  <c r="BK286" i="5"/>
  <c r="BK289" i="5"/>
  <c r="O85" i="5"/>
  <c r="N140" i="5"/>
  <c r="X88" i="5"/>
  <c r="W215" i="5"/>
  <c r="D277" i="5"/>
  <c r="I17" i="5" s="1"/>
  <c r="H48" i="5" s="1"/>
  <c r="D287" i="5"/>
  <c r="BM70" i="5" l="1"/>
  <c r="BM63" i="5" s="1"/>
  <c r="BK288" i="5"/>
  <c r="F91" i="5"/>
  <c r="F84" i="5" s="1"/>
  <c r="E287" i="5"/>
  <c r="L87" i="5"/>
  <c r="K191" i="5"/>
  <c r="P85" i="5"/>
  <c r="O140" i="5"/>
  <c r="BM101" i="5"/>
  <c r="BM94" i="5" s="1"/>
  <c r="BL286" i="5"/>
  <c r="BN101" i="5" s="1"/>
  <c r="BN94" i="5" s="1"/>
  <c r="BL289" i="5"/>
  <c r="AC89" i="5"/>
  <c r="AC94" i="5"/>
  <c r="AB239" i="5"/>
  <c r="Y88" i="5"/>
  <c r="X215" i="5"/>
  <c r="N86" i="5"/>
  <c r="M166" i="5"/>
  <c r="BN70" i="5" l="1"/>
  <c r="BN63" i="5" s="1"/>
  <c r="BL288" i="5"/>
  <c r="M87" i="5"/>
  <c r="L191" i="5"/>
  <c r="O86" i="5"/>
  <c r="N166" i="5"/>
  <c r="Q85" i="5"/>
  <c r="P140" i="5"/>
  <c r="G91" i="5"/>
  <c r="G84" i="5" s="1"/>
  <c r="F287" i="5"/>
  <c r="Z88" i="5"/>
  <c r="Y215" i="5"/>
  <c r="AD94" i="5"/>
  <c r="AD89" i="5"/>
  <c r="AC239" i="5"/>
  <c r="AA88" i="5" l="1"/>
  <c r="Z215" i="5"/>
  <c r="P86" i="5"/>
  <c r="O166" i="5"/>
  <c r="N87" i="5"/>
  <c r="M191" i="5"/>
  <c r="H91" i="5"/>
  <c r="H84" i="5" s="1"/>
  <c r="G287" i="5"/>
  <c r="R85" i="5"/>
  <c r="Q140" i="5"/>
  <c r="AE89" i="5"/>
  <c r="AE94" i="5"/>
  <c r="AD239" i="5"/>
  <c r="S85" i="5" l="1"/>
  <c r="R140" i="5"/>
  <c r="I91" i="5"/>
  <c r="I84" i="5" s="1"/>
  <c r="H287" i="5"/>
  <c r="O87" i="5"/>
  <c r="N191" i="5"/>
  <c r="AF89" i="5"/>
  <c r="AF94" i="5"/>
  <c r="AE239" i="5"/>
  <c r="Q86" i="5"/>
  <c r="P166" i="5"/>
  <c r="AB88" i="5"/>
  <c r="AA215" i="5"/>
  <c r="AC88" i="5" l="1"/>
  <c r="AB215" i="5"/>
  <c r="R86" i="5"/>
  <c r="Q166" i="5"/>
  <c r="T85" i="5"/>
  <c r="S140" i="5"/>
  <c r="AG89" i="5"/>
  <c r="AF239" i="5"/>
  <c r="AG94" i="5"/>
  <c r="P87" i="5"/>
  <c r="O191" i="5"/>
  <c r="J91" i="5"/>
  <c r="J84" i="5" s="1"/>
  <c r="I287" i="5"/>
  <c r="Q87" i="5" l="1"/>
  <c r="P191" i="5"/>
  <c r="AH94" i="5"/>
  <c r="AH89" i="5"/>
  <c r="AG239" i="5"/>
  <c r="S86" i="5"/>
  <c r="R166" i="5"/>
  <c r="K91" i="5"/>
  <c r="K84" i="5" s="1"/>
  <c r="J287" i="5"/>
  <c r="U85" i="5"/>
  <c r="T140" i="5"/>
  <c r="AD88" i="5"/>
  <c r="AC215" i="5"/>
  <c r="AE88" i="5" l="1"/>
  <c r="AD215" i="5"/>
  <c r="V85" i="5"/>
  <c r="U140" i="5"/>
  <c r="L91" i="5"/>
  <c r="L84" i="5" s="1"/>
  <c r="K287" i="5"/>
  <c r="T86" i="5"/>
  <c r="S166" i="5"/>
  <c r="AI94" i="5"/>
  <c r="AI89" i="5"/>
  <c r="AH239" i="5"/>
  <c r="R87" i="5"/>
  <c r="Q191" i="5"/>
  <c r="S87" i="5" l="1"/>
  <c r="R191" i="5"/>
  <c r="AJ89" i="5"/>
  <c r="AJ94" i="5"/>
  <c r="AI239" i="5"/>
  <c r="AJ239" i="5" s="1"/>
  <c r="AL89" i="5" s="1"/>
  <c r="U86" i="5"/>
  <c r="T166" i="5"/>
  <c r="W85" i="5"/>
  <c r="V140" i="5"/>
  <c r="AF88" i="5"/>
  <c r="AE215" i="5"/>
  <c r="M91" i="5"/>
  <c r="M84" i="5" s="1"/>
  <c r="L287" i="5"/>
  <c r="N91" i="5" l="1"/>
  <c r="N84" i="5" s="1"/>
  <c r="M287" i="5"/>
  <c r="V86" i="5"/>
  <c r="U166" i="5"/>
  <c r="AK89" i="5"/>
  <c r="AK94" i="5"/>
  <c r="T87" i="5"/>
  <c r="S191" i="5"/>
  <c r="AG88" i="5"/>
  <c r="AF215" i="5"/>
  <c r="X85" i="5"/>
  <c r="W140" i="5"/>
  <c r="AH88" i="5" l="1"/>
  <c r="AG215" i="5"/>
  <c r="U87" i="5"/>
  <c r="T191" i="5"/>
  <c r="AL94" i="5"/>
  <c r="AK239" i="5"/>
  <c r="W86" i="5"/>
  <c r="V166" i="5"/>
  <c r="X140" i="5"/>
  <c r="Y85" i="5"/>
  <c r="O91" i="5"/>
  <c r="O84" i="5" s="1"/>
  <c r="N287" i="5"/>
  <c r="P91" i="5" l="1"/>
  <c r="P84" i="5" s="1"/>
  <c r="O287" i="5"/>
  <c r="Z85" i="5"/>
  <c r="Y140" i="5"/>
  <c r="X86" i="5"/>
  <c r="W166" i="5"/>
  <c r="AM89" i="5"/>
  <c r="AM94" i="5"/>
  <c r="AL239" i="5"/>
  <c r="V87" i="5"/>
  <c r="U191" i="5"/>
  <c r="AI88" i="5"/>
  <c r="AH215" i="5"/>
  <c r="AJ88" i="5" l="1"/>
  <c r="AI215" i="5"/>
  <c r="W87" i="5"/>
  <c r="V191" i="5"/>
  <c r="AN94" i="5"/>
  <c r="AN89" i="5"/>
  <c r="AM239" i="5"/>
  <c r="Y86" i="5"/>
  <c r="X166" i="5"/>
  <c r="AA85" i="5"/>
  <c r="Z140" i="5"/>
  <c r="Q91" i="5"/>
  <c r="Q84" i="5" s="1"/>
  <c r="P287" i="5"/>
  <c r="R91" i="5" l="1"/>
  <c r="R84" i="5" s="1"/>
  <c r="Q287" i="5"/>
  <c r="AB85" i="5"/>
  <c r="AA140" i="5"/>
  <c r="Z86" i="5"/>
  <c r="Y166" i="5"/>
  <c r="AO94" i="5"/>
  <c r="AO89" i="5"/>
  <c r="X87" i="5"/>
  <c r="W191" i="5"/>
  <c r="AK88" i="5"/>
  <c r="AJ215" i="5"/>
  <c r="AL88" i="5" s="1"/>
  <c r="AC85" i="5" l="1"/>
  <c r="AB140" i="5"/>
  <c r="AK215" i="5"/>
  <c r="Y87" i="5"/>
  <c r="X191" i="5"/>
  <c r="AA86" i="5"/>
  <c r="Z166" i="5"/>
  <c r="S91" i="5"/>
  <c r="S84" i="5" s="1"/>
  <c r="R287" i="5"/>
  <c r="T91" i="5" l="1"/>
  <c r="T84" i="5" s="1"/>
  <c r="S287" i="5"/>
  <c r="AB86" i="5"/>
  <c r="AA166" i="5"/>
  <c r="Z87" i="5"/>
  <c r="Y191" i="5"/>
  <c r="AC140" i="5"/>
  <c r="AD85" i="5"/>
  <c r="AM88" i="5"/>
  <c r="AL215" i="5"/>
  <c r="AM215" i="5" s="1"/>
  <c r="AN88" i="5" l="1"/>
  <c r="AA87" i="5"/>
  <c r="Z191" i="5"/>
  <c r="AC86" i="5"/>
  <c r="AB166" i="5"/>
  <c r="U91" i="5"/>
  <c r="U84" i="5" s="1"/>
  <c r="T287" i="5"/>
  <c r="AE85" i="5"/>
  <c r="AD140" i="5"/>
  <c r="AF85" i="5" l="1"/>
  <c r="AE140" i="5"/>
  <c r="V91" i="5"/>
  <c r="V84" i="5" s="1"/>
  <c r="U287" i="5"/>
  <c r="AD86" i="5"/>
  <c r="AC166" i="5"/>
  <c r="AB87" i="5"/>
  <c r="AA191" i="5"/>
  <c r="AO88" i="5"/>
  <c r="AN215" i="5"/>
  <c r="AP88" i="5" l="1"/>
  <c r="AO215" i="5"/>
  <c r="AC87" i="5"/>
  <c r="AB191" i="5"/>
  <c r="AG85" i="5"/>
  <c r="AF140" i="5"/>
  <c r="AE86" i="5"/>
  <c r="AD166" i="5"/>
  <c r="W91" i="5"/>
  <c r="W84" i="5" s="1"/>
  <c r="V287" i="5"/>
  <c r="X91" i="5" l="1"/>
  <c r="X84" i="5" s="1"/>
  <c r="W287" i="5"/>
  <c r="AF86" i="5"/>
  <c r="AE166" i="5"/>
  <c r="AH85" i="5"/>
  <c r="AG140" i="5"/>
  <c r="AQ88" i="5"/>
  <c r="AP215" i="5"/>
  <c r="AQ215" i="5" s="1"/>
  <c r="AR215" i="5" s="1"/>
  <c r="AT88" i="5" s="1"/>
  <c r="AD87" i="5"/>
  <c r="AC191" i="5"/>
  <c r="AU88" i="5" l="1"/>
  <c r="AE87" i="5"/>
  <c r="AD191" i="5"/>
  <c r="AR88" i="5"/>
  <c r="AI85" i="5"/>
  <c r="AH140" i="5"/>
  <c r="AI140" i="5" s="1"/>
  <c r="AJ140" i="5" s="1"/>
  <c r="AL85" i="5" s="1"/>
  <c r="Y91" i="5"/>
  <c r="Y84" i="5" s="1"/>
  <c r="X287" i="5"/>
  <c r="AG86" i="5"/>
  <c r="AF166" i="5"/>
  <c r="Z91" i="5" l="1"/>
  <c r="Z84" i="5" s="1"/>
  <c r="Y287" i="5"/>
  <c r="AH86" i="5"/>
  <c r="AG166" i="5"/>
  <c r="AJ85" i="5"/>
  <c r="AS88" i="5"/>
  <c r="AF87" i="5"/>
  <c r="AE191" i="5"/>
  <c r="AG87" i="5" s="1"/>
  <c r="AK85" i="5" l="1"/>
  <c r="AI86" i="5"/>
  <c r="AH166" i="5"/>
  <c r="AA91" i="5"/>
  <c r="AA84" i="5" s="1"/>
  <c r="Z287" i="5"/>
  <c r="AB91" i="5" l="1"/>
  <c r="AB84" i="5" s="1"/>
  <c r="AA287" i="5"/>
  <c r="AJ86" i="5"/>
  <c r="AI166" i="5"/>
  <c r="AK140" i="5"/>
  <c r="AL140" i="5" l="1"/>
  <c r="AM85" i="5"/>
  <c r="AJ166" i="5"/>
  <c r="AK86" i="5"/>
  <c r="AC91" i="5"/>
  <c r="AC84" i="5" s="1"/>
  <c r="AB287" i="5"/>
  <c r="AD91" i="5" l="1"/>
  <c r="AD84" i="5" s="1"/>
  <c r="AC287" i="5"/>
  <c r="AK166" i="5"/>
  <c r="AL86" i="5"/>
  <c r="AN85" i="5"/>
  <c r="AM140" i="5"/>
  <c r="AN140" i="5" l="1"/>
  <c r="AO85" i="5"/>
  <c r="AM86" i="5"/>
  <c r="AL166" i="5"/>
  <c r="AE91" i="5"/>
  <c r="AE84" i="5" s="1"/>
  <c r="AD287" i="5"/>
  <c r="AF91" i="5" l="1"/>
  <c r="AF84" i="5" s="1"/>
  <c r="AE287" i="5"/>
  <c r="AN86" i="5"/>
  <c r="AM166" i="5"/>
  <c r="AP85" i="5"/>
  <c r="AO140" i="5"/>
  <c r="AP140" i="5" l="1"/>
  <c r="AQ85" i="5"/>
  <c r="AO86" i="5"/>
  <c r="AN166" i="5"/>
  <c r="AG91" i="5"/>
  <c r="AG84" i="5" s="1"/>
  <c r="AF287" i="5"/>
  <c r="AV85" i="5" l="1"/>
  <c r="AU85" i="5"/>
  <c r="AH91" i="5"/>
  <c r="AH84" i="5" s="1"/>
  <c r="AG287" i="5"/>
  <c r="AP86" i="5"/>
  <c r="AO166" i="5"/>
  <c r="AR85" i="5"/>
  <c r="AS85" i="5" l="1"/>
  <c r="AT85" i="5"/>
  <c r="AQ86" i="5"/>
  <c r="AP166" i="5"/>
  <c r="AI91" i="5"/>
  <c r="AI84" i="5" s="1"/>
  <c r="AH287" i="5"/>
  <c r="AR86" i="5" l="1"/>
  <c r="AQ166" i="5"/>
  <c r="AJ91" i="5"/>
  <c r="AJ84" i="5" s="1"/>
  <c r="AI287" i="5"/>
  <c r="AK91" i="5" l="1"/>
  <c r="AK84" i="5" s="1"/>
  <c r="AJ287" i="5"/>
  <c r="AS86" i="5"/>
  <c r="AR166" i="5"/>
  <c r="AT86" i="5" l="1"/>
  <c r="AS166" i="5"/>
  <c r="AU86" i="5" s="1"/>
  <c r="AL91" i="5"/>
  <c r="AL84" i="5" s="1"/>
  <c r="AK287" i="5"/>
  <c r="AM91" i="5" l="1"/>
  <c r="AM84" i="5" s="1"/>
  <c r="AL287" i="5"/>
  <c r="AT166" i="5"/>
  <c r="AV86" i="5" l="1"/>
  <c r="AU166" i="5"/>
  <c r="AN91" i="5"/>
  <c r="AN84" i="5" s="1"/>
  <c r="AM287" i="5"/>
  <c r="AW86" i="5" l="1"/>
  <c r="AV166" i="5"/>
  <c r="AO91" i="5"/>
  <c r="AO84" i="5" s="1"/>
  <c r="AN287" i="5"/>
  <c r="AX86" i="5" l="1"/>
  <c r="AW166" i="5"/>
  <c r="AP91" i="5"/>
  <c r="AP84" i="5" s="1"/>
  <c r="AO287" i="5"/>
  <c r="AQ91" i="5" l="1"/>
  <c r="AQ84" i="5" s="1"/>
  <c r="AP287" i="5"/>
  <c r="AQ287" i="5" s="1"/>
  <c r="AR287" i="5" s="1"/>
  <c r="AS287" i="5" s="1"/>
  <c r="AU91" i="5" s="1"/>
  <c r="AU84" i="5" s="1"/>
  <c r="AY86" i="5"/>
  <c r="AX166" i="5"/>
  <c r="AZ86" i="5" l="1"/>
  <c r="AY166" i="5"/>
  <c r="AR91" i="5"/>
  <c r="AR84" i="5" s="1"/>
  <c r="AS91" i="5" l="1"/>
  <c r="AS84" i="5" s="1"/>
  <c r="BA86" i="5"/>
  <c r="AZ166" i="5"/>
  <c r="BB86" i="5" l="1"/>
  <c r="BA166" i="5"/>
  <c r="AT91" i="5"/>
  <c r="AT84" i="5" s="1"/>
  <c r="AT287" i="5" l="1"/>
  <c r="BC86" i="5"/>
  <c r="BB166" i="5"/>
  <c r="BD86" i="5" s="1"/>
  <c r="AV91" i="5" l="1"/>
  <c r="AV84" i="5" s="1"/>
  <c r="AU287" i="5"/>
  <c r="AW91" i="5" l="1"/>
  <c r="AW84" i="5" s="1"/>
  <c r="AV287" i="5"/>
  <c r="AX91" i="5" l="1"/>
  <c r="AX84" i="5" s="1"/>
  <c r="AW287" i="5"/>
  <c r="AY91" i="5" l="1"/>
  <c r="AY84" i="5" s="1"/>
  <c r="AX287" i="5"/>
  <c r="AZ91" i="5" l="1"/>
  <c r="AZ84" i="5" s="1"/>
  <c r="AY287" i="5"/>
  <c r="BA91" i="5" l="1"/>
  <c r="BA84" i="5" s="1"/>
  <c r="AZ287" i="5"/>
  <c r="BB91" i="5" l="1"/>
  <c r="BB84" i="5" s="1"/>
  <c r="BA287" i="5"/>
  <c r="BC91" i="5" l="1"/>
  <c r="BC84" i="5" s="1"/>
  <c r="BB287" i="5"/>
  <c r="BD91" i="5" l="1"/>
  <c r="BD84" i="5" s="1"/>
  <c r="BC287" i="5"/>
  <c r="BE91" i="5" l="1"/>
  <c r="BE84" i="5" s="1"/>
  <c r="BD287" i="5"/>
  <c r="BF91" i="5" l="1"/>
  <c r="BF84" i="5" s="1"/>
  <c r="BE287" i="5"/>
  <c r="BG91" i="5" l="1"/>
  <c r="BG84" i="5" s="1"/>
  <c r="BF287" i="5"/>
  <c r="BH91" i="5" l="1"/>
  <c r="BH84" i="5" s="1"/>
  <c r="BG287" i="5"/>
  <c r="BI91" i="5" l="1"/>
  <c r="BI84" i="5" s="1"/>
  <c r="BH287" i="5"/>
  <c r="BJ91" i="5" l="1"/>
  <c r="BJ84" i="5" s="1"/>
  <c r="BI287" i="5"/>
  <c r="BK91" i="5" l="1"/>
  <c r="BK84" i="5" s="1"/>
  <c r="BJ287" i="5"/>
  <c r="BL91" i="5" l="1"/>
  <c r="BL84" i="5" s="1"/>
  <c r="BK287" i="5"/>
  <c r="BM91" i="5" l="1"/>
  <c r="BM84" i="5" s="1"/>
  <c r="BL287" i="5"/>
  <c r="BN91" i="5" s="1"/>
  <c r="BN84" i="5" s="1"/>
  <c r="Z896" i="2" l="1"/>
  <c r="L896" i="2"/>
  <c r="D896" i="2"/>
  <c r="AE895" i="2"/>
  <c r="AD895" i="2"/>
  <c r="AC895" i="2"/>
  <c r="AB895" i="2"/>
  <c r="AA895" i="2"/>
  <c r="Z895" i="2"/>
  <c r="Y895" i="2"/>
  <c r="X895" i="2"/>
  <c r="W895" i="2"/>
  <c r="V895" i="2"/>
  <c r="U895" i="2"/>
  <c r="T895" i="2"/>
  <c r="S895" i="2"/>
  <c r="R895" i="2"/>
  <c r="Q895" i="2"/>
  <c r="P895" i="2"/>
  <c r="O895" i="2"/>
  <c r="N895" i="2"/>
  <c r="M895" i="2"/>
  <c r="L895" i="2"/>
  <c r="K895" i="2"/>
  <c r="J895" i="2"/>
  <c r="I895" i="2"/>
  <c r="H895" i="2"/>
  <c r="AA896" i="2" s="1"/>
  <c r="G895" i="2"/>
  <c r="F895" i="2"/>
  <c r="E895" i="2"/>
  <c r="D895" i="2"/>
  <c r="C891" i="2"/>
  <c r="C889" i="2"/>
  <c r="B884" i="2"/>
  <c r="B883" i="2"/>
  <c r="C882" i="2"/>
  <c r="B882" i="2"/>
  <c r="D891" i="2" s="1"/>
  <c r="D892" i="2" s="1"/>
  <c r="B881" i="2"/>
  <c r="D880" i="2"/>
  <c r="V870" i="2"/>
  <c r="P870" i="2"/>
  <c r="H870" i="2"/>
  <c r="F870" i="2"/>
  <c r="AE869" i="2"/>
  <c r="AD869" i="2"/>
  <c r="AC869" i="2"/>
  <c r="AB869" i="2"/>
  <c r="AA869" i="2"/>
  <c r="Z869" i="2"/>
  <c r="Y869" i="2"/>
  <c r="X869" i="2"/>
  <c r="W869" i="2"/>
  <c r="V869" i="2"/>
  <c r="U869" i="2"/>
  <c r="T869" i="2"/>
  <c r="S869" i="2"/>
  <c r="R869" i="2"/>
  <c r="Q869" i="2"/>
  <c r="P869" i="2"/>
  <c r="O869" i="2"/>
  <c r="N869" i="2"/>
  <c r="M869" i="2"/>
  <c r="L869" i="2"/>
  <c r="K869" i="2"/>
  <c r="AB870" i="2" s="1"/>
  <c r="J869" i="2"/>
  <c r="I869" i="2"/>
  <c r="H869" i="2"/>
  <c r="G869" i="2"/>
  <c r="F869" i="2"/>
  <c r="E869" i="2"/>
  <c r="D869" i="2"/>
  <c r="C865" i="2"/>
  <c r="C863" i="2"/>
  <c r="AW859" i="2"/>
  <c r="B858" i="2"/>
  <c r="B857" i="2"/>
  <c r="C856" i="2"/>
  <c r="B856" i="2"/>
  <c r="B855" i="2"/>
  <c r="D854" i="2"/>
  <c r="D865" i="2" s="1"/>
  <c r="D866" i="2" s="1"/>
  <c r="AE844" i="2"/>
  <c r="R844" i="2"/>
  <c r="AE843" i="2"/>
  <c r="AD843" i="2"/>
  <c r="AC843" i="2"/>
  <c r="AB843" i="2"/>
  <c r="AA843" i="2"/>
  <c r="Z843" i="2"/>
  <c r="Y843" i="2"/>
  <c r="X843" i="2"/>
  <c r="W843" i="2"/>
  <c r="V843" i="2"/>
  <c r="U843" i="2"/>
  <c r="T843" i="2"/>
  <c r="S843" i="2"/>
  <c r="R843" i="2"/>
  <c r="Q843" i="2"/>
  <c r="P843" i="2"/>
  <c r="O843" i="2"/>
  <c r="N843" i="2"/>
  <c r="M843" i="2"/>
  <c r="L843" i="2"/>
  <c r="K843" i="2"/>
  <c r="J843" i="2"/>
  <c r="I843" i="2"/>
  <c r="H843" i="2"/>
  <c r="G843" i="2"/>
  <c r="F843" i="2"/>
  <c r="E843" i="2"/>
  <c r="D843" i="2"/>
  <c r="C839" i="2"/>
  <c r="C837" i="2"/>
  <c r="B832" i="2"/>
  <c r="B831" i="2"/>
  <c r="AS833" i="2" s="1"/>
  <c r="C830" i="2"/>
  <c r="B830" i="2"/>
  <c r="B829" i="2"/>
  <c r="D832" i="2" s="1"/>
  <c r="D828" i="2"/>
  <c r="L818" i="2"/>
  <c r="G818" i="2"/>
  <c r="AE817" i="2"/>
  <c r="AD817" i="2"/>
  <c r="AC817" i="2"/>
  <c r="AB817" i="2"/>
  <c r="AA817" i="2"/>
  <c r="Z817" i="2"/>
  <c r="Y817" i="2"/>
  <c r="X817" i="2"/>
  <c r="W817" i="2"/>
  <c r="V817" i="2"/>
  <c r="U817" i="2"/>
  <c r="T817" i="2"/>
  <c r="S817" i="2"/>
  <c r="R817" i="2"/>
  <c r="Q817" i="2"/>
  <c r="P817" i="2"/>
  <c r="O817" i="2"/>
  <c r="N817" i="2"/>
  <c r="M817" i="2"/>
  <c r="L817" i="2"/>
  <c r="K817" i="2"/>
  <c r="J817" i="2"/>
  <c r="I817" i="2"/>
  <c r="H817" i="2"/>
  <c r="G817" i="2"/>
  <c r="F817" i="2"/>
  <c r="E817" i="2"/>
  <c r="D817" i="2"/>
  <c r="N818" i="2" s="1"/>
  <c r="C813" i="2"/>
  <c r="C811" i="2"/>
  <c r="BD807" i="2"/>
  <c r="BC807" i="2"/>
  <c r="AV807" i="2"/>
  <c r="AS807" i="2"/>
  <c r="B806" i="2"/>
  <c r="B805" i="2"/>
  <c r="C804" i="2"/>
  <c r="B804" i="2"/>
  <c r="B803" i="2"/>
  <c r="D802" i="2"/>
  <c r="D792" i="2"/>
  <c r="AE791" i="2"/>
  <c r="AD791" i="2"/>
  <c r="AC791" i="2"/>
  <c r="AB791" i="2"/>
  <c r="AA791" i="2"/>
  <c r="Z791" i="2"/>
  <c r="Y791" i="2"/>
  <c r="X791" i="2"/>
  <c r="W791" i="2"/>
  <c r="V791" i="2"/>
  <c r="U791" i="2"/>
  <c r="T791" i="2"/>
  <c r="S791" i="2"/>
  <c r="R791" i="2"/>
  <c r="Q791" i="2"/>
  <c r="P791" i="2"/>
  <c r="O791" i="2"/>
  <c r="N791" i="2"/>
  <c r="M791" i="2"/>
  <c r="L791" i="2"/>
  <c r="K791" i="2"/>
  <c r="J791" i="2"/>
  <c r="I791" i="2"/>
  <c r="H791" i="2"/>
  <c r="G791" i="2"/>
  <c r="F791" i="2"/>
  <c r="E791" i="2"/>
  <c r="D791" i="2"/>
  <c r="C787" i="2"/>
  <c r="C785" i="2"/>
  <c r="BC781" i="2"/>
  <c r="BB781" i="2"/>
  <c r="AU781" i="2"/>
  <c r="AT781" i="2"/>
  <c r="B780" i="2"/>
  <c r="B779" i="2"/>
  <c r="C778" i="2"/>
  <c r="B778" i="2"/>
  <c r="B777" i="2"/>
  <c r="D776" i="2"/>
  <c r="AE765" i="2"/>
  <c r="AD765" i="2"/>
  <c r="AC765" i="2"/>
  <c r="AB765" i="2"/>
  <c r="AA765" i="2"/>
  <c r="Z765" i="2"/>
  <c r="Y765" i="2"/>
  <c r="X765" i="2"/>
  <c r="W765" i="2"/>
  <c r="V765" i="2"/>
  <c r="U765" i="2"/>
  <c r="T765" i="2"/>
  <c r="S765" i="2"/>
  <c r="R765" i="2"/>
  <c r="Q765" i="2"/>
  <c r="P765" i="2"/>
  <c r="O765" i="2"/>
  <c r="N765" i="2"/>
  <c r="M765" i="2"/>
  <c r="L765" i="2"/>
  <c r="K765" i="2"/>
  <c r="J765" i="2"/>
  <c r="I765" i="2"/>
  <c r="H765" i="2"/>
  <c r="G765" i="2"/>
  <c r="F765" i="2"/>
  <c r="E765" i="2"/>
  <c r="AC766" i="2" s="1"/>
  <c r="D765" i="2"/>
  <c r="D761" i="2"/>
  <c r="D762" i="2" s="1"/>
  <c r="C761" i="2"/>
  <c r="C759" i="2"/>
  <c r="BD755" i="2"/>
  <c r="BB755" i="2"/>
  <c r="AW755" i="2"/>
  <c r="AV755" i="2"/>
  <c r="AT755" i="2"/>
  <c r="AS755" i="2"/>
  <c r="B754" i="2"/>
  <c r="B753" i="2"/>
  <c r="BA755" i="2" s="1"/>
  <c r="C752" i="2"/>
  <c r="B752" i="2"/>
  <c r="B751" i="2"/>
  <c r="D754" i="2" s="1"/>
  <c r="D750" i="2"/>
  <c r="I740" i="2"/>
  <c r="E740" i="2"/>
  <c r="D740" i="2"/>
  <c r="AE739" i="2"/>
  <c r="AD739" i="2"/>
  <c r="AC739" i="2"/>
  <c r="AB739" i="2"/>
  <c r="AA739" i="2"/>
  <c r="Z739" i="2"/>
  <c r="Y739" i="2"/>
  <c r="X739" i="2"/>
  <c r="W739" i="2"/>
  <c r="V739" i="2"/>
  <c r="U739" i="2"/>
  <c r="T739" i="2"/>
  <c r="S739" i="2"/>
  <c r="R739" i="2"/>
  <c r="Q739" i="2"/>
  <c r="P739" i="2"/>
  <c r="O739" i="2"/>
  <c r="N739" i="2"/>
  <c r="M739" i="2"/>
  <c r="L739" i="2"/>
  <c r="K739" i="2"/>
  <c r="J739" i="2"/>
  <c r="I739" i="2"/>
  <c r="H739" i="2"/>
  <c r="G739" i="2"/>
  <c r="F739" i="2"/>
  <c r="E739" i="2"/>
  <c r="D739" i="2"/>
  <c r="C735" i="2"/>
  <c r="C733" i="2"/>
  <c r="D728" i="2"/>
  <c r="B728" i="2"/>
  <c r="B727" i="2"/>
  <c r="C726" i="2"/>
  <c r="B726" i="2"/>
  <c r="B725" i="2"/>
  <c r="D724" i="2"/>
  <c r="A724" i="2"/>
  <c r="M714" i="2"/>
  <c r="D714" i="2"/>
  <c r="AE713" i="2"/>
  <c r="AD713" i="2"/>
  <c r="AC713" i="2"/>
  <c r="AB713" i="2"/>
  <c r="AA713" i="2"/>
  <c r="Z713" i="2"/>
  <c r="Y713" i="2"/>
  <c r="X713" i="2"/>
  <c r="W713" i="2"/>
  <c r="V713" i="2"/>
  <c r="U713" i="2"/>
  <c r="T713" i="2"/>
  <c r="S713" i="2"/>
  <c r="R713" i="2"/>
  <c r="Q713" i="2"/>
  <c r="P713" i="2"/>
  <c r="O713" i="2"/>
  <c r="N713" i="2"/>
  <c r="M713" i="2"/>
  <c r="L713" i="2"/>
  <c r="K713" i="2"/>
  <c r="J713" i="2"/>
  <c r="I713" i="2"/>
  <c r="H713" i="2"/>
  <c r="G713" i="2"/>
  <c r="F713" i="2"/>
  <c r="E713" i="2"/>
  <c r="D713" i="2"/>
  <c r="C709" i="2"/>
  <c r="D707" i="2"/>
  <c r="D708" i="2" s="1"/>
  <c r="C707" i="2"/>
  <c r="B702" i="2"/>
  <c r="B701" i="2"/>
  <c r="C700" i="2"/>
  <c r="B700" i="2"/>
  <c r="D709" i="2" s="1"/>
  <c r="D710" i="2" s="1"/>
  <c r="B699" i="2"/>
  <c r="D698" i="2"/>
  <c r="D702" i="2" s="1"/>
  <c r="D701" i="2" s="1"/>
  <c r="A698" i="2"/>
  <c r="A700" i="2" s="1"/>
  <c r="AB688" i="2"/>
  <c r="Y688" i="2"/>
  <c r="AE687" i="2"/>
  <c r="AD687" i="2"/>
  <c r="AC687" i="2"/>
  <c r="AB687" i="2"/>
  <c r="AA687" i="2"/>
  <c r="Z687" i="2"/>
  <c r="Y687" i="2"/>
  <c r="X687" i="2"/>
  <c r="W687" i="2"/>
  <c r="V687" i="2"/>
  <c r="U687" i="2"/>
  <c r="T687" i="2"/>
  <c r="S687" i="2"/>
  <c r="R687" i="2"/>
  <c r="Q687" i="2"/>
  <c r="P687" i="2"/>
  <c r="O687" i="2"/>
  <c r="N687" i="2"/>
  <c r="M687" i="2"/>
  <c r="L687" i="2"/>
  <c r="K687" i="2"/>
  <c r="J687" i="2"/>
  <c r="I687" i="2"/>
  <c r="H687" i="2"/>
  <c r="G687" i="2"/>
  <c r="F687" i="2"/>
  <c r="E687" i="2"/>
  <c r="D687" i="2"/>
  <c r="D683" i="2"/>
  <c r="D684" i="2" s="1"/>
  <c r="D693" i="2" s="1"/>
  <c r="D691" i="2" s="1"/>
  <c r="C683" i="2"/>
  <c r="C681" i="2"/>
  <c r="B676" i="2"/>
  <c r="D675" i="2"/>
  <c r="B675" i="2"/>
  <c r="AV677" i="2" s="1"/>
  <c r="C674" i="2"/>
  <c r="B674" i="2"/>
  <c r="B673" i="2"/>
  <c r="D681" i="2" s="1"/>
  <c r="D682" i="2" s="1"/>
  <c r="D672" i="2"/>
  <c r="D676" i="2" s="1"/>
  <c r="D678" i="2" s="1"/>
  <c r="A672" i="2"/>
  <c r="R662" i="2"/>
  <c r="M662" i="2"/>
  <c r="D662" i="2"/>
  <c r="AE661" i="2"/>
  <c r="AD661" i="2"/>
  <c r="AC661" i="2"/>
  <c r="AB661" i="2"/>
  <c r="AA661" i="2"/>
  <c r="Z661" i="2"/>
  <c r="Y661" i="2"/>
  <c r="X661" i="2"/>
  <c r="W661" i="2"/>
  <c r="V661" i="2"/>
  <c r="U661" i="2"/>
  <c r="T661" i="2"/>
  <c r="S661" i="2"/>
  <c r="R661" i="2"/>
  <c r="Q661" i="2"/>
  <c r="P661" i="2"/>
  <c r="O661" i="2"/>
  <c r="N661" i="2"/>
  <c r="M661" i="2"/>
  <c r="L661" i="2"/>
  <c r="K661" i="2"/>
  <c r="J661" i="2"/>
  <c r="I661" i="2"/>
  <c r="H661" i="2"/>
  <c r="G661" i="2"/>
  <c r="F661" i="2"/>
  <c r="E661" i="2"/>
  <c r="D661" i="2"/>
  <c r="AA662" i="2" s="1"/>
  <c r="A660" i="2"/>
  <c r="D657" i="2"/>
  <c r="D658" i="2" s="1"/>
  <c r="C657" i="2"/>
  <c r="D655" i="2"/>
  <c r="D656" i="2" s="1"/>
  <c r="C655" i="2"/>
  <c r="B650" i="2"/>
  <c r="B649" i="2"/>
  <c r="BA651" i="2" s="1"/>
  <c r="A649" i="2"/>
  <c r="C648" i="2"/>
  <c r="B648" i="2"/>
  <c r="B647" i="2"/>
  <c r="D646" i="2"/>
  <c r="D650" i="2" s="1"/>
  <c r="D649" i="2" s="1"/>
  <c r="A646" i="2"/>
  <c r="W636" i="2"/>
  <c r="I636" i="2"/>
  <c r="H636" i="2"/>
  <c r="AE635" i="2"/>
  <c r="AD635" i="2"/>
  <c r="AC635" i="2"/>
  <c r="AB635" i="2"/>
  <c r="AA635" i="2"/>
  <c r="Z635" i="2"/>
  <c r="Y635" i="2"/>
  <c r="X635" i="2"/>
  <c r="W635" i="2"/>
  <c r="V635" i="2"/>
  <c r="U635" i="2"/>
  <c r="T635" i="2"/>
  <c r="S635" i="2"/>
  <c r="R635" i="2"/>
  <c r="Q635" i="2"/>
  <c r="P635" i="2"/>
  <c r="O635" i="2"/>
  <c r="N635" i="2"/>
  <c r="M635" i="2"/>
  <c r="L635" i="2"/>
  <c r="K635" i="2"/>
  <c r="J635" i="2"/>
  <c r="O636" i="2" s="1"/>
  <c r="I635" i="2"/>
  <c r="H635" i="2"/>
  <c r="G635" i="2"/>
  <c r="F635" i="2"/>
  <c r="E635" i="2"/>
  <c r="D635" i="2"/>
  <c r="D636" i="2" s="1"/>
  <c r="C631" i="2"/>
  <c r="C629" i="2"/>
  <c r="AZ625" i="2"/>
  <c r="AX625" i="2"/>
  <c r="B624" i="2"/>
  <c r="A624" i="2"/>
  <c r="B623" i="2"/>
  <c r="BA625" i="2" s="1"/>
  <c r="A623" i="2"/>
  <c r="C622" i="2"/>
  <c r="B622" i="2"/>
  <c r="D631" i="2" s="1"/>
  <c r="D632" i="2" s="1"/>
  <c r="B621" i="2"/>
  <c r="D620" i="2"/>
  <c r="A620" i="2"/>
  <c r="A618" i="2"/>
  <c r="W610" i="2"/>
  <c r="AE609" i="2"/>
  <c r="AD609" i="2"/>
  <c r="AC609" i="2"/>
  <c r="AB609" i="2"/>
  <c r="AA609" i="2"/>
  <c r="Z609" i="2"/>
  <c r="Y609" i="2"/>
  <c r="X609" i="2"/>
  <c r="W609" i="2"/>
  <c r="V609" i="2"/>
  <c r="U609" i="2"/>
  <c r="T609" i="2"/>
  <c r="S609" i="2"/>
  <c r="R609" i="2"/>
  <c r="Q609" i="2"/>
  <c r="P609" i="2"/>
  <c r="O609" i="2"/>
  <c r="N609" i="2"/>
  <c r="M609" i="2"/>
  <c r="L609" i="2"/>
  <c r="K609" i="2"/>
  <c r="J609" i="2"/>
  <c r="I609" i="2"/>
  <c r="H609" i="2"/>
  <c r="G609" i="2"/>
  <c r="F609" i="2"/>
  <c r="E609" i="2"/>
  <c r="D609" i="2"/>
  <c r="C605" i="2"/>
  <c r="C603" i="2"/>
  <c r="AQ601" i="2"/>
  <c r="AQ602" i="2" s="1"/>
  <c r="BD599" i="2"/>
  <c r="BB599" i="2"/>
  <c r="AX599" i="2"/>
  <c r="AW599" i="2"/>
  <c r="AV599" i="2"/>
  <c r="AT599" i="2"/>
  <c r="AS599" i="2"/>
  <c r="B598" i="2"/>
  <c r="B597" i="2"/>
  <c r="BA599" i="2" s="1"/>
  <c r="A597" i="2"/>
  <c r="C596" i="2"/>
  <c r="B596" i="2"/>
  <c r="D605" i="2" s="1"/>
  <c r="D606" i="2" s="1"/>
  <c r="B595" i="2"/>
  <c r="A595" i="2"/>
  <c r="D594" i="2"/>
  <c r="A594" i="2"/>
  <c r="A596" i="2" s="1"/>
  <c r="AE583" i="2"/>
  <c r="AD583" i="2"/>
  <c r="AC583" i="2"/>
  <c r="AB583" i="2"/>
  <c r="AA583" i="2"/>
  <c r="Z583" i="2"/>
  <c r="Y583" i="2"/>
  <c r="X583" i="2"/>
  <c r="W583" i="2"/>
  <c r="V583" i="2"/>
  <c r="U583" i="2"/>
  <c r="T583" i="2"/>
  <c r="S583" i="2"/>
  <c r="R583" i="2"/>
  <c r="Q583" i="2"/>
  <c r="P583" i="2"/>
  <c r="O583" i="2"/>
  <c r="N583" i="2"/>
  <c r="M583" i="2"/>
  <c r="L583" i="2"/>
  <c r="K583" i="2"/>
  <c r="J583" i="2"/>
  <c r="I583" i="2"/>
  <c r="H583" i="2"/>
  <c r="G583" i="2"/>
  <c r="F583" i="2"/>
  <c r="E583" i="2"/>
  <c r="D583" i="2"/>
  <c r="G584" i="2" s="1"/>
  <c r="C579" i="2"/>
  <c r="C577" i="2"/>
  <c r="BA573" i="2"/>
  <c r="AZ573" i="2"/>
  <c r="AY573" i="2"/>
  <c r="AW573" i="2"/>
  <c r="B572" i="2"/>
  <c r="B571" i="2"/>
  <c r="C570" i="2"/>
  <c r="B570" i="2"/>
  <c r="A570" i="2"/>
  <c r="B569" i="2"/>
  <c r="D577" i="2" s="1"/>
  <c r="D578" i="2" s="1"/>
  <c r="A569" i="2"/>
  <c r="D568" i="2"/>
  <c r="A568" i="2"/>
  <c r="A582" i="2" s="1"/>
  <c r="C562" i="2"/>
  <c r="AC558" i="2"/>
  <c r="Y558" i="2"/>
  <c r="K558" i="2"/>
  <c r="I558" i="2"/>
  <c r="AE557" i="2"/>
  <c r="AD557" i="2"/>
  <c r="AC557" i="2"/>
  <c r="AB557" i="2"/>
  <c r="AA557" i="2"/>
  <c r="Z557" i="2"/>
  <c r="Y557" i="2"/>
  <c r="X557" i="2"/>
  <c r="W557" i="2"/>
  <c r="V557" i="2"/>
  <c r="U557" i="2"/>
  <c r="T557" i="2"/>
  <c r="S557" i="2"/>
  <c r="R557" i="2"/>
  <c r="Q557" i="2"/>
  <c r="P557" i="2"/>
  <c r="O557" i="2"/>
  <c r="N557" i="2"/>
  <c r="M557" i="2"/>
  <c r="L557" i="2"/>
  <c r="K557" i="2"/>
  <c r="J557" i="2"/>
  <c r="I557" i="2"/>
  <c r="H557" i="2"/>
  <c r="G557" i="2"/>
  <c r="F557" i="2"/>
  <c r="E557" i="2"/>
  <c r="D557" i="2"/>
  <c r="D553" i="2"/>
  <c r="D554" i="2" s="1"/>
  <c r="C553" i="2"/>
  <c r="C551" i="2"/>
  <c r="AQ549" i="2"/>
  <c r="AQ550" i="2" s="1"/>
  <c r="BD547" i="2"/>
  <c r="AY547" i="2"/>
  <c r="AX547" i="2"/>
  <c r="AW547" i="2"/>
  <c r="AV547" i="2"/>
  <c r="AT547" i="2"/>
  <c r="AS547" i="2"/>
  <c r="B546" i="2"/>
  <c r="B545" i="2"/>
  <c r="BB547" i="2" s="1"/>
  <c r="C544" i="2"/>
  <c r="B544" i="2"/>
  <c r="B543" i="2"/>
  <c r="D551" i="2" s="1"/>
  <c r="D552" i="2" s="1"/>
  <c r="D542" i="2"/>
  <c r="D546" i="2" s="1"/>
  <c r="A542" i="2"/>
  <c r="A546" i="2" s="1"/>
  <c r="AE531" i="2"/>
  <c r="AD531" i="2"/>
  <c r="AC531" i="2"/>
  <c r="AB531" i="2"/>
  <c r="AA531" i="2"/>
  <c r="Z531" i="2"/>
  <c r="Y531" i="2"/>
  <c r="X531" i="2"/>
  <c r="W531" i="2"/>
  <c r="V531" i="2"/>
  <c r="U531" i="2"/>
  <c r="T531" i="2"/>
  <c r="S531" i="2"/>
  <c r="R531" i="2"/>
  <c r="Q531" i="2"/>
  <c r="P531" i="2"/>
  <c r="O531" i="2"/>
  <c r="N531" i="2"/>
  <c r="M531" i="2"/>
  <c r="L531" i="2"/>
  <c r="K531" i="2"/>
  <c r="J531" i="2"/>
  <c r="I531" i="2"/>
  <c r="H531" i="2"/>
  <c r="G531" i="2"/>
  <c r="F531" i="2"/>
  <c r="E531" i="2"/>
  <c r="D531" i="2"/>
  <c r="A530" i="2"/>
  <c r="C527" i="2"/>
  <c r="C525" i="2"/>
  <c r="BA521" i="2"/>
  <c r="AZ521" i="2"/>
  <c r="AX521" i="2"/>
  <c r="B520" i="2"/>
  <c r="B519" i="2"/>
  <c r="A519" i="2"/>
  <c r="C518" i="2"/>
  <c r="B518" i="2"/>
  <c r="D527" i="2" s="1"/>
  <c r="D528" i="2" s="1"/>
  <c r="B517" i="2"/>
  <c r="A517" i="2"/>
  <c r="D516" i="2"/>
  <c r="A516" i="2"/>
  <c r="A518" i="2" s="1"/>
  <c r="C507" i="2"/>
  <c r="O506" i="2"/>
  <c r="G506" i="2"/>
  <c r="F506" i="2"/>
  <c r="AE505" i="2"/>
  <c r="AD505" i="2"/>
  <c r="AC505" i="2"/>
  <c r="AB505" i="2"/>
  <c r="AA505" i="2"/>
  <c r="Z505" i="2"/>
  <c r="Y505" i="2"/>
  <c r="X505" i="2"/>
  <c r="W505" i="2"/>
  <c r="V505" i="2"/>
  <c r="U505" i="2"/>
  <c r="T505" i="2"/>
  <c r="S505" i="2"/>
  <c r="R505" i="2"/>
  <c r="Q505" i="2"/>
  <c r="P505" i="2"/>
  <c r="O505" i="2"/>
  <c r="N505" i="2"/>
  <c r="M505" i="2"/>
  <c r="L505" i="2"/>
  <c r="K505" i="2"/>
  <c r="J505" i="2"/>
  <c r="I505" i="2"/>
  <c r="H505" i="2"/>
  <c r="X506" i="2" s="1"/>
  <c r="G505" i="2"/>
  <c r="F505" i="2"/>
  <c r="E505" i="2"/>
  <c r="D505" i="2"/>
  <c r="C501" i="2"/>
  <c r="D499" i="2"/>
  <c r="D500" i="2" s="1"/>
  <c r="D511" i="2" s="1"/>
  <c r="D509" i="2" s="1"/>
  <c r="C499" i="2"/>
  <c r="B494" i="2"/>
  <c r="B493" i="2"/>
  <c r="C492" i="2"/>
  <c r="B492" i="2"/>
  <c r="D501" i="2" s="1"/>
  <c r="D502" i="2" s="1"/>
  <c r="A492" i="2"/>
  <c r="B491" i="2"/>
  <c r="D494" i="2" s="1"/>
  <c r="A491" i="2"/>
  <c r="D490" i="2"/>
  <c r="A490" i="2"/>
  <c r="A504" i="2" s="1"/>
  <c r="A488" i="2"/>
  <c r="AE479" i="2"/>
  <c r="AD479" i="2"/>
  <c r="AC479" i="2"/>
  <c r="AB479" i="2"/>
  <c r="AA479" i="2"/>
  <c r="Z479" i="2"/>
  <c r="Y479" i="2"/>
  <c r="X479" i="2"/>
  <c r="W479" i="2"/>
  <c r="V479" i="2"/>
  <c r="U479" i="2"/>
  <c r="T479" i="2"/>
  <c r="S479" i="2"/>
  <c r="R479" i="2"/>
  <c r="Q479" i="2"/>
  <c r="P479" i="2"/>
  <c r="O479" i="2"/>
  <c r="N479" i="2"/>
  <c r="M479" i="2"/>
  <c r="L479" i="2"/>
  <c r="K479" i="2"/>
  <c r="J479" i="2"/>
  <c r="I479" i="2"/>
  <c r="H479" i="2"/>
  <c r="G479" i="2"/>
  <c r="F479" i="2"/>
  <c r="E479" i="2"/>
  <c r="D479" i="2"/>
  <c r="C475" i="2"/>
  <c r="C473" i="2"/>
  <c r="BB469" i="2"/>
  <c r="BA469" i="2"/>
  <c r="AZ469" i="2"/>
  <c r="AY469" i="2"/>
  <c r="AW469" i="2"/>
  <c r="B468" i="2"/>
  <c r="B467" i="2"/>
  <c r="C466" i="2"/>
  <c r="B466" i="2"/>
  <c r="D475" i="2" s="1"/>
  <c r="D476" i="2" s="1"/>
  <c r="B465" i="2"/>
  <c r="D464" i="2"/>
  <c r="A464" i="2"/>
  <c r="A465" i="2" s="1"/>
  <c r="AE454" i="2"/>
  <c r="AE453" i="2"/>
  <c r="AD453" i="2"/>
  <c r="AC453" i="2"/>
  <c r="AB453" i="2"/>
  <c r="AA453" i="2"/>
  <c r="Z453" i="2"/>
  <c r="Y453" i="2"/>
  <c r="X453" i="2"/>
  <c r="W453" i="2"/>
  <c r="V453" i="2"/>
  <c r="U453" i="2"/>
  <c r="T453" i="2"/>
  <c r="S453" i="2"/>
  <c r="R453" i="2"/>
  <c r="Q453" i="2"/>
  <c r="P453" i="2"/>
  <c r="O453" i="2"/>
  <c r="N453" i="2"/>
  <c r="M453" i="2"/>
  <c r="L453" i="2"/>
  <c r="K453" i="2"/>
  <c r="J453" i="2"/>
  <c r="I453" i="2"/>
  <c r="H453" i="2"/>
  <c r="G453" i="2"/>
  <c r="F453" i="2"/>
  <c r="E453" i="2"/>
  <c r="D453" i="2"/>
  <c r="U454" i="2" s="1"/>
  <c r="C449" i="2"/>
  <c r="C447" i="2"/>
  <c r="AZ443" i="2"/>
  <c r="AU443" i="2"/>
  <c r="B442" i="2"/>
  <c r="B441" i="2"/>
  <c r="C440" i="2"/>
  <c r="B440" i="2"/>
  <c r="A440" i="2"/>
  <c r="B439" i="2"/>
  <c r="A439" i="2"/>
  <c r="D438" i="2"/>
  <c r="A438" i="2"/>
  <c r="F428" i="2"/>
  <c r="E428" i="2"/>
  <c r="AE427" i="2"/>
  <c r="AD427" i="2"/>
  <c r="AC427" i="2"/>
  <c r="AB427" i="2"/>
  <c r="AA427" i="2"/>
  <c r="Z427" i="2"/>
  <c r="Y427" i="2"/>
  <c r="X427" i="2"/>
  <c r="W427" i="2"/>
  <c r="V427" i="2"/>
  <c r="U427" i="2"/>
  <c r="T427" i="2"/>
  <c r="S427" i="2"/>
  <c r="R427" i="2"/>
  <c r="Q427" i="2"/>
  <c r="P427" i="2"/>
  <c r="O427" i="2"/>
  <c r="N427" i="2"/>
  <c r="M427" i="2"/>
  <c r="L427" i="2"/>
  <c r="K427" i="2"/>
  <c r="J427" i="2"/>
  <c r="I427" i="2"/>
  <c r="AB428" i="2" s="1"/>
  <c r="H427" i="2"/>
  <c r="G427" i="2"/>
  <c r="F427" i="2"/>
  <c r="E427" i="2"/>
  <c r="D427" i="2"/>
  <c r="H428" i="2" s="1"/>
  <c r="A426" i="2"/>
  <c r="D423" i="2"/>
  <c r="D424" i="2" s="1"/>
  <c r="C423" i="2"/>
  <c r="C421" i="2"/>
  <c r="BC417" i="2"/>
  <c r="BB417" i="2"/>
  <c r="AX417" i="2"/>
  <c r="AW417" i="2"/>
  <c r="B416" i="2"/>
  <c r="B415" i="2"/>
  <c r="AS417" i="2" s="1"/>
  <c r="C414" i="2"/>
  <c r="B414" i="2"/>
  <c r="B413" i="2"/>
  <c r="D412" i="2"/>
  <c r="A412" i="2"/>
  <c r="AA402" i="2"/>
  <c r="T402" i="2"/>
  <c r="D402" i="2"/>
  <c r="AE401" i="2"/>
  <c r="AD401" i="2"/>
  <c r="AC401" i="2"/>
  <c r="AB401" i="2"/>
  <c r="AA401" i="2"/>
  <c r="Z401" i="2"/>
  <c r="Y401" i="2"/>
  <c r="X401" i="2"/>
  <c r="W401" i="2"/>
  <c r="V401" i="2"/>
  <c r="U401" i="2"/>
  <c r="T401" i="2"/>
  <c r="S401" i="2"/>
  <c r="R401" i="2"/>
  <c r="Q401" i="2"/>
  <c r="P401" i="2"/>
  <c r="O401" i="2"/>
  <c r="N401" i="2"/>
  <c r="M401" i="2"/>
  <c r="L401" i="2"/>
  <c r="K401" i="2"/>
  <c r="J401" i="2"/>
  <c r="I401" i="2"/>
  <c r="H401" i="2"/>
  <c r="G401" i="2"/>
  <c r="F401" i="2"/>
  <c r="E401" i="2"/>
  <c r="D401" i="2"/>
  <c r="C397" i="2"/>
  <c r="C395" i="2"/>
  <c r="BA391" i="2"/>
  <c r="AZ391" i="2"/>
  <c r="AX391" i="2"/>
  <c r="AS391" i="2"/>
  <c r="D390" i="2"/>
  <c r="D392" i="2" s="1"/>
  <c r="B390" i="2"/>
  <c r="B389" i="2"/>
  <c r="BB391" i="2" s="1"/>
  <c r="C388" i="2"/>
  <c r="B388" i="2"/>
  <c r="D397" i="2" s="1"/>
  <c r="D398" i="2" s="1"/>
  <c r="B387" i="2"/>
  <c r="D395" i="2" s="1"/>
  <c r="D396" i="2" s="1"/>
  <c r="D407" i="2" s="1"/>
  <c r="D386" i="2"/>
  <c r="A386" i="2"/>
  <c r="A387" i="2" s="1"/>
  <c r="AA376" i="2"/>
  <c r="Z376" i="2"/>
  <c r="AE375" i="2"/>
  <c r="AD375" i="2"/>
  <c r="AC375" i="2"/>
  <c r="AB375" i="2"/>
  <c r="AA375" i="2"/>
  <c r="Z375" i="2"/>
  <c r="Y375" i="2"/>
  <c r="X375" i="2"/>
  <c r="W375" i="2"/>
  <c r="V375" i="2"/>
  <c r="U375" i="2"/>
  <c r="T375" i="2"/>
  <c r="S375" i="2"/>
  <c r="R375" i="2"/>
  <c r="Q375" i="2"/>
  <c r="P375" i="2"/>
  <c r="O375" i="2"/>
  <c r="N375" i="2"/>
  <c r="M375" i="2"/>
  <c r="L375" i="2"/>
  <c r="K375" i="2"/>
  <c r="J375" i="2"/>
  <c r="I375" i="2"/>
  <c r="H375" i="2"/>
  <c r="G375" i="2"/>
  <c r="F375" i="2"/>
  <c r="E375" i="2"/>
  <c r="D375" i="2"/>
  <c r="K376" i="2" s="1"/>
  <c r="C371" i="2"/>
  <c r="C369" i="2"/>
  <c r="AQ367" i="2"/>
  <c r="AQ368" i="2" s="1"/>
  <c r="BA365" i="2"/>
  <c r="AZ365" i="2"/>
  <c r="AY365" i="2"/>
  <c r="AX365" i="2"/>
  <c r="AT365" i="2"/>
  <c r="B364" i="2"/>
  <c r="B363" i="2"/>
  <c r="AS365" i="2" s="1"/>
  <c r="C362" i="2"/>
  <c r="B362" i="2"/>
  <c r="D371" i="2" s="1"/>
  <c r="D372" i="2" s="1"/>
  <c r="B361" i="2"/>
  <c r="D369" i="2" s="1"/>
  <c r="D370" i="2" s="1"/>
  <c r="A361" i="2"/>
  <c r="D360" i="2"/>
  <c r="D364" i="2" s="1"/>
  <c r="A360" i="2"/>
  <c r="A359" i="2"/>
  <c r="A358" i="2"/>
  <c r="W350" i="2"/>
  <c r="AE349" i="2"/>
  <c r="AD349" i="2"/>
  <c r="AC349" i="2"/>
  <c r="AB349" i="2"/>
  <c r="AA349" i="2"/>
  <c r="Z349" i="2"/>
  <c r="Y349" i="2"/>
  <c r="X349" i="2"/>
  <c r="W349" i="2"/>
  <c r="V349" i="2"/>
  <c r="U349" i="2"/>
  <c r="T349" i="2"/>
  <c r="S349" i="2"/>
  <c r="R349" i="2"/>
  <c r="Q349" i="2"/>
  <c r="P349" i="2"/>
  <c r="O349" i="2"/>
  <c r="N349" i="2"/>
  <c r="M349" i="2"/>
  <c r="L349" i="2"/>
  <c r="K349" i="2"/>
  <c r="J349" i="2"/>
  <c r="I349" i="2"/>
  <c r="H349" i="2"/>
  <c r="G349" i="2"/>
  <c r="F349" i="2"/>
  <c r="E349" i="2"/>
  <c r="D349" i="2"/>
  <c r="C345" i="2"/>
  <c r="C343" i="2"/>
  <c r="B338" i="2"/>
  <c r="B337" i="2"/>
  <c r="C336" i="2"/>
  <c r="B336" i="2"/>
  <c r="D345" i="2" s="1"/>
  <c r="D346" i="2" s="1"/>
  <c r="B335" i="2"/>
  <c r="D343" i="2" s="1"/>
  <c r="D344" i="2" s="1"/>
  <c r="D334" i="2"/>
  <c r="D338" i="2" s="1"/>
  <c r="D340" i="2" s="1"/>
  <c r="A334" i="2"/>
  <c r="A338" i="2" s="1"/>
  <c r="AE323" i="2"/>
  <c r="AD323" i="2"/>
  <c r="AC323" i="2"/>
  <c r="AB323" i="2"/>
  <c r="AA323" i="2"/>
  <c r="Z323" i="2"/>
  <c r="Y323" i="2"/>
  <c r="X323" i="2"/>
  <c r="W323" i="2"/>
  <c r="V323" i="2"/>
  <c r="U323" i="2"/>
  <c r="T323" i="2"/>
  <c r="S323" i="2"/>
  <c r="R323" i="2"/>
  <c r="Q323" i="2"/>
  <c r="P323" i="2"/>
  <c r="O323" i="2"/>
  <c r="N323" i="2"/>
  <c r="M323" i="2"/>
  <c r="L323" i="2"/>
  <c r="K323" i="2"/>
  <c r="J323" i="2"/>
  <c r="I323" i="2"/>
  <c r="H323" i="2"/>
  <c r="G323" i="2"/>
  <c r="F323" i="2"/>
  <c r="E323" i="2"/>
  <c r="D323" i="2"/>
  <c r="Y324" i="2" s="1"/>
  <c r="C319" i="2"/>
  <c r="C317" i="2"/>
  <c r="B312" i="2"/>
  <c r="B311" i="2"/>
  <c r="C310" i="2"/>
  <c r="B310" i="2"/>
  <c r="D319" i="2" s="1"/>
  <c r="D320" i="2" s="1"/>
  <c r="B309" i="2"/>
  <c r="D312" i="2" s="1"/>
  <c r="D308" i="2"/>
  <c r="D317" i="2" s="1"/>
  <c r="D318" i="2" s="1"/>
  <c r="D329" i="2" s="1"/>
  <c r="D327" i="2" s="1"/>
  <c r="A308" i="2"/>
  <c r="A312" i="2" s="1"/>
  <c r="W298" i="2"/>
  <c r="K298" i="2"/>
  <c r="H298" i="2"/>
  <c r="F298" i="2"/>
  <c r="AE297" i="2"/>
  <c r="AD297" i="2"/>
  <c r="AC297" i="2"/>
  <c r="AB297" i="2"/>
  <c r="AA297" i="2"/>
  <c r="Z297" i="2"/>
  <c r="Y297" i="2"/>
  <c r="X297" i="2"/>
  <c r="W297" i="2"/>
  <c r="V297" i="2"/>
  <c r="U297" i="2"/>
  <c r="T297" i="2"/>
  <c r="S297" i="2"/>
  <c r="R297" i="2"/>
  <c r="Q297" i="2"/>
  <c r="P297" i="2"/>
  <c r="O297" i="2"/>
  <c r="N297" i="2"/>
  <c r="M297" i="2"/>
  <c r="L297" i="2"/>
  <c r="K297" i="2"/>
  <c r="R298" i="2" s="1"/>
  <c r="J297" i="2"/>
  <c r="I297" i="2"/>
  <c r="H297" i="2"/>
  <c r="G297" i="2"/>
  <c r="AA298" i="2" s="1"/>
  <c r="F297" i="2"/>
  <c r="E297" i="2"/>
  <c r="D297" i="2"/>
  <c r="Z298" i="2" s="1"/>
  <c r="C293" i="2"/>
  <c r="D291" i="2"/>
  <c r="D292" i="2" s="1"/>
  <c r="C291" i="2"/>
  <c r="B286" i="2"/>
  <c r="B285" i="2"/>
  <c r="C284" i="2"/>
  <c r="B284" i="2"/>
  <c r="B283" i="2"/>
  <c r="D286" i="2" s="1"/>
  <c r="D285" i="2" s="1"/>
  <c r="E287" i="2" s="1"/>
  <c r="A283" i="2"/>
  <c r="D282" i="2"/>
  <c r="A282" i="2"/>
  <c r="A285" i="2" s="1"/>
  <c r="AE271" i="2"/>
  <c r="AD271" i="2"/>
  <c r="AC271" i="2"/>
  <c r="AB271" i="2"/>
  <c r="AA271" i="2"/>
  <c r="Z271" i="2"/>
  <c r="Y271" i="2"/>
  <c r="X271" i="2"/>
  <c r="W271" i="2"/>
  <c r="V271" i="2"/>
  <c r="U271" i="2"/>
  <c r="T271" i="2"/>
  <c r="S271" i="2"/>
  <c r="R271" i="2"/>
  <c r="Q271" i="2"/>
  <c r="P271" i="2"/>
  <c r="O271" i="2"/>
  <c r="N271" i="2"/>
  <c r="M271" i="2"/>
  <c r="L271" i="2"/>
  <c r="K271" i="2"/>
  <c r="J271" i="2"/>
  <c r="I271" i="2"/>
  <c r="H271" i="2"/>
  <c r="G271" i="2"/>
  <c r="F271" i="2"/>
  <c r="E271" i="2"/>
  <c r="D271" i="2"/>
  <c r="D267" i="2"/>
  <c r="D268" i="2" s="1"/>
  <c r="C267" i="2"/>
  <c r="C265" i="2"/>
  <c r="B260" i="2"/>
  <c r="B259" i="2"/>
  <c r="C258" i="2"/>
  <c r="B258" i="2"/>
  <c r="B257" i="2"/>
  <c r="D265" i="2" s="1"/>
  <c r="D266" i="2" s="1"/>
  <c r="D256" i="2"/>
  <c r="D260" i="2" s="1"/>
  <c r="A256" i="2"/>
  <c r="A259" i="2" s="1"/>
  <c r="U246" i="2"/>
  <c r="I246" i="2"/>
  <c r="AE245" i="2"/>
  <c r="AD245" i="2"/>
  <c r="AC245" i="2"/>
  <c r="AB245" i="2"/>
  <c r="AA245" i="2"/>
  <c r="Z245" i="2"/>
  <c r="Y245" i="2"/>
  <c r="X245" i="2"/>
  <c r="W245" i="2"/>
  <c r="V245" i="2"/>
  <c r="U245" i="2"/>
  <c r="T245" i="2"/>
  <c r="S245" i="2"/>
  <c r="R245" i="2"/>
  <c r="Q245" i="2"/>
  <c r="P245" i="2"/>
  <c r="O245" i="2"/>
  <c r="N245" i="2"/>
  <c r="M245" i="2"/>
  <c r="L245" i="2"/>
  <c r="K245" i="2"/>
  <c r="J245" i="2"/>
  <c r="I245" i="2"/>
  <c r="H245" i="2"/>
  <c r="G245" i="2"/>
  <c r="F245" i="2"/>
  <c r="E245" i="2"/>
  <c r="D245" i="2"/>
  <c r="D241" i="2"/>
  <c r="D242" i="2" s="1"/>
  <c r="C241" i="2"/>
  <c r="C239" i="2"/>
  <c r="B234" i="2"/>
  <c r="A234" i="2"/>
  <c r="B233" i="2"/>
  <c r="C232" i="2"/>
  <c r="B232" i="2"/>
  <c r="A232" i="2"/>
  <c r="B231" i="2"/>
  <c r="D239" i="2" s="1"/>
  <c r="D240" i="2" s="1"/>
  <c r="D251" i="2" s="1"/>
  <c r="D249" i="2" s="1"/>
  <c r="D230" i="2"/>
  <c r="A230" i="2"/>
  <c r="A231" i="2" s="1"/>
  <c r="C215" i="2"/>
  <c r="BF212" i="2"/>
  <c r="AE212" i="2"/>
  <c r="BL211" i="2"/>
  <c r="BK211" i="2"/>
  <c r="BJ211" i="2"/>
  <c r="BI211" i="2"/>
  <c r="BH211" i="2"/>
  <c r="BG211" i="2"/>
  <c r="BF211" i="2"/>
  <c r="BE211" i="2"/>
  <c r="BD211" i="2"/>
  <c r="BC211" i="2"/>
  <c r="BB211" i="2"/>
  <c r="BA211" i="2"/>
  <c r="AZ211" i="2"/>
  <c r="AY211" i="2"/>
  <c r="AX211" i="2"/>
  <c r="AW211" i="2"/>
  <c r="AV211" i="2"/>
  <c r="AU211" i="2"/>
  <c r="AT211" i="2"/>
  <c r="AS211" i="2"/>
  <c r="AR211" i="2"/>
  <c r="AQ211" i="2"/>
  <c r="AP211" i="2"/>
  <c r="AO211" i="2"/>
  <c r="AN211" i="2"/>
  <c r="AM211" i="2"/>
  <c r="AL211" i="2"/>
  <c r="AK211" i="2"/>
  <c r="AJ211" i="2"/>
  <c r="AI211" i="2"/>
  <c r="AH211" i="2"/>
  <c r="AG211" i="2"/>
  <c r="AF211" i="2"/>
  <c r="AE211" i="2"/>
  <c r="AD211" i="2"/>
  <c r="AC211" i="2"/>
  <c r="AB211" i="2"/>
  <c r="AA211" i="2"/>
  <c r="Z211" i="2"/>
  <c r="Y211" i="2"/>
  <c r="X211" i="2"/>
  <c r="W211" i="2"/>
  <c r="V211" i="2"/>
  <c r="U211" i="2"/>
  <c r="T211" i="2"/>
  <c r="S211" i="2"/>
  <c r="R211" i="2"/>
  <c r="Q211" i="2"/>
  <c r="P211" i="2"/>
  <c r="O211" i="2"/>
  <c r="N211" i="2"/>
  <c r="M211" i="2"/>
  <c r="L211" i="2"/>
  <c r="K211" i="2"/>
  <c r="J211" i="2"/>
  <c r="I211" i="2"/>
  <c r="H211" i="2"/>
  <c r="G211" i="2"/>
  <c r="F211" i="2"/>
  <c r="E211" i="2"/>
  <c r="D211" i="2"/>
  <c r="F212" i="2" s="1"/>
  <c r="C211" i="2"/>
  <c r="BI207" i="2"/>
  <c r="BI208" i="2" s="1"/>
  <c r="C207" i="2"/>
  <c r="D205" i="2"/>
  <c r="D206" i="2" s="1"/>
  <c r="C205" i="2"/>
  <c r="B200" i="2"/>
  <c r="B199" i="2"/>
  <c r="C198" i="2"/>
  <c r="B198" i="2"/>
  <c r="BL207" i="2" s="1"/>
  <c r="BL208" i="2" s="1"/>
  <c r="B197" i="2"/>
  <c r="D196" i="2"/>
  <c r="D200" i="2" s="1"/>
  <c r="A195" i="2"/>
  <c r="A196" i="2" s="1"/>
  <c r="C192" i="2"/>
  <c r="J188" i="2"/>
  <c r="G188" i="2"/>
  <c r="AC187" i="2"/>
  <c r="AB187" i="2"/>
  <c r="AA187" i="2"/>
  <c r="Z187" i="2"/>
  <c r="Y187" i="2"/>
  <c r="X187" i="2"/>
  <c r="W187" i="2"/>
  <c r="V187" i="2"/>
  <c r="U187" i="2"/>
  <c r="T187" i="2"/>
  <c r="S187" i="2"/>
  <c r="R187" i="2"/>
  <c r="Q187" i="2"/>
  <c r="P187" i="2"/>
  <c r="O187" i="2"/>
  <c r="N187" i="2"/>
  <c r="M187" i="2"/>
  <c r="L187" i="2"/>
  <c r="K187" i="2"/>
  <c r="J187" i="2"/>
  <c r="U188" i="2" s="1"/>
  <c r="I187" i="2"/>
  <c r="N188" i="2" s="1"/>
  <c r="H187" i="2"/>
  <c r="G187" i="2"/>
  <c r="F187" i="2"/>
  <c r="E187" i="2"/>
  <c r="Z188" i="2" s="1"/>
  <c r="D187" i="2"/>
  <c r="C183" i="2"/>
  <c r="C181" i="2"/>
  <c r="B176" i="2"/>
  <c r="B175" i="2"/>
  <c r="C174" i="2"/>
  <c r="B174" i="2"/>
  <c r="BD173" i="2"/>
  <c r="BC173" i="2"/>
  <c r="BB173" i="2"/>
  <c r="BA173" i="2"/>
  <c r="AZ173" i="2"/>
  <c r="AY173" i="2"/>
  <c r="AX173" i="2"/>
  <c r="AW173" i="2"/>
  <c r="AV173" i="2"/>
  <c r="AU173" i="2"/>
  <c r="AT173" i="2"/>
  <c r="AS173" i="2"/>
  <c r="AR173" i="2"/>
  <c r="AQ173" i="2"/>
  <c r="AP173" i="2"/>
  <c r="AO173" i="2"/>
  <c r="AN173" i="2"/>
  <c r="AM173" i="2"/>
  <c r="AL173" i="2"/>
  <c r="AK173" i="2"/>
  <c r="AJ173" i="2"/>
  <c r="B173" i="2"/>
  <c r="BD172" i="2"/>
  <c r="BC172" i="2"/>
  <c r="BB172" i="2"/>
  <c r="BA172" i="2"/>
  <c r="AZ172" i="2"/>
  <c r="AY172" i="2"/>
  <c r="AY207" i="2" s="1"/>
  <c r="AY208" i="2" s="1"/>
  <c r="AX172" i="2"/>
  <c r="AW172" i="2"/>
  <c r="AV172" i="2"/>
  <c r="AU172" i="2"/>
  <c r="AT172" i="2"/>
  <c r="AS172" i="2"/>
  <c r="AR172" i="2"/>
  <c r="AQ172" i="2"/>
  <c r="AQ207" i="2" s="1"/>
  <c r="AQ208" i="2" s="1"/>
  <c r="AP172" i="2"/>
  <c r="AO172" i="2"/>
  <c r="AN172" i="2"/>
  <c r="AM172" i="2"/>
  <c r="AL172" i="2"/>
  <c r="AK172" i="2"/>
  <c r="AJ172" i="2"/>
  <c r="A172" i="2"/>
  <c r="A173" i="2" s="1"/>
  <c r="A171" i="2"/>
  <c r="Y164" i="2"/>
  <c r="F164" i="2"/>
  <c r="E164" i="2"/>
  <c r="D164" i="2"/>
  <c r="AE163" i="2"/>
  <c r="AD163" i="2"/>
  <c r="AC163" i="2"/>
  <c r="AB163" i="2"/>
  <c r="AA163" i="2"/>
  <c r="Z163" i="2"/>
  <c r="Y163" i="2"/>
  <c r="X163" i="2"/>
  <c r="W163" i="2"/>
  <c r="V163" i="2"/>
  <c r="U163" i="2"/>
  <c r="T163" i="2"/>
  <c r="S163" i="2"/>
  <c r="R163" i="2"/>
  <c r="Q163" i="2"/>
  <c r="P163" i="2"/>
  <c r="O163" i="2"/>
  <c r="N163" i="2"/>
  <c r="M163" i="2"/>
  <c r="L163" i="2"/>
  <c r="K163" i="2"/>
  <c r="J163" i="2"/>
  <c r="I163" i="2"/>
  <c r="H163" i="2"/>
  <c r="G163" i="2"/>
  <c r="F163" i="2"/>
  <c r="E163" i="2"/>
  <c r="D163" i="2"/>
  <c r="C159" i="2"/>
  <c r="C157" i="2"/>
  <c r="B152" i="2"/>
  <c r="AI155" i="2" s="1"/>
  <c r="AI156" i="2" s="1"/>
  <c r="B151" i="2"/>
  <c r="C150" i="2"/>
  <c r="B150" i="2"/>
  <c r="B149" i="2"/>
  <c r="A147" i="2"/>
  <c r="A148" i="2" s="1"/>
  <c r="F140" i="2"/>
  <c r="AS139" i="2"/>
  <c r="AR139" i="2"/>
  <c r="AQ139" i="2"/>
  <c r="AP139" i="2"/>
  <c r="AO139" i="2"/>
  <c r="AN139" i="2"/>
  <c r="AM139" i="2"/>
  <c r="AL139" i="2"/>
  <c r="AK139" i="2"/>
  <c r="AJ139" i="2"/>
  <c r="AI139" i="2"/>
  <c r="AH139" i="2"/>
  <c r="AG139" i="2"/>
  <c r="AF139" i="2"/>
  <c r="AE139" i="2"/>
  <c r="AD139" i="2"/>
  <c r="AC139" i="2"/>
  <c r="AB139" i="2"/>
  <c r="AA139" i="2"/>
  <c r="Z139" i="2"/>
  <c r="Y139" i="2"/>
  <c r="X139" i="2"/>
  <c r="AS140" i="2" s="1"/>
  <c r="W139" i="2"/>
  <c r="V139" i="2"/>
  <c r="U139" i="2"/>
  <c r="T139" i="2"/>
  <c r="S139" i="2"/>
  <c r="R139" i="2"/>
  <c r="Q139" i="2"/>
  <c r="P139" i="2"/>
  <c r="O139" i="2"/>
  <c r="N139" i="2"/>
  <c r="M139" i="2"/>
  <c r="L139" i="2"/>
  <c r="K139" i="2"/>
  <c r="J139" i="2"/>
  <c r="I139" i="2"/>
  <c r="H139" i="2"/>
  <c r="G139" i="2"/>
  <c r="F139" i="2"/>
  <c r="E139" i="2"/>
  <c r="D139" i="2"/>
  <c r="E140" i="2" s="1"/>
  <c r="C135" i="2"/>
  <c r="C133" i="2"/>
  <c r="B128" i="2"/>
  <c r="B127" i="2"/>
  <c r="C126" i="2"/>
  <c r="B126" i="2"/>
  <c r="B125" i="2"/>
  <c r="A123" i="2"/>
  <c r="D123" i="2" s="1"/>
  <c r="I116" i="2"/>
  <c r="H116" i="2"/>
  <c r="G116" i="2"/>
  <c r="D116" i="2"/>
  <c r="AE115" i="2"/>
  <c r="AD115" i="2"/>
  <c r="AC115" i="2"/>
  <c r="AB115" i="2"/>
  <c r="AA115" i="2"/>
  <c r="Z115" i="2"/>
  <c r="Y115" i="2"/>
  <c r="X115" i="2"/>
  <c r="W115" i="2"/>
  <c r="V115" i="2"/>
  <c r="U115" i="2"/>
  <c r="T115" i="2"/>
  <c r="S115" i="2"/>
  <c r="R115" i="2"/>
  <c r="Q115" i="2"/>
  <c r="P115" i="2"/>
  <c r="O115" i="2"/>
  <c r="N115" i="2"/>
  <c r="M115" i="2"/>
  <c r="L115" i="2"/>
  <c r="K115" i="2"/>
  <c r="J115" i="2"/>
  <c r="Y116" i="2" s="1"/>
  <c r="I115" i="2"/>
  <c r="H115" i="2"/>
  <c r="G115" i="2"/>
  <c r="F115" i="2"/>
  <c r="E115" i="2"/>
  <c r="D115" i="2"/>
  <c r="T116" i="2" s="1"/>
  <c r="C111" i="2"/>
  <c r="E109" i="2"/>
  <c r="E110" i="2" s="1"/>
  <c r="C109" i="2"/>
  <c r="B104" i="2"/>
  <c r="B103" i="2"/>
  <c r="A103" i="2"/>
  <c r="C102" i="2"/>
  <c r="B102" i="2"/>
  <c r="D111" i="2" s="1"/>
  <c r="D112" i="2" s="1"/>
  <c r="B101" i="2"/>
  <c r="D109" i="2" s="1"/>
  <c r="D110" i="2" s="1"/>
  <c r="D121" i="2" s="1"/>
  <c r="A100" i="2"/>
  <c r="A99" i="2"/>
  <c r="AE90" i="2"/>
  <c r="AD90" i="2"/>
  <c r="AC90" i="2"/>
  <c r="AB90" i="2"/>
  <c r="AA90" i="2"/>
  <c r="Z90" i="2"/>
  <c r="Y90" i="2"/>
  <c r="X90" i="2"/>
  <c r="W90" i="2"/>
  <c r="V90" i="2"/>
  <c r="U90" i="2"/>
  <c r="T90" i="2"/>
  <c r="S90" i="2"/>
  <c r="R90" i="2"/>
  <c r="Q90" i="2"/>
  <c r="P90" i="2"/>
  <c r="O90" i="2"/>
  <c r="N90" i="2"/>
  <c r="M90" i="2"/>
  <c r="L90" i="2"/>
  <c r="K90" i="2"/>
  <c r="J90" i="2"/>
  <c r="I90" i="2"/>
  <c r="H90" i="2"/>
  <c r="G90" i="2"/>
  <c r="F90" i="2"/>
  <c r="E90" i="2"/>
  <c r="D90" i="2"/>
  <c r="D91" i="2" s="1"/>
  <c r="C86" i="2"/>
  <c r="C84" i="2"/>
  <c r="B79" i="2"/>
  <c r="B78" i="2"/>
  <c r="C77" i="2"/>
  <c r="B77" i="2"/>
  <c r="D86" i="2" s="1"/>
  <c r="D87" i="2" s="1"/>
  <c r="B76" i="2"/>
  <c r="D84" i="2" s="1"/>
  <c r="D85" i="2" s="1"/>
  <c r="D96" i="2" s="1"/>
  <c r="D75" i="2"/>
  <c r="A74" i="2"/>
  <c r="A75" i="2" s="1"/>
  <c r="AB65" i="2"/>
  <c r="Q65" i="2"/>
  <c r="G65" i="2"/>
  <c r="AE64" i="2"/>
  <c r="AD64" i="2"/>
  <c r="AC64" i="2"/>
  <c r="AB64" i="2"/>
  <c r="AA64" i="2"/>
  <c r="Z64" i="2"/>
  <c r="Y64" i="2"/>
  <c r="X64" i="2"/>
  <c r="W64" i="2"/>
  <c r="V64" i="2"/>
  <c r="U64" i="2"/>
  <c r="T64" i="2"/>
  <c r="S64" i="2"/>
  <c r="R64" i="2"/>
  <c r="Q64" i="2"/>
  <c r="P64" i="2"/>
  <c r="O64" i="2"/>
  <c r="N64" i="2"/>
  <c r="M64" i="2"/>
  <c r="L64" i="2"/>
  <c r="K64" i="2"/>
  <c r="J64" i="2"/>
  <c r="I64" i="2"/>
  <c r="H64" i="2"/>
  <c r="G64" i="2"/>
  <c r="F64" i="2"/>
  <c r="K65" i="2" s="1"/>
  <c r="E64" i="2"/>
  <c r="D64" i="2"/>
  <c r="E60" i="2"/>
  <c r="E61" i="2" s="1"/>
  <c r="D60" i="2"/>
  <c r="D61" i="2" s="1"/>
  <c r="C60" i="2"/>
  <c r="D58" i="2"/>
  <c r="D59" i="2" s="1"/>
  <c r="C58" i="2"/>
  <c r="C56" i="2"/>
  <c r="E53" i="2"/>
  <c r="B53" i="2"/>
  <c r="B52" i="2"/>
  <c r="C51" i="2"/>
  <c r="B51" i="2"/>
  <c r="B50" i="2"/>
  <c r="D53" i="2" s="1"/>
  <c r="D55" i="2" s="1"/>
  <c r="E49" i="2"/>
  <c r="A48" i="2"/>
  <c r="A49" i="2" s="1"/>
  <c r="BL44" i="2"/>
  <c r="BK44" i="2"/>
  <c r="BJ44" i="2"/>
  <c r="BI44" i="2"/>
  <c r="BH44" i="2"/>
  <c r="BG44" i="2"/>
  <c r="BF44" i="2"/>
  <c r="BE44" i="2"/>
  <c r="BD44" i="2"/>
  <c r="BC44" i="2"/>
  <c r="BB44" i="2"/>
  <c r="BA44" i="2"/>
  <c r="AZ44" i="2"/>
  <c r="AY44" i="2"/>
  <c r="AX44" i="2"/>
  <c r="AW44" i="2"/>
  <c r="AV44" i="2"/>
  <c r="AU44" i="2"/>
  <c r="AT44" i="2"/>
  <c r="AS44" i="2"/>
  <c r="AR44" i="2"/>
  <c r="AQ44" i="2"/>
  <c r="AP44" i="2"/>
  <c r="AO44" i="2"/>
  <c r="AN44" i="2"/>
  <c r="AM44" i="2"/>
  <c r="AL44" i="2"/>
  <c r="AK44" i="2"/>
  <c r="AJ44" i="2"/>
  <c r="AI44" i="2"/>
  <c r="AH44" i="2"/>
  <c r="AG44" i="2"/>
  <c r="AF44" i="2"/>
  <c r="AE44" i="2"/>
  <c r="AD44" i="2"/>
  <c r="AC44" i="2"/>
  <c r="AB44" i="2"/>
  <c r="AA44" i="2"/>
  <c r="Z44" i="2"/>
  <c r="Y44" i="2"/>
  <c r="X44" i="2"/>
  <c r="W44" i="2"/>
  <c r="V44" i="2"/>
  <c r="U44" i="2"/>
  <c r="T44" i="2"/>
  <c r="S44" i="2"/>
  <c r="R44" i="2"/>
  <c r="Q44" i="2"/>
  <c r="P44" i="2"/>
  <c r="O44" i="2"/>
  <c r="N44" i="2"/>
  <c r="M44" i="2"/>
  <c r="L44" i="2"/>
  <c r="K44" i="2"/>
  <c r="J44" i="2"/>
  <c r="I44" i="2"/>
  <c r="H44" i="2"/>
  <c r="G44" i="2"/>
  <c r="F44" i="2"/>
  <c r="E44" i="2"/>
  <c r="D44" i="2"/>
  <c r="D195" i="2" s="1"/>
  <c r="BL43" i="2"/>
  <c r="BK43" i="2"/>
  <c r="BJ43" i="2"/>
  <c r="BI43" i="2"/>
  <c r="BH43" i="2"/>
  <c r="BG43" i="2"/>
  <c r="BF43" i="2"/>
  <c r="BE43" i="2"/>
  <c r="BD43" i="2"/>
  <c r="BC43" i="2"/>
  <c r="BB43" i="2"/>
  <c r="BA43" i="2"/>
  <c r="AZ43" i="2"/>
  <c r="AY43" i="2"/>
  <c r="AX43" i="2"/>
  <c r="AW43" i="2"/>
  <c r="AV43" i="2"/>
  <c r="AU43" i="2"/>
  <c r="AT43" i="2"/>
  <c r="AS43" i="2"/>
  <c r="AR43" i="2"/>
  <c r="AQ43" i="2"/>
  <c r="AP43" i="2"/>
  <c r="AO43" i="2"/>
  <c r="AN43" i="2"/>
  <c r="AM43" i="2"/>
  <c r="AL43" i="2"/>
  <c r="AK43" i="2"/>
  <c r="AJ43" i="2"/>
  <c r="AI43" i="2"/>
  <c r="AH43" i="2"/>
  <c r="AG43" i="2"/>
  <c r="AF43" i="2"/>
  <c r="AE43" i="2"/>
  <c r="AD43" i="2"/>
  <c r="AC43" i="2"/>
  <c r="AB43" i="2"/>
  <c r="AA43" i="2"/>
  <c r="Z43" i="2"/>
  <c r="Y43" i="2"/>
  <c r="X43" i="2"/>
  <c r="W43" i="2"/>
  <c r="V43" i="2"/>
  <c r="U43" i="2"/>
  <c r="T43" i="2"/>
  <c r="S43" i="2"/>
  <c r="R43" i="2"/>
  <c r="Q43" i="2"/>
  <c r="P43" i="2"/>
  <c r="O43" i="2"/>
  <c r="N43" i="2"/>
  <c r="M43" i="2"/>
  <c r="L43" i="2"/>
  <c r="K43" i="2"/>
  <c r="J43" i="2"/>
  <c r="I43" i="2"/>
  <c r="H43" i="2"/>
  <c r="G43" i="2"/>
  <c r="F43" i="2"/>
  <c r="E43" i="2"/>
  <c r="D43" i="2"/>
  <c r="BL42" i="2"/>
  <c r="BK42" i="2"/>
  <c r="BJ42" i="2"/>
  <c r="BI42" i="2"/>
  <c r="BH42" i="2"/>
  <c r="BG42" i="2"/>
  <c r="BF42" i="2"/>
  <c r="BE42" i="2"/>
  <c r="BD42" i="2"/>
  <c r="BC42" i="2"/>
  <c r="BB42" i="2"/>
  <c r="BA42" i="2"/>
  <c r="AZ42" i="2"/>
  <c r="AY42" i="2"/>
  <c r="AX42" i="2"/>
  <c r="AW42" i="2"/>
  <c r="AV42" i="2"/>
  <c r="AU42" i="2"/>
  <c r="AT42" i="2"/>
  <c r="AS42" i="2"/>
  <c r="AR42" i="2"/>
  <c r="AQ42" i="2"/>
  <c r="AP42" i="2"/>
  <c r="AO42" i="2"/>
  <c r="AN42" i="2"/>
  <c r="AM42" i="2"/>
  <c r="AL42" i="2"/>
  <c r="AK42" i="2"/>
  <c r="AJ42" i="2"/>
  <c r="AI42" i="2"/>
  <c r="AH42" i="2"/>
  <c r="AG42" i="2"/>
  <c r="AF42" i="2"/>
  <c r="AE42" i="2"/>
  <c r="AD42" i="2"/>
  <c r="AC42" i="2"/>
  <c r="AB42" i="2"/>
  <c r="AA42" i="2"/>
  <c r="Z42" i="2"/>
  <c r="Y42" i="2"/>
  <c r="X42" i="2"/>
  <c r="W42" i="2"/>
  <c r="V42" i="2"/>
  <c r="U42" i="2"/>
  <c r="T42" i="2"/>
  <c r="S42" i="2"/>
  <c r="R42" i="2"/>
  <c r="Q42" i="2"/>
  <c r="P42" i="2"/>
  <c r="O42" i="2"/>
  <c r="N42" i="2"/>
  <c r="M42" i="2"/>
  <c r="L42" i="2"/>
  <c r="K42" i="2"/>
  <c r="J42" i="2"/>
  <c r="I42" i="2"/>
  <c r="H42" i="2"/>
  <c r="G42" i="2"/>
  <c r="F42" i="2"/>
  <c r="E42" i="2"/>
  <c r="D42" i="2"/>
  <c r="D147" i="2" s="1"/>
  <c r="BL41" i="2"/>
  <c r="BK41" i="2"/>
  <c r="BJ41" i="2"/>
  <c r="BI41" i="2"/>
  <c r="BH41" i="2"/>
  <c r="BG41" i="2"/>
  <c r="BF41" i="2"/>
  <c r="BE41" i="2"/>
  <c r="BD41" i="2"/>
  <c r="BC41" i="2"/>
  <c r="BB41" i="2"/>
  <c r="BA41" i="2"/>
  <c r="AZ41" i="2"/>
  <c r="AY41" i="2"/>
  <c r="AX41" i="2"/>
  <c r="AW41" i="2"/>
  <c r="AV41" i="2"/>
  <c r="AU41" i="2"/>
  <c r="AT41" i="2"/>
  <c r="AS41" i="2"/>
  <c r="AR41" i="2"/>
  <c r="AQ41" i="2"/>
  <c r="AP41" i="2"/>
  <c r="AO41" i="2"/>
  <c r="AN41" i="2"/>
  <c r="AM41" i="2"/>
  <c r="AL41" i="2"/>
  <c r="AK41" i="2"/>
  <c r="AJ41" i="2"/>
  <c r="AI41" i="2"/>
  <c r="AH41" i="2"/>
  <c r="AG41" i="2"/>
  <c r="AF41" i="2"/>
  <c r="AE41" i="2"/>
  <c r="AD41" i="2"/>
  <c r="AC41" i="2"/>
  <c r="AB41" i="2"/>
  <c r="AA41" i="2"/>
  <c r="Z41" i="2"/>
  <c r="Y41" i="2"/>
  <c r="X41" i="2"/>
  <c r="W41" i="2"/>
  <c r="V41" i="2"/>
  <c r="U41" i="2"/>
  <c r="T41" i="2"/>
  <c r="S41" i="2"/>
  <c r="R41" i="2"/>
  <c r="Q41" i="2"/>
  <c r="P41" i="2"/>
  <c r="O41" i="2"/>
  <c r="N41" i="2"/>
  <c r="M41" i="2"/>
  <c r="L41" i="2"/>
  <c r="K41" i="2"/>
  <c r="J41" i="2"/>
  <c r="I41" i="2"/>
  <c r="H41" i="2"/>
  <c r="G41" i="2"/>
  <c r="F41" i="2"/>
  <c r="E41" i="2"/>
  <c r="D41" i="2"/>
  <c r="F40" i="2"/>
  <c r="E40" i="2"/>
  <c r="BD39" i="2"/>
  <c r="BC39" i="2"/>
  <c r="BB39" i="2"/>
  <c r="BA39" i="2"/>
  <c r="AZ39" i="2"/>
  <c r="AY39" i="2"/>
  <c r="AX39" i="2"/>
  <c r="AW39" i="2"/>
  <c r="AV39" i="2"/>
  <c r="AU39" i="2"/>
  <c r="AT39" i="2"/>
  <c r="AS39" i="2"/>
  <c r="AR39" i="2"/>
  <c r="AQ39" i="2"/>
  <c r="AP39" i="2"/>
  <c r="AO39" i="2"/>
  <c r="AN39" i="2"/>
  <c r="AM39" i="2"/>
  <c r="AL39" i="2"/>
  <c r="AK39" i="2"/>
  <c r="AJ39" i="2"/>
  <c r="AI39" i="2"/>
  <c r="AH39" i="2"/>
  <c r="AG39" i="2"/>
  <c r="AF39" i="2"/>
  <c r="AE39" i="2"/>
  <c r="AD39" i="2"/>
  <c r="AC39" i="2"/>
  <c r="AB39" i="2"/>
  <c r="AA39" i="2"/>
  <c r="Z39" i="2"/>
  <c r="Y39" i="2"/>
  <c r="X39" i="2"/>
  <c r="W39" i="2"/>
  <c r="V39" i="2"/>
  <c r="U39" i="2"/>
  <c r="T39" i="2"/>
  <c r="S39" i="2"/>
  <c r="R39" i="2"/>
  <c r="Q39" i="2"/>
  <c r="P39" i="2"/>
  <c r="O39" i="2"/>
  <c r="N39" i="2"/>
  <c r="M39" i="2"/>
  <c r="L39" i="2"/>
  <c r="K39" i="2"/>
  <c r="J39" i="2"/>
  <c r="I39" i="2"/>
  <c r="H39" i="2"/>
  <c r="G39" i="2"/>
  <c r="F39" i="2"/>
  <c r="E39" i="2"/>
  <c r="D39" i="2"/>
  <c r="BD38" i="2"/>
  <c r="BC38" i="2"/>
  <c r="BB38" i="2"/>
  <c r="BA38" i="2"/>
  <c r="AZ38" i="2"/>
  <c r="AY38" i="2"/>
  <c r="AX38" i="2"/>
  <c r="AW38" i="2"/>
  <c r="AV38" i="2"/>
  <c r="AU38" i="2"/>
  <c r="AT38" i="2"/>
  <c r="AS38" i="2"/>
  <c r="AR38" i="2"/>
  <c r="AQ38" i="2"/>
  <c r="AP38" i="2"/>
  <c r="AO38" i="2"/>
  <c r="AN38" i="2"/>
  <c r="AM38" i="2"/>
  <c r="AL38" i="2"/>
  <c r="AK38" i="2"/>
  <c r="AJ38" i="2"/>
  <c r="AI38" i="2"/>
  <c r="AH38" i="2"/>
  <c r="AG38" i="2"/>
  <c r="AF38" i="2"/>
  <c r="AE38" i="2"/>
  <c r="AD38" i="2"/>
  <c r="AC38" i="2"/>
  <c r="AB38" i="2"/>
  <c r="AA38" i="2"/>
  <c r="Z38" i="2"/>
  <c r="Y38" i="2"/>
  <c r="X38" i="2"/>
  <c r="W38" i="2"/>
  <c r="V38" i="2"/>
  <c r="U38" i="2"/>
  <c r="T38" i="2"/>
  <c r="S38" i="2"/>
  <c r="R38" i="2"/>
  <c r="Q38" i="2"/>
  <c r="P38" i="2"/>
  <c r="O38" i="2"/>
  <c r="N38" i="2"/>
  <c r="M38" i="2"/>
  <c r="L38" i="2"/>
  <c r="K38" i="2"/>
  <c r="J38" i="2"/>
  <c r="I38" i="2"/>
  <c r="H38" i="2"/>
  <c r="G38" i="2"/>
  <c r="F38" i="2"/>
  <c r="E38" i="2"/>
  <c r="D38" i="2"/>
  <c r="BD37" i="2"/>
  <c r="BC37" i="2"/>
  <c r="BB37" i="2"/>
  <c r="BA37" i="2"/>
  <c r="AZ37" i="2"/>
  <c r="AY37" i="2"/>
  <c r="AX37" i="2"/>
  <c r="AW37" i="2"/>
  <c r="AV37" i="2"/>
  <c r="AU37" i="2"/>
  <c r="AT37" i="2"/>
  <c r="AS37" i="2"/>
  <c r="AR37" i="2"/>
  <c r="AQ37" i="2"/>
  <c r="AP37" i="2"/>
  <c r="AO37" i="2"/>
  <c r="AN37" i="2"/>
  <c r="AM37" i="2"/>
  <c r="AL37" i="2"/>
  <c r="AK37" i="2"/>
  <c r="AJ37" i="2"/>
  <c r="AI37" i="2"/>
  <c r="AH37" i="2"/>
  <c r="AG37" i="2"/>
  <c r="AF37" i="2"/>
  <c r="AE37" i="2"/>
  <c r="AD37" i="2"/>
  <c r="AC37" i="2"/>
  <c r="AB37" i="2"/>
  <c r="AA37" i="2"/>
  <c r="Z37" i="2"/>
  <c r="Y37" i="2"/>
  <c r="X37" i="2"/>
  <c r="W37" i="2"/>
  <c r="V37" i="2"/>
  <c r="U37" i="2"/>
  <c r="T37" i="2"/>
  <c r="S37" i="2"/>
  <c r="R37" i="2"/>
  <c r="Q37" i="2"/>
  <c r="P37" i="2"/>
  <c r="O37" i="2"/>
  <c r="N37" i="2"/>
  <c r="M37" i="2"/>
  <c r="L37" i="2"/>
  <c r="K37" i="2"/>
  <c r="J37" i="2"/>
  <c r="I37" i="2"/>
  <c r="H37" i="2"/>
  <c r="G37" i="2"/>
  <c r="F37" i="2"/>
  <c r="E37" i="2"/>
  <c r="D37" i="2"/>
  <c r="BD36" i="2"/>
  <c r="BC36" i="2"/>
  <c r="BB36" i="2"/>
  <c r="BA36" i="2"/>
  <c r="AZ36" i="2"/>
  <c r="AY36" i="2"/>
  <c r="AX36" i="2"/>
  <c r="AW36" i="2"/>
  <c r="AV36" i="2"/>
  <c r="AU36" i="2"/>
  <c r="AT36" i="2"/>
  <c r="AS36" i="2"/>
  <c r="AR36" i="2"/>
  <c r="AQ36" i="2"/>
  <c r="AP36" i="2"/>
  <c r="AO36" i="2"/>
  <c r="AN36" i="2"/>
  <c r="AM36" i="2"/>
  <c r="AL36" i="2"/>
  <c r="AK36" i="2"/>
  <c r="AJ36" i="2"/>
  <c r="AI36" i="2"/>
  <c r="AH36" i="2"/>
  <c r="AG36" i="2"/>
  <c r="AF36" i="2"/>
  <c r="AE36" i="2"/>
  <c r="AD36" i="2"/>
  <c r="AC36" i="2"/>
  <c r="AB36" i="2"/>
  <c r="AA36" i="2"/>
  <c r="Z36" i="2"/>
  <c r="Y36" i="2"/>
  <c r="X36" i="2"/>
  <c r="W36" i="2"/>
  <c r="V36" i="2"/>
  <c r="U36" i="2"/>
  <c r="T36" i="2"/>
  <c r="S36" i="2"/>
  <c r="R36" i="2"/>
  <c r="Q36" i="2"/>
  <c r="P36" i="2"/>
  <c r="O36" i="2"/>
  <c r="N36" i="2"/>
  <c r="M36" i="2"/>
  <c r="L36" i="2"/>
  <c r="K36" i="2"/>
  <c r="J36" i="2"/>
  <c r="I36" i="2"/>
  <c r="H36" i="2"/>
  <c r="G36" i="2"/>
  <c r="F36" i="2"/>
  <c r="E36" i="2"/>
  <c r="D36" i="2"/>
  <c r="BD35" i="2"/>
  <c r="BC35" i="2"/>
  <c r="BB35" i="2"/>
  <c r="BA35" i="2"/>
  <c r="AZ35" i="2"/>
  <c r="AY35" i="2"/>
  <c r="AX35" i="2"/>
  <c r="AW35" i="2"/>
  <c r="AV35" i="2"/>
  <c r="AU35" i="2"/>
  <c r="AT35" i="2"/>
  <c r="AS35" i="2"/>
  <c r="AR35" i="2"/>
  <c r="AQ35" i="2"/>
  <c r="AP35" i="2"/>
  <c r="AO35" i="2"/>
  <c r="AN35" i="2"/>
  <c r="AM35" i="2"/>
  <c r="AL35" i="2"/>
  <c r="AK35" i="2"/>
  <c r="AJ35" i="2"/>
  <c r="AI35" i="2"/>
  <c r="AH35" i="2"/>
  <c r="AG35" i="2"/>
  <c r="AF35" i="2"/>
  <c r="AE35" i="2"/>
  <c r="AD35" i="2"/>
  <c r="AC35" i="2"/>
  <c r="AB35" i="2"/>
  <c r="AA35" i="2"/>
  <c r="Z35" i="2"/>
  <c r="Y35" i="2"/>
  <c r="X35" i="2"/>
  <c r="W35" i="2"/>
  <c r="V35" i="2"/>
  <c r="U35" i="2"/>
  <c r="T35" i="2"/>
  <c r="S35" i="2"/>
  <c r="R35" i="2"/>
  <c r="Q35" i="2"/>
  <c r="P35" i="2"/>
  <c r="O35" i="2"/>
  <c r="N35" i="2"/>
  <c r="M35" i="2"/>
  <c r="L35" i="2"/>
  <c r="K35" i="2"/>
  <c r="J35" i="2"/>
  <c r="I35" i="2"/>
  <c r="H35" i="2"/>
  <c r="G35" i="2"/>
  <c r="F35" i="2"/>
  <c r="E35" i="2"/>
  <c r="D35" i="2"/>
  <c r="D33" i="2"/>
  <c r="C28" i="2"/>
  <c r="C329" i="2" s="1"/>
  <c r="C27" i="2"/>
  <c r="C250" i="2" s="1"/>
  <c r="C26" i="2"/>
  <c r="C24" i="2"/>
  <c r="C403" i="2" s="1"/>
  <c r="T23" i="2"/>
  <c r="D23" i="2"/>
  <c r="C23" i="2"/>
  <c r="C584" i="2" s="1"/>
  <c r="AE22" i="2"/>
  <c r="AD22" i="2"/>
  <c r="AC22" i="2"/>
  <c r="AB22" i="2"/>
  <c r="AA22" i="2"/>
  <c r="Z22" i="2"/>
  <c r="Y22" i="2"/>
  <c r="X22" i="2"/>
  <c r="W22" i="2"/>
  <c r="V22" i="2"/>
  <c r="U22" i="2"/>
  <c r="T22" i="2"/>
  <c r="S22" i="2"/>
  <c r="R22" i="2"/>
  <c r="Q22" i="2"/>
  <c r="P22" i="2"/>
  <c r="O22" i="2"/>
  <c r="N22" i="2"/>
  <c r="M22" i="2"/>
  <c r="L22" i="2"/>
  <c r="K22" i="2"/>
  <c r="J22" i="2"/>
  <c r="I22" i="2"/>
  <c r="AB23" i="2" s="1"/>
  <c r="H22" i="2"/>
  <c r="G22" i="2"/>
  <c r="F22" i="2"/>
  <c r="E22" i="2"/>
  <c r="D22" i="2"/>
  <c r="C22" i="2"/>
  <c r="C90" i="2" s="1"/>
  <c r="C15" i="2"/>
  <c r="C14" i="2"/>
  <c r="C367" i="2" s="1"/>
  <c r="C378" i="2" s="1"/>
  <c r="C13" i="2"/>
  <c r="C178" i="2" s="1"/>
  <c r="C12" i="2"/>
  <c r="C287" i="2" s="1"/>
  <c r="B12" i="2"/>
  <c r="C11" i="2"/>
  <c r="B11" i="2"/>
  <c r="C10" i="2"/>
  <c r="C151" i="2" s="1"/>
  <c r="B10" i="2"/>
  <c r="D18" i="2" s="1"/>
  <c r="D19" i="2" s="1"/>
  <c r="B9" i="2"/>
  <c r="D16" i="2" s="1"/>
  <c r="D17" i="2" s="1"/>
  <c r="A8" i="2"/>
  <c r="A10" i="2" s="1"/>
  <c r="D7" i="2"/>
  <c r="D556" i="2" s="1"/>
  <c r="E556" i="2" s="1"/>
  <c r="F556" i="2" s="1"/>
  <c r="G556" i="2" s="1"/>
  <c r="H556" i="2" s="1"/>
  <c r="I556" i="2" s="1"/>
  <c r="J556" i="2" s="1"/>
  <c r="K556" i="2" s="1"/>
  <c r="L556" i="2" s="1"/>
  <c r="M556" i="2" s="1"/>
  <c r="N556" i="2" s="1"/>
  <c r="O556" i="2" s="1"/>
  <c r="P556" i="2" s="1"/>
  <c r="Q556" i="2" s="1"/>
  <c r="R556" i="2" s="1"/>
  <c r="S556" i="2" s="1"/>
  <c r="T556" i="2" s="1"/>
  <c r="U556" i="2" s="1"/>
  <c r="V556" i="2" s="1"/>
  <c r="W556" i="2" s="1"/>
  <c r="X556" i="2" s="1"/>
  <c r="Y556" i="2" s="1"/>
  <c r="Z556" i="2" s="1"/>
  <c r="AA556" i="2" s="1"/>
  <c r="AB556" i="2" s="1"/>
  <c r="AC556" i="2" s="1"/>
  <c r="AD556" i="2" s="1"/>
  <c r="AE556" i="2" s="1"/>
  <c r="E6" i="2"/>
  <c r="E33" i="2" s="1"/>
  <c r="D6" i="2"/>
  <c r="A3" i="2"/>
  <c r="A150" i="2" l="1"/>
  <c r="A152" i="2"/>
  <c r="A162" i="2"/>
  <c r="A197" i="2"/>
  <c r="A198" i="2"/>
  <c r="A210" i="2"/>
  <c r="A200" i="2"/>
  <c r="A199" i="2"/>
  <c r="A176" i="2"/>
  <c r="AW207" i="2"/>
  <c r="AW208" i="2" s="1"/>
  <c r="AT703" i="2"/>
  <c r="AS703" i="2"/>
  <c r="C81" i="2"/>
  <c r="AR207" i="2"/>
  <c r="AR208" i="2" s="1"/>
  <c r="AX207" i="2"/>
  <c r="AX208" i="2" s="1"/>
  <c r="BJ207" i="2"/>
  <c r="BJ208" i="2" s="1"/>
  <c r="AE480" i="2"/>
  <c r="BD495" i="2"/>
  <c r="AS495" i="2"/>
  <c r="BB495" i="2"/>
  <c r="BA495" i="2"/>
  <c r="AV885" i="2"/>
  <c r="AU885" i="2"/>
  <c r="AT885" i="2"/>
  <c r="D28" i="2"/>
  <c r="D26" i="2" s="1"/>
  <c r="D79" i="2"/>
  <c r="D78" i="2" s="1"/>
  <c r="C82" i="2"/>
  <c r="AZ207" i="2"/>
  <c r="AZ208" i="2" s="1"/>
  <c r="D277" i="2"/>
  <c r="D275" i="2" s="1"/>
  <c r="O272" i="2"/>
  <c r="W272" i="2"/>
  <c r="H272" i="2"/>
  <c r="H688" i="2"/>
  <c r="G688" i="2"/>
  <c r="D303" i="2"/>
  <c r="D299" i="2" s="1"/>
  <c r="P480" i="2"/>
  <c r="G480" i="2"/>
  <c r="F480" i="2"/>
  <c r="X480" i="2"/>
  <c r="BD833" i="2"/>
  <c r="BC833" i="2"/>
  <c r="AV833" i="2"/>
  <c r="AJ207" i="2"/>
  <c r="AJ208" i="2" s="1"/>
  <c r="E421" i="2"/>
  <c r="E422" i="2" s="1"/>
  <c r="D421" i="2"/>
  <c r="D422" i="2" s="1"/>
  <c r="D433" i="2" s="1"/>
  <c r="AC428" i="2"/>
  <c r="U428" i="2"/>
  <c r="I428" i="2"/>
  <c r="AM207" i="2"/>
  <c r="AM208" i="2" s="1"/>
  <c r="AL207" i="2"/>
  <c r="AL208" i="2" s="1"/>
  <c r="D870" i="2"/>
  <c r="AE870" i="2"/>
  <c r="AD870" i="2"/>
  <c r="AW885" i="2"/>
  <c r="F91" i="2"/>
  <c r="A186" i="2"/>
  <c r="AO207" i="2"/>
  <c r="AO208" i="2" s="1"/>
  <c r="S480" i="2"/>
  <c r="AW495" i="2"/>
  <c r="D563" i="2"/>
  <c r="D561" i="2" s="1"/>
  <c r="AS573" i="2"/>
  <c r="BD573" i="2"/>
  <c r="A622" i="2"/>
  <c r="A621" i="2"/>
  <c r="G844" i="2"/>
  <c r="D844" i="2"/>
  <c r="BC885" i="2"/>
  <c r="C402" i="2"/>
  <c r="C324" i="2"/>
  <c r="C83" i="2"/>
  <c r="C238" i="2"/>
  <c r="AK207" i="2"/>
  <c r="AK208" i="2" s="1"/>
  <c r="BA207" i="2"/>
  <c r="BA208" i="2" s="1"/>
  <c r="AT495" i="2"/>
  <c r="AT625" i="2"/>
  <c r="BD625" i="2"/>
  <c r="AS625" i="2"/>
  <c r="BB625" i="2"/>
  <c r="D719" i="2"/>
  <c r="D715" i="2" s="1"/>
  <c r="E718" i="2" s="1"/>
  <c r="AS885" i="2"/>
  <c r="E195" i="2"/>
  <c r="AU207" i="2"/>
  <c r="AU208" i="2" s="1"/>
  <c r="BC207" i="2"/>
  <c r="BC208" i="2" s="1"/>
  <c r="A174" i="2"/>
  <c r="BB207" i="2"/>
  <c r="BB208" i="2" s="1"/>
  <c r="I272" i="2"/>
  <c r="D480" i="2"/>
  <c r="AV495" i="2"/>
  <c r="AS521" i="2"/>
  <c r="BB521" i="2"/>
  <c r="AV207" i="2"/>
  <c r="AV208" i="2" s="1"/>
  <c r="BE207" i="2"/>
  <c r="BE208" i="2" s="1"/>
  <c r="E454" i="2"/>
  <c r="D11" i="2"/>
  <c r="C312" i="2"/>
  <c r="C416" i="2"/>
  <c r="C66" i="2"/>
  <c r="U91" i="2"/>
  <c r="P116" i="2"/>
  <c r="C165" i="2"/>
  <c r="C201" i="2"/>
  <c r="AS207" i="2"/>
  <c r="AS208" i="2" s="1"/>
  <c r="BF207" i="2"/>
  <c r="BF208" i="2" s="1"/>
  <c r="E239" i="2"/>
  <c r="E240" i="2" s="1"/>
  <c r="D288" i="2"/>
  <c r="C337" i="2"/>
  <c r="V350" i="2"/>
  <c r="S454" i="2"/>
  <c r="AV469" i="2"/>
  <c r="AT469" i="2"/>
  <c r="BD469" i="2"/>
  <c r="AS469" i="2"/>
  <c r="T480" i="2"/>
  <c r="AY495" i="2"/>
  <c r="AT521" i="2"/>
  <c r="AV625" i="2"/>
  <c r="A634" i="2"/>
  <c r="AC636" i="2"/>
  <c r="I688" i="2"/>
  <c r="A712" i="2"/>
  <c r="Z844" i="2"/>
  <c r="BD885" i="2"/>
  <c r="A336" i="2"/>
  <c r="A348" i="2"/>
  <c r="A337" i="2"/>
  <c r="C167" i="2"/>
  <c r="C301" i="2"/>
  <c r="AN207" i="2"/>
  <c r="AN208" i="2" s="1"/>
  <c r="BD207" i="2"/>
  <c r="BD208" i="2" s="1"/>
  <c r="C70" i="2"/>
  <c r="C78" i="2"/>
  <c r="AP207" i="2"/>
  <c r="AP208" i="2" s="1"/>
  <c r="C204" i="2"/>
  <c r="AT207" i="2"/>
  <c r="AT208" i="2" s="1"/>
  <c r="BH207" i="2"/>
  <c r="BH208" i="2" s="1"/>
  <c r="D293" i="2"/>
  <c r="D294" i="2" s="1"/>
  <c r="D337" i="2"/>
  <c r="P376" i="2"/>
  <c r="AW391" i="2"/>
  <c r="AV391" i="2"/>
  <c r="AT391" i="2"/>
  <c r="BD391" i="2"/>
  <c r="D428" i="2"/>
  <c r="A468" i="2"/>
  <c r="W480" i="2"/>
  <c r="AZ495" i="2"/>
  <c r="AW521" i="2"/>
  <c r="G532" i="2"/>
  <c r="E532" i="2"/>
  <c r="AV573" i="2"/>
  <c r="AW625" i="2"/>
  <c r="AU651" i="2"/>
  <c r="T688" i="2"/>
  <c r="A701" i="2"/>
  <c r="V324" i="2"/>
  <c r="BB365" i="2"/>
  <c r="A494" i="2"/>
  <c r="A520" i="2"/>
  <c r="BA547" i="2"/>
  <c r="A572" i="2"/>
  <c r="AZ599" i="2"/>
  <c r="A608" i="2"/>
  <c r="AX755" i="2"/>
  <c r="AX212" i="2"/>
  <c r="I324" i="2"/>
  <c r="BC365" i="2"/>
  <c r="M558" i="2"/>
  <c r="A598" i="2"/>
  <c r="D652" i="2"/>
  <c r="AZ755" i="2"/>
  <c r="X818" i="2"/>
  <c r="D839" i="2"/>
  <c r="D840" i="2" s="1"/>
  <c r="D234" i="2"/>
  <c r="D416" i="2"/>
  <c r="AD454" i="2"/>
  <c r="D70" i="2"/>
  <c r="D68" i="2" s="1"/>
  <c r="D34" i="2"/>
  <c r="D89" i="2"/>
  <c r="E89" i="2" s="1"/>
  <c r="F89" i="2" s="1"/>
  <c r="G89" i="2" s="1"/>
  <c r="H89" i="2" s="1"/>
  <c r="I89" i="2" s="1"/>
  <c r="J89" i="2" s="1"/>
  <c r="K89" i="2" s="1"/>
  <c r="L89" i="2" s="1"/>
  <c r="M89" i="2" s="1"/>
  <c r="N89" i="2" s="1"/>
  <c r="O89" i="2" s="1"/>
  <c r="P89" i="2" s="1"/>
  <c r="Q89" i="2" s="1"/>
  <c r="R89" i="2" s="1"/>
  <c r="S89" i="2" s="1"/>
  <c r="T89" i="2" s="1"/>
  <c r="U89" i="2" s="1"/>
  <c r="V89" i="2" s="1"/>
  <c r="W89" i="2" s="1"/>
  <c r="X89" i="2" s="1"/>
  <c r="Y89" i="2" s="1"/>
  <c r="Z89" i="2" s="1"/>
  <c r="AA89" i="2" s="1"/>
  <c r="AB89" i="2" s="1"/>
  <c r="AC89" i="2" s="1"/>
  <c r="AD89" i="2" s="1"/>
  <c r="AE89" i="2" s="1"/>
  <c r="D48" i="2"/>
  <c r="A50" i="2"/>
  <c r="D47" i="2"/>
  <c r="A53" i="2"/>
  <c r="A52" i="2"/>
  <c r="F48" i="2"/>
  <c r="A63" i="2"/>
  <c r="E48" i="2"/>
  <c r="A51" i="2"/>
  <c r="D94" i="2"/>
  <c r="D92" i="2"/>
  <c r="D81" i="2"/>
  <c r="D119" i="2"/>
  <c r="D117" i="2"/>
  <c r="E11" i="2"/>
  <c r="L23" i="2"/>
  <c r="C67" i="2"/>
  <c r="A77" i="2"/>
  <c r="D74" i="2"/>
  <c r="A78" i="2"/>
  <c r="D73" i="2"/>
  <c r="A79" i="2"/>
  <c r="A76" i="2"/>
  <c r="F74" i="2"/>
  <c r="E74" i="2"/>
  <c r="D10" i="2"/>
  <c r="E10" i="2" s="1"/>
  <c r="D13" i="2"/>
  <c r="AG140" i="2"/>
  <c r="AF140" i="2"/>
  <c r="Z140" i="2"/>
  <c r="M140" i="2"/>
  <c r="AH140" i="2"/>
  <c r="AE140" i="2"/>
  <c r="S140" i="2"/>
  <c r="AD140" i="2"/>
  <c r="V140" i="2"/>
  <c r="W140" i="2"/>
  <c r="R140" i="2"/>
  <c r="K140" i="2"/>
  <c r="J140" i="2"/>
  <c r="E433" i="2"/>
  <c r="C93" i="2"/>
  <c r="AC91" i="2"/>
  <c r="R164" i="2"/>
  <c r="AI140" i="2"/>
  <c r="F195" i="2"/>
  <c r="G40" i="2"/>
  <c r="G74" i="2" s="1"/>
  <c r="A101" i="2"/>
  <c r="A102" i="2"/>
  <c r="A114" i="2"/>
  <c r="A104" i="2"/>
  <c r="F147" i="2"/>
  <c r="M164" i="2"/>
  <c r="AD164" i="2"/>
  <c r="Z164" i="2"/>
  <c r="AO140" i="2"/>
  <c r="AN140" i="2"/>
  <c r="AP140" i="2"/>
  <c r="AL140" i="2"/>
  <c r="AQ140" i="2"/>
  <c r="AK140" i="2"/>
  <c r="AA23" i="2"/>
  <c r="A89" i="2"/>
  <c r="N584" i="2"/>
  <c r="AE584" i="2"/>
  <c r="AB584" i="2"/>
  <c r="H584" i="2"/>
  <c r="C887" i="2"/>
  <c r="C835" i="2"/>
  <c r="C861" i="2"/>
  <c r="C809" i="2"/>
  <c r="C757" i="2"/>
  <c r="C731" i="2"/>
  <c r="C742" i="2" s="1"/>
  <c r="C575" i="2"/>
  <c r="C586" i="2" s="1"/>
  <c r="C497" i="2"/>
  <c r="C508" i="2" s="1"/>
  <c r="C471" i="2"/>
  <c r="C482" i="2" s="1"/>
  <c r="C523" i="2"/>
  <c r="C534" i="2" s="1"/>
  <c r="C653" i="2"/>
  <c r="C664" i="2" s="1"/>
  <c r="C783" i="2"/>
  <c r="C445" i="2"/>
  <c r="C456" i="2" s="1"/>
  <c r="C393" i="2"/>
  <c r="C404" i="2" s="1"/>
  <c r="C601" i="2"/>
  <c r="C612" i="2" s="1"/>
  <c r="C549" i="2"/>
  <c r="C560" i="2" s="1"/>
  <c r="C627" i="2"/>
  <c r="C638" i="2" s="1"/>
  <c r="C263" i="2"/>
  <c r="C274" i="2" s="1"/>
  <c r="C237" i="2"/>
  <c r="C248" i="2" s="1"/>
  <c r="C107" i="2"/>
  <c r="C118" i="2" s="1"/>
  <c r="C679" i="2"/>
  <c r="C690" i="2" s="1"/>
  <c r="C341" i="2"/>
  <c r="C352" i="2" s="1"/>
  <c r="C289" i="2"/>
  <c r="C300" i="2" s="1"/>
  <c r="C315" i="2"/>
  <c r="C326" i="2" s="1"/>
  <c r="C155" i="2"/>
  <c r="C166" i="2" s="1"/>
  <c r="C705" i="2"/>
  <c r="C716" i="2" s="1"/>
  <c r="C131" i="2"/>
  <c r="E23" i="2"/>
  <c r="M23" i="2"/>
  <c r="U23" i="2"/>
  <c r="AC23" i="2"/>
  <c r="C25" i="2"/>
  <c r="E854" i="2"/>
  <c r="E750" i="2"/>
  <c r="E802" i="2"/>
  <c r="E776" i="2"/>
  <c r="E880" i="2"/>
  <c r="E698" i="2"/>
  <c r="E683" i="2"/>
  <c r="E684" i="2" s="1"/>
  <c r="E620" i="2"/>
  <c r="E624" i="2" s="1"/>
  <c r="E594" i="2"/>
  <c r="E828" i="2"/>
  <c r="E646" i="2"/>
  <c r="E650" i="2" s="1"/>
  <c r="E631" i="2"/>
  <c r="E632" i="2" s="1"/>
  <c r="E681" i="2"/>
  <c r="E682" i="2" s="1"/>
  <c r="E693" i="2" s="1"/>
  <c r="E672" i="2"/>
  <c r="E676" i="2" s="1"/>
  <c r="E516" i="2"/>
  <c r="E520" i="2" s="1"/>
  <c r="E501" i="2"/>
  <c r="E502" i="2" s="1"/>
  <c r="E724" i="2"/>
  <c r="E657" i="2"/>
  <c r="E658" i="2" s="1"/>
  <c r="E542" i="2"/>
  <c r="E546" i="2" s="1"/>
  <c r="E527" i="2"/>
  <c r="E528" i="2" s="1"/>
  <c r="E499" i="2"/>
  <c r="E500" i="2" s="1"/>
  <c r="E511" i="2" s="1"/>
  <c r="E655" i="2"/>
  <c r="E656" i="2" s="1"/>
  <c r="E490" i="2"/>
  <c r="E494" i="2" s="1"/>
  <c r="E412" i="2"/>
  <c r="E416" i="2" s="1"/>
  <c r="E397" i="2"/>
  <c r="E398" i="2" s="1"/>
  <c r="E360" i="2"/>
  <c r="E364" i="2" s="1"/>
  <c r="E464" i="2"/>
  <c r="E568" i="2"/>
  <c r="E553" i="2"/>
  <c r="E554" i="2" s="1"/>
  <c r="E395" i="2"/>
  <c r="E396" i="2" s="1"/>
  <c r="E386" i="2"/>
  <c r="E390" i="2" s="1"/>
  <c r="E334" i="2"/>
  <c r="E282" i="2"/>
  <c r="E371" i="2"/>
  <c r="E372" i="2" s="1"/>
  <c r="E256" i="2"/>
  <c r="E241" i="2"/>
  <c r="E242" i="2" s="1"/>
  <c r="E251" i="2" s="1"/>
  <c r="E230" i="2"/>
  <c r="E234" i="2" s="1"/>
  <c r="E111" i="2"/>
  <c r="E112" i="2" s="1"/>
  <c r="E121" i="2" s="1"/>
  <c r="E423" i="2"/>
  <c r="E424" i="2" s="1"/>
  <c r="E196" i="2"/>
  <c r="E86" i="2"/>
  <c r="E87" i="2" s="1"/>
  <c r="E438" i="2"/>
  <c r="Z65" i="2"/>
  <c r="R65" i="2"/>
  <c r="J65" i="2"/>
  <c r="AD65" i="2"/>
  <c r="V65" i="2"/>
  <c r="N65" i="2"/>
  <c r="F65" i="2"/>
  <c r="H65" i="2"/>
  <c r="S65" i="2"/>
  <c r="AC65" i="2"/>
  <c r="E84" i="2"/>
  <c r="E85" i="2" s="1"/>
  <c r="E96" i="2" s="1"/>
  <c r="H91" i="2"/>
  <c r="V91" i="2"/>
  <c r="D100" i="2"/>
  <c r="U116" i="2"/>
  <c r="C179" i="2"/>
  <c r="C190" i="2" s="1"/>
  <c r="M188" i="2"/>
  <c r="C203" i="2"/>
  <c r="C214" i="2" s="1"/>
  <c r="J212" i="2"/>
  <c r="AI212" i="2"/>
  <c r="BI212" i="2"/>
  <c r="AA246" i="2"/>
  <c r="S246" i="2"/>
  <c r="K246" i="2"/>
  <c r="Z246" i="2"/>
  <c r="R246" i="2"/>
  <c r="J246" i="2"/>
  <c r="AD246" i="2"/>
  <c r="V246" i="2"/>
  <c r="N246" i="2"/>
  <c r="F246" i="2"/>
  <c r="AB246" i="2"/>
  <c r="O246" i="2"/>
  <c r="Y246" i="2"/>
  <c r="M246" i="2"/>
  <c r="X246" i="2"/>
  <c r="L246" i="2"/>
  <c r="T246" i="2"/>
  <c r="G246" i="2"/>
  <c r="P246" i="2"/>
  <c r="Y272" i="2"/>
  <c r="E308" i="2"/>
  <c r="Z324" i="2"/>
  <c r="AD350" i="2"/>
  <c r="E525" i="2"/>
  <c r="E526" i="2" s="1"/>
  <c r="A9" i="2"/>
  <c r="C895" i="2"/>
  <c r="C843" i="2"/>
  <c r="C869" i="2"/>
  <c r="C765" i="2"/>
  <c r="C739" i="2"/>
  <c r="C687" i="2"/>
  <c r="C791" i="2"/>
  <c r="C713" i="2"/>
  <c r="C635" i="2"/>
  <c r="C609" i="2"/>
  <c r="C817" i="2"/>
  <c r="C661" i="2"/>
  <c r="C531" i="2"/>
  <c r="C401" i="2"/>
  <c r="C583" i="2"/>
  <c r="C557" i="2"/>
  <c r="C505" i="2"/>
  <c r="C479" i="2"/>
  <c r="C375" i="2"/>
  <c r="C323" i="2"/>
  <c r="C187" i="2"/>
  <c r="C139" i="2"/>
  <c r="C453" i="2"/>
  <c r="C271" i="2"/>
  <c r="C245" i="2"/>
  <c r="C115" i="2"/>
  <c r="C349" i="2"/>
  <c r="C163" i="2"/>
  <c r="C64" i="2"/>
  <c r="F23" i="2"/>
  <c r="N23" i="2"/>
  <c r="V23" i="2"/>
  <c r="AD23" i="2"/>
  <c r="F49" i="2"/>
  <c r="D63" i="2"/>
  <c r="I65" i="2"/>
  <c r="T65" i="2"/>
  <c r="AE65" i="2"/>
  <c r="E75" i="2"/>
  <c r="J91" i="2"/>
  <c r="X91" i="2"/>
  <c r="W116" i="2"/>
  <c r="F123" i="2"/>
  <c r="A124" i="2"/>
  <c r="E123" i="2"/>
  <c r="K212" i="2"/>
  <c r="AK212" i="2"/>
  <c r="BJ212" i="2"/>
  <c r="Q246" i="2"/>
  <c r="AB272" i="2"/>
  <c r="C297" i="2"/>
  <c r="C313" i="2"/>
  <c r="Q350" i="2"/>
  <c r="C351" i="2"/>
  <c r="E369" i="2"/>
  <c r="E370" i="2" s="1"/>
  <c r="X402" i="2"/>
  <c r="K402" i="2"/>
  <c r="W402" i="2"/>
  <c r="I402" i="2"/>
  <c r="U402" i="2"/>
  <c r="E402" i="2"/>
  <c r="AE402" i="2"/>
  <c r="O402" i="2"/>
  <c r="M402" i="2"/>
  <c r="L402" i="2"/>
  <c r="Y402" i="2"/>
  <c r="C419" i="2"/>
  <c r="C430" i="2" s="1"/>
  <c r="E551" i="2"/>
  <c r="E552" i="2" s="1"/>
  <c r="V584" i="2"/>
  <c r="C886" i="2"/>
  <c r="C860" i="2"/>
  <c r="C834" i="2"/>
  <c r="C782" i="2"/>
  <c r="C808" i="2"/>
  <c r="C704" i="2"/>
  <c r="C730" i="2"/>
  <c r="C652" i="2"/>
  <c r="C678" i="2"/>
  <c r="C626" i="2"/>
  <c r="C600" i="2"/>
  <c r="C574" i="2"/>
  <c r="C496" i="2"/>
  <c r="C444" i="2"/>
  <c r="C392" i="2"/>
  <c r="C366" i="2"/>
  <c r="C340" i="2"/>
  <c r="C314" i="2"/>
  <c r="C288" i="2"/>
  <c r="C522" i="2"/>
  <c r="C154" i="2"/>
  <c r="C130" i="2"/>
  <c r="C548" i="2"/>
  <c r="C756" i="2"/>
  <c r="C418" i="2"/>
  <c r="C236" i="2"/>
  <c r="C262" i="2"/>
  <c r="C106" i="2"/>
  <c r="W23" i="2"/>
  <c r="L91" i="2"/>
  <c r="R212" i="2"/>
  <c r="C470" i="2"/>
  <c r="L532" i="2"/>
  <c r="AC532" i="2"/>
  <c r="Y532" i="2"/>
  <c r="X532" i="2"/>
  <c r="I532" i="2"/>
  <c r="A11" i="2"/>
  <c r="A12" i="2"/>
  <c r="C897" i="2"/>
  <c r="C871" i="2"/>
  <c r="C767" i="2"/>
  <c r="C689" i="2"/>
  <c r="C559" i="2"/>
  <c r="C793" i="2"/>
  <c r="C819" i="2"/>
  <c r="C741" i="2"/>
  <c r="C455" i="2"/>
  <c r="C611" i="2"/>
  <c r="C845" i="2"/>
  <c r="C533" i="2"/>
  <c r="C585" i="2"/>
  <c r="C299" i="2"/>
  <c r="C213" i="2"/>
  <c r="C637" i="2"/>
  <c r="C481" i="2"/>
  <c r="C377" i="2"/>
  <c r="C715" i="2"/>
  <c r="C663" i="2"/>
  <c r="C429" i="2"/>
  <c r="C273" i="2"/>
  <c r="C325" i="2"/>
  <c r="C189" i="2"/>
  <c r="C247" i="2"/>
  <c r="C141" i="2"/>
  <c r="L65" i="2"/>
  <c r="M91" i="2"/>
  <c r="V188" i="2"/>
  <c r="S212" i="2"/>
  <c r="AS212" i="2"/>
  <c r="D233" i="2"/>
  <c r="D236" i="2"/>
  <c r="W246" i="2"/>
  <c r="A257" i="2"/>
  <c r="A270" i="2"/>
  <c r="A260" i="2"/>
  <c r="AE532" i="2"/>
  <c r="A21" i="2"/>
  <c r="I23" i="2"/>
  <c r="Q23" i="2"/>
  <c r="Y23" i="2"/>
  <c r="D52" i="2"/>
  <c r="E52" i="2" s="1"/>
  <c r="C65" i="2"/>
  <c r="M65" i="2"/>
  <c r="X65" i="2"/>
  <c r="P91" i="2"/>
  <c r="C105" i="2"/>
  <c r="AA116" i="2"/>
  <c r="S116" i="2"/>
  <c r="K116" i="2"/>
  <c r="Z116" i="2"/>
  <c r="R116" i="2"/>
  <c r="J116" i="2"/>
  <c r="AD116" i="2"/>
  <c r="V116" i="2"/>
  <c r="N116" i="2"/>
  <c r="F116" i="2"/>
  <c r="AE116" i="2"/>
  <c r="Q116" i="2"/>
  <c r="E116" i="2"/>
  <c r="X116" i="2"/>
  <c r="L116" i="2"/>
  <c r="M116" i="2"/>
  <c r="AC116" i="2"/>
  <c r="AA140" i="2"/>
  <c r="AM140" i="2"/>
  <c r="N164" i="2"/>
  <c r="Y188" i="2"/>
  <c r="V212" i="2"/>
  <c r="AU212" i="2"/>
  <c r="D246" i="2"/>
  <c r="AC246" i="2"/>
  <c r="M272" i="2"/>
  <c r="Q298" i="2"/>
  <c r="J324" i="2"/>
  <c r="H350" i="2"/>
  <c r="C427" i="2"/>
  <c r="T428" i="2"/>
  <c r="P428" i="2"/>
  <c r="O23" i="2"/>
  <c r="C900" i="2"/>
  <c r="C874" i="2"/>
  <c r="C822" i="2"/>
  <c r="C848" i="2"/>
  <c r="C718" i="2"/>
  <c r="C744" i="2"/>
  <c r="C692" i="2"/>
  <c r="C666" i="2"/>
  <c r="C770" i="2"/>
  <c r="C588" i="2"/>
  <c r="C640" i="2"/>
  <c r="C796" i="2"/>
  <c r="C614" i="2"/>
  <c r="C510" i="2"/>
  <c r="C432" i="2"/>
  <c r="C380" i="2"/>
  <c r="C536" i="2"/>
  <c r="C484" i="2"/>
  <c r="C328" i="2"/>
  <c r="C168" i="2"/>
  <c r="C95" i="2"/>
  <c r="C302" i="2"/>
  <c r="C406" i="2"/>
  <c r="C354" i="2"/>
  <c r="C276" i="2"/>
  <c r="C458" i="2"/>
  <c r="C216" i="2"/>
  <c r="U65" i="2"/>
  <c r="AD91" i="2"/>
  <c r="T91" i="2"/>
  <c r="I91" i="2"/>
  <c r="Y91" i="2"/>
  <c r="N91" i="2"/>
  <c r="D273" i="2"/>
  <c r="D894" i="2"/>
  <c r="E894" i="2" s="1"/>
  <c r="F894" i="2" s="1"/>
  <c r="G894" i="2" s="1"/>
  <c r="H894" i="2" s="1"/>
  <c r="I894" i="2" s="1"/>
  <c r="J894" i="2" s="1"/>
  <c r="K894" i="2" s="1"/>
  <c r="L894" i="2" s="1"/>
  <c r="M894" i="2" s="1"/>
  <c r="N894" i="2" s="1"/>
  <c r="O894" i="2" s="1"/>
  <c r="P894" i="2" s="1"/>
  <c r="Q894" i="2" s="1"/>
  <c r="R894" i="2" s="1"/>
  <c r="S894" i="2" s="1"/>
  <c r="T894" i="2" s="1"/>
  <c r="U894" i="2" s="1"/>
  <c r="V894" i="2" s="1"/>
  <c r="W894" i="2" s="1"/>
  <c r="X894" i="2" s="1"/>
  <c r="Y894" i="2" s="1"/>
  <c r="Z894" i="2" s="1"/>
  <c r="AA894" i="2" s="1"/>
  <c r="AB894" i="2" s="1"/>
  <c r="AC894" i="2" s="1"/>
  <c r="AD894" i="2" s="1"/>
  <c r="AE894" i="2" s="1"/>
  <c r="D868" i="2"/>
  <c r="E868" i="2" s="1"/>
  <c r="F868" i="2" s="1"/>
  <c r="G868" i="2" s="1"/>
  <c r="H868" i="2" s="1"/>
  <c r="I868" i="2" s="1"/>
  <c r="J868" i="2" s="1"/>
  <c r="K868" i="2" s="1"/>
  <c r="L868" i="2" s="1"/>
  <c r="M868" i="2" s="1"/>
  <c r="N868" i="2" s="1"/>
  <c r="O868" i="2" s="1"/>
  <c r="P868" i="2" s="1"/>
  <c r="Q868" i="2" s="1"/>
  <c r="R868" i="2" s="1"/>
  <c r="S868" i="2" s="1"/>
  <c r="T868" i="2" s="1"/>
  <c r="U868" i="2" s="1"/>
  <c r="V868" i="2" s="1"/>
  <c r="W868" i="2" s="1"/>
  <c r="X868" i="2" s="1"/>
  <c r="Y868" i="2" s="1"/>
  <c r="Z868" i="2" s="1"/>
  <c r="AA868" i="2" s="1"/>
  <c r="AB868" i="2" s="1"/>
  <c r="AC868" i="2" s="1"/>
  <c r="AD868" i="2" s="1"/>
  <c r="AE868" i="2" s="1"/>
  <c r="D816" i="2"/>
  <c r="E816" i="2" s="1"/>
  <c r="F816" i="2" s="1"/>
  <c r="G816" i="2" s="1"/>
  <c r="H816" i="2" s="1"/>
  <c r="I816" i="2" s="1"/>
  <c r="J816" i="2" s="1"/>
  <c r="K816" i="2" s="1"/>
  <c r="L816" i="2" s="1"/>
  <c r="M816" i="2" s="1"/>
  <c r="N816" i="2" s="1"/>
  <c r="O816" i="2" s="1"/>
  <c r="P816" i="2" s="1"/>
  <c r="Q816" i="2" s="1"/>
  <c r="R816" i="2" s="1"/>
  <c r="S816" i="2" s="1"/>
  <c r="T816" i="2" s="1"/>
  <c r="U816" i="2" s="1"/>
  <c r="V816" i="2" s="1"/>
  <c r="W816" i="2" s="1"/>
  <c r="X816" i="2" s="1"/>
  <c r="Y816" i="2" s="1"/>
  <c r="Z816" i="2" s="1"/>
  <c r="AA816" i="2" s="1"/>
  <c r="AB816" i="2" s="1"/>
  <c r="AC816" i="2" s="1"/>
  <c r="AD816" i="2" s="1"/>
  <c r="AE816" i="2" s="1"/>
  <c r="D842" i="2"/>
  <c r="E842" i="2" s="1"/>
  <c r="F842" i="2" s="1"/>
  <c r="G842" i="2" s="1"/>
  <c r="H842" i="2" s="1"/>
  <c r="I842" i="2" s="1"/>
  <c r="J842" i="2" s="1"/>
  <c r="K842" i="2" s="1"/>
  <c r="L842" i="2" s="1"/>
  <c r="M842" i="2" s="1"/>
  <c r="N842" i="2" s="1"/>
  <c r="O842" i="2" s="1"/>
  <c r="P842" i="2" s="1"/>
  <c r="Q842" i="2" s="1"/>
  <c r="R842" i="2" s="1"/>
  <c r="S842" i="2" s="1"/>
  <c r="T842" i="2" s="1"/>
  <c r="U842" i="2" s="1"/>
  <c r="V842" i="2" s="1"/>
  <c r="W842" i="2" s="1"/>
  <c r="X842" i="2" s="1"/>
  <c r="Y842" i="2" s="1"/>
  <c r="Z842" i="2" s="1"/>
  <c r="AA842" i="2" s="1"/>
  <c r="AB842" i="2" s="1"/>
  <c r="AC842" i="2" s="1"/>
  <c r="AD842" i="2" s="1"/>
  <c r="AE842" i="2" s="1"/>
  <c r="D764" i="2"/>
  <c r="E764" i="2" s="1"/>
  <c r="F764" i="2" s="1"/>
  <c r="G764" i="2" s="1"/>
  <c r="H764" i="2" s="1"/>
  <c r="I764" i="2" s="1"/>
  <c r="J764" i="2" s="1"/>
  <c r="K764" i="2" s="1"/>
  <c r="L764" i="2" s="1"/>
  <c r="M764" i="2" s="1"/>
  <c r="N764" i="2" s="1"/>
  <c r="O764" i="2" s="1"/>
  <c r="P764" i="2" s="1"/>
  <c r="Q764" i="2" s="1"/>
  <c r="R764" i="2" s="1"/>
  <c r="S764" i="2" s="1"/>
  <c r="T764" i="2" s="1"/>
  <c r="U764" i="2" s="1"/>
  <c r="V764" i="2" s="1"/>
  <c r="W764" i="2" s="1"/>
  <c r="X764" i="2" s="1"/>
  <c r="Y764" i="2" s="1"/>
  <c r="Z764" i="2" s="1"/>
  <c r="AA764" i="2" s="1"/>
  <c r="AB764" i="2" s="1"/>
  <c r="AC764" i="2" s="1"/>
  <c r="AD764" i="2" s="1"/>
  <c r="AE764" i="2" s="1"/>
  <c r="D738" i="2"/>
  <c r="E738" i="2" s="1"/>
  <c r="F738" i="2" s="1"/>
  <c r="G738" i="2" s="1"/>
  <c r="H738" i="2" s="1"/>
  <c r="I738" i="2" s="1"/>
  <c r="J738" i="2" s="1"/>
  <c r="K738" i="2" s="1"/>
  <c r="L738" i="2" s="1"/>
  <c r="M738" i="2" s="1"/>
  <c r="N738" i="2" s="1"/>
  <c r="O738" i="2" s="1"/>
  <c r="P738" i="2" s="1"/>
  <c r="Q738" i="2" s="1"/>
  <c r="R738" i="2" s="1"/>
  <c r="S738" i="2" s="1"/>
  <c r="T738" i="2" s="1"/>
  <c r="U738" i="2" s="1"/>
  <c r="V738" i="2" s="1"/>
  <c r="W738" i="2" s="1"/>
  <c r="X738" i="2" s="1"/>
  <c r="Y738" i="2" s="1"/>
  <c r="Z738" i="2" s="1"/>
  <c r="AA738" i="2" s="1"/>
  <c r="AB738" i="2" s="1"/>
  <c r="AC738" i="2" s="1"/>
  <c r="AD738" i="2" s="1"/>
  <c r="AE738" i="2" s="1"/>
  <c r="D686" i="2"/>
  <c r="E686" i="2" s="1"/>
  <c r="F686" i="2" s="1"/>
  <c r="G686" i="2" s="1"/>
  <c r="H686" i="2" s="1"/>
  <c r="I686" i="2" s="1"/>
  <c r="J686" i="2" s="1"/>
  <c r="K686" i="2" s="1"/>
  <c r="L686" i="2" s="1"/>
  <c r="M686" i="2" s="1"/>
  <c r="N686" i="2" s="1"/>
  <c r="O686" i="2" s="1"/>
  <c r="P686" i="2" s="1"/>
  <c r="Q686" i="2" s="1"/>
  <c r="R686" i="2" s="1"/>
  <c r="S686" i="2" s="1"/>
  <c r="T686" i="2" s="1"/>
  <c r="U686" i="2" s="1"/>
  <c r="V686" i="2" s="1"/>
  <c r="W686" i="2" s="1"/>
  <c r="X686" i="2" s="1"/>
  <c r="Y686" i="2" s="1"/>
  <c r="Z686" i="2" s="1"/>
  <c r="AA686" i="2" s="1"/>
  <c r="AB686" i="2" s="1"/>
  <c r="AC686" i="2" s="1"/>
  <c r="AD686" i="2" s="1"/>
  <c r="AE686" i="2" s="1"/>
  <c r="D790" i="2"/>
  <c r="E790" i="2" s="1"/>
  <c r="F790" i="2" s="1"/>
  <c r="G790" i="2" s="1"/>
  <c r="H790" i="2" s="1"/>
  <c r="I790" i="2" s="1"/>
  <c r="J790" i="2" s="1"/>
  <c r="K790" i="2" s="1"/>
  <c r="L790" i="2" s="1"/>
  <c r="M790" i="2" s="1"/>
  <c r="N790" i="2" s="1"/>
  <c r="O790" i="2" s="1"/>
  <c r="P790" i="2" s="1"/>
  <c r="Q790" i="2" s="1"/>
  <c r="R790" i="2" s="1"/>
  <c r="S790" i="2" s="1"/>
  <c r="T790" i="2" s="1"/>
  <c r="U790" i="2" s="1"/>
  <c r="V790" i="2" s="1"/>
  <c r="W790" i="2" s="1"/>
  <c r="X790" i="2" s="1"/>
  <c r="Y790" i="2" s="1"/>
  <c r="Z790" i="2" s="1"/>
  <c r="AA790" i="2" s="1"/>
  <c r="AB790" i="2" s="1"/>
  <c r="AC790" i="2" s="1"/>
  <c r="AD790" i="2" s="1"/>
  <c r="AE790" i="2" s="1"/>
  <c r="D582" i="2"/>
  <c r="E582" i="2" s="1"/>
  <c r="F582" i="2" s="1"/>
  <c r="G582" i="2" s="1"/>
  <c r="H582" i="2" s="1"/>
  <c r="I582" i="2" s="1"/>
  <c r="J582" i="2" s="1"/>
  <c r="K582" i="2" s="1"/>
  <c r="L582" i="2" s="1"/>
  <c r="M582" i="2" s="1"/>
  <c r="N582" i="2" s="1"/>
  <c r="O582" i="2" s="1"/>
  <c r="P582" i="2" s="1"/>
  <c r="Q582" i="2" s="1"/>
  <c r="R582" i="2" s="1"/>
  <c r="S582" i="2" s="1"/>
  <c r="T582" i="2" s="1"/>
  <c r="U582" i="2" s="1"/>
  <c r="V582" i="2" s="1"/>
  <c r="W582" i="2" s="1"/>
  <c r="X582" i="2" s="1"/>
  <c r="Y582" i="2" s="1"/>
  <c r="Z582" i="2" s="1"/>
  <c r="AA582" i="2" s="1"/>
  <c r="AB582" i="2" s="1"/>
  <c r="AC582" i="2" s="1"/>
  <c r="AD582" i="2" s="1"/>
  <c r="AE582" i="2" s="1"/>
  <c r="D634" i="2"/>
  <c r="E634" i="2" s="1"/>
  <c r="F634" i="2" s="1"/>
  <c r="G634" i="2" s="1"/>
  <c r="H634" i="2" s="1"/>
  <c r="I634" i="2" s="1"/>
  <c r="J634" i="2" s="1"/>
  <c r="K634" i="2" s="1"/>
  <c r="L634" i="2" s="1"/>
  <c r="M634" i="2" s="1"/>
  <c r="N634" i="2" s="1"/>
  <c r="O634" i="2" s="1"/>
  <c r="P634" i="2" s="1"/>
  <c r="Q634" i="2" s="1"/>
  <c r="R634" i="2" s="1"/>
  <c r="S634" i="2" s="1"/>
  <c r="T634" i="2" s="1"/>
  <c r="U634" i="2" s="1"/>
  <c r="V634" i="2" s="1"/>
  <c r="W634" i="2" s="1"/>
  <c r="X634" i="2" s="1"/>
  <c r="Y634" i="2" s="1"/>
  <c r="Z634" i="2" s="1"/>
  <c r="AA634" i="2" s="1"/>
  <c r="AB634" i="2" s="1"/>
  <c r="AC634" i="2" s="1"/>
  <c r="AD634" i="2" s="1"/>
  <c r="AE634" i="2" s="1"/>
  <c r="D608" i="2"/>
  <c r="E608" i="2" s="1"/>
  <c r="F608" i="2" s="1"/>
  <c r="G608" i="2" s="1"/>
  <c r="H608" i="2" s="1"/>
  <c r="I608" i="2" s="1"/>
  <c r="J608" i="2" s="1"/>
  <c r="K608" i="2" s="1"/>
  <c r="L608" i="2" s="1"/>
  <c r="M608" i="2" s="1"/>
  <c r="N608" i="2" s="1"/>
  <c r="O608" i="2" s="1"/>
  <c r="P608" i="2" s="1"/>
  <c r="Q608" i="2" s="1"/>
  <c r="R608" i="2" s="1"/>
  <c r="S608" i="2" s="1"/>
  <c r="T608" i="2" s="1"/>
  <c r="U608" i="2" s="1"/>
  <c r="V608" i="2" s="1"/>
  <c r="W608" i="2" s="1"/>
  <c r="X608" i="2" s="1"/>
  <c r="Y608" i="2" s="1"/>
  <c r="Z608" i="2" s="1"/>
  <c r="AA608" i="2" s="1"/>
  <c r="AB608" i="2" s="1"/>
  <c r="AC608" i="2" s="1"/>
  <c r="AD608" i="2" s="1"/>
  <c r="AE608" i="2" s="1"/>
  <c r="D712" i="2"/>
  <c r="E712" i="2" s="1"/>
  <c r="F712" i="2" s="1"/>
  <c r="G712" i="2" s="1"/>
  <c r="H712" i="2" s="1"/>
  <c r="I712" i="2" s="1"/>
  <c r="J712" i="2" s="1"/>
  <c r="K712" i="2" s="1"/>
  <c r="L712" i="2" s="1"/>
  <c r="M712" i="2" s="1"/>
  <c r="N712" i="2" s="1"/>
  <c r="O712" i="2" s="1"/>
  <c r="P712" i="2" s="1"/>
  <c r="Q712" i="2" s="1"/>
  <c r="R712" i="2" s="1"/>
  <c r="S712" i="2" s="1"/>
  <c r="T712" i="2" s="1"/>
  <c r="U712" i="2" s="1"/>
  <c r="V712" i="2" s="1"/>
  <c r="W712" i="2" s="1"/>
  <c r="X712" i="2" s="1"/>
  <c r="Y712" i="2" s="1"/>
  <c r="Z712" i="2" s="1"/>
  <c r="AA712" i="2" s="1"/>
  <c r="AB712" i="2" s="1"/>
  <c r="AC712" i="2" s="1"/>
  <c r="AD712" i="2" s="1"/>
  <c r="AE712" i="2" s="1"/>
  <c r="D504" i="2"/>
  <c r="E504" i="2" s="1"/>
  <c r="F504" i="2" s="1"/>
  <c r="G504" i="2" s="1"/>
  <c r="H504" i="2" s="1"/>
  <c r="I504" i="2" s="1"/>
  <c r="J504" i="2" s="1"/>
  <c r="K504" i="2" s="1"/>
  <c r="L504" i="2" s="1"/>
  <c r="M504" i="2" s="1"/>
  <c r="N504" i="2" s="1"/>
  <c r="O504" i="2" s="1"/>
  <c r="P504" i="2" s="1"/>
  <c r="Q504" i="2" s="1"/>
  <c r="R504" i="2" s="1"/>
  <c r="S504" i="2" s="1"/>
  <c r="T504" i="2" s="1"/>
  <c r="U504" i="2" s="1"/>
  <c r="V504" i="2" s="1"/>
  <c r="W504" i="2" s="1"/>
  <c r="X504" i="2" s="1"/>
  <c r="Y504" i="2" s="1"/>
  <c r="Z504" i="2" s="1"/>
  <c r="AA504" i="2" s="1"/>
  <c r="AB504" i="2" s="1"/>
  <c r="AC504" i="2" s="1"/>
  <c r="AD504" i="2" s="1"/>
  <c r="AE504" i="2" s="1"/>
  <c r="D478" i="2"/>
  <c r="E478" i="2" s="1"/>
  <c r="F478" i="2" s="1"/>
  <c r="G478" i="2" s="1"/>
  <c r="H478" i="2" s="1"/>
  <c r="I478" i="2" s="1"/>
  <c r="J478" i="2" s="1"/>
  <c r="K478" i="2" s="1"/>
  <c r="L478" i="2" s="1"/>
  <c r="M478" i="2" s="1"/>
  <c r="N478" i="2" s="1"/>
  <c r="O478" i="2" s="1"/>
  <c r="P478" i="2" s="1"/>
  <c r="Q478" i="2" s="1"/>
  <c r="R478" i="2" s="1"/>
  <c r="S478" i="2" s="1"/>
  <c r="T478" i="2" s="1"/>
  <c r="U478" i="2" s="1"/>
  <c r="V478" i="2" s="1"/>
  <c r="W478" i="2" s="1"/>
  <c r="X478" i="2" s="1"/>
  <c r="Y478" i="2" s="1"/>
  <c r="Z478" i="2" s="1"/>
  <c r="AA478" i="2" s="1"/>
  <c r="AB478" i="2" s="1"/>
  <c r="AC478" i="2" s="1"/>
  <c r="AD478" i="2" s="1"/>
  <c r="AE478" i="2" s="1"/>
  <c r="D400" i="2"/>
  <c r="E400" i="2" s="1"/>
  <c r="F400" i="2" s="1"/>
  <c r="G400" i="2" s="1"/>
  <c r="H400" i="2" s="1"/>
  <c r="I400" i="2" s="1"/>
  <c r="J400" i="2" s="1"/>
  <c r="K400" i="2" s="1"/>
  <c r="L400" i="2" s="1"/>
  <c r="M400" i="2" s="1"/>
  <c r="N400" i="2" s="1"/>
  <c r="O400" i="2" s="1"/>
  <c r="P400" i="2" s="1"/>
  <c r="Q400" i="2" s="1"/>
  <c r="R400" i="2" s="1"/>
  <c r="S400" i="2" s="1"/>
  <c r="T400" i="2" s="1"/>
  <c r="U400" i="2" s="1"/>
  <c r="V400" i="2" s="1"/>
  <c r="W400" i="2" s="1"/>
  <c r="X400" i="2" s="1"/>
  <c r="Y400" i="2" s="1"/>
  <c r="Z400" i="2" s="1"/>
  <c r="AA400" i="2" s="1"/>
  <c r="AB400" i="2" s="1"/>
  <c r="AC400" i="2" s="1"/>
  <c r="AD400" i="2" s="1"/>
  <c r="AE400" i="2" s="1"/>
  <c r="D452" i="2"/>
  <c r="E452" i="2" s="1"/>
  <c r="F452" i="2" s="1"/>
  <c r="G452" i="2" s="1"/>
  <c r="H452" i="2" s="1"/>
  <c r="I452" i="2" s="1"/>
  <c r="J452" i="2" s="1"/>
  <c r="K452" i="2" s="1"/>
  <c r="L452" i="2" s="1"/>
  <c r="M452" i="2" s="1"/>
  <c r="N452" i="2" s="1"/>
  <c r="O452" i="2" s="1"/>
  <c r="P452" i="2" s="1"/>
  <c r="Q452" i="2" s="1"/>
  <c r="R452" i="2" s="1"/>
  <c r="S452" i="2" s="1"/>
  <c r="T452" i="2" s="1"/>
  <c r="U452" i="2" s="1"/>
  <c r="V452" i="2" s="1"/>
  <c r="W452" i="2" s="1"/>
  <c r="X452" i="2" s="1"/>
  <c r="Y452" i="2" s="1"/>
  <c r="Z452" i="2" s="1"/>
  <c r="AA452" i="2" s="1"/>
  <c r="AB452" i="2" s="1"/>
  <c r="AC452" i="2" s="1"/>
  <c r="AD452" i="2" s="1"/>
  <c r="AE452" i="2" s="1"/>
  <c r="D426" i="2"/>
  <c r="E426" i="2" s="1"/>
  <c r="F426" i="2" s="1"/>
  <c r="G426" i="2" s="1"/>
  <c r="H426" i="2" s="1"/>
  <c r="I426" i="2" s="1"/>
  <c r="J426" i="2" s="1"/>
  <c r="K426" i="2" s="1"/>
  <c r="L426" i="2" s="1"/>
  <c r="M426" i="2" s="1"/>
  <c r="N426" i="2" s="1"/>
  <c r="O426" i="2" s="1"/>
  <c r="P426" i="2" s="1"/>
  <c r="Q426" i="2" s="1"/>
  <c r="R426" i="2" s="1"/>
  <c r="S426" i="2" s="1"/>
  <c r="T426" i="2" s="1"/>
  <c r="U426" i="2" s="1"/>
  <c r="V426" i="2" s="1"/>
  <c r="W426" i="2" s="1"/>
  <c r="X426" i="2" s="1"/>
  <c r="Y426" i="2" s="1"/>
  <c r="Z426" i="2" s="1"/>
  <c r="AA426" i="2" s="1"/>
  <c r="AB426" i="2" s="1"/>
  <c r="AC426" i="2" s="1"/>
  <c r="AD426" i="2" s="1"/>
  <c r="AE426" i="2" s="1"/>
  <c r="D270" i="2"/>
  <c r="E270" i="2" s="1"/>
  <c r="F270" i="2" s="1"/>
  <c r="G270" i="2" s="1"/>
  <c r="H270" i="2" s="1"/>
  <c r="I270" i="2" s="1"/>
  <c r="J270" i="2" s="1"/>
  <c r="K270" i="2" s="1"/>
  <c r="L270" i="2" s="1"/>
  <c r="M270" i="2" s="1"/>
  <c r="N270" i="2" s="1"/>
  <c r="O270" i="2" s="1"/>
  <c r="P270" i="2" s="1"/>
  <c r="Q270" i="2" s="1"/>
  <c r="R270" i="2" s="1"/>
  <c r="S270" i="2" s="1"/>
  <c r="T270" i="2" s="1"/>
  <c r="U270" i="2" s="1"/>
  <c r="V270" i="2" s="1"/>
  <c r="W270" i="2" s="1"/>
  <c r="X270" i="2" s="1"/>
  <c r="Y270" i="2" s="1"/>
  <c r="Z270" i="2" s="1"/>
  <c r="AA270" i="2" s="1"/>
  <c r="AB270" i="2" s="1"/>
  <c r="AC270" i="2" s="1"/>
  <c r="AD270" i="2" s="1"/>
  <c r="AE270" i="2" s="1"/>
  <c r="D244" i="2"/>
  <c r="E244" i="2" s="1"/>
  <c r="F244" i="2" s="1"/>
  <c r="G244" i="2" s="1"/>
  <c r="H244" i="2" s="1"/>
  <c r="I244" i="2" s="1"/>
  <c r="J244" i="2" s="1"/>
  <c r="K244" i="2" s="1"/>
  <c r="L244" i="2" s="1"/>
  <c r="M244" i="2" s="1"/>
  <c r="N244" i="2" s="1"/>
  <c r="O244" i="2" s="1"/>
  <c r="P244" i="2" s="1"/>
  <c r="Q244" i="2" s="1"/>
  <c r="R244" i="2" s="1"/>
  <c r="S244" i="2" s="1"/>
  <c r="T244" i="2" s="1"/>
  <c r="U244" i="2" s="1"/>
  <c r="V244" i="2" s="1"/>
  <c r="W244" i="2" s="1"/>
  <c r="X244" i="2" s="1"/>
  <c r="Y244" i="2" s="1"/>
  <c r="Z244" i="2" s="1"/>
  <c r="AA244" i="2" s="1"/>
  <c r="AB244" i="2" s="1"/>
  <c r="AC244" i="2" s="1"/>
  <c r="AD244" i="2" s="1"/>
  <c r="AE244" i="2" s="1"/>
  <c r="D210" i="2"/>
  <c r="E210" i="2" s="1"/>
  <c r="F210" i="2" s="1"/>
  <c r="G210" i="2" s="1"/>
  <c r="H210" i="2" s="1"/>
  <c r="I210" i="2" s="1"/>
  <c r="J210" i="2" s="1"/>
  <c r="K210" i="2" s="1"/>
  <c r="L210" i="2" s="1"/>
  <c r="M210" i="2" s="1"/>
  <c r="N210" i="2" s="1"/>
  <c r="O210" i="2" s="1"/>
  <c r="P210" i="2" s="1"/>
  <c r="Q210" i="2" s="1"/>
  <c r="R210" i="2" s="1"/>
  <c r="S210" i="2" s="1"/>
  <c r="T210" i="2" s="1"/>
  <c r="U210" i="2" s="1"/>
  <c r="V210" i="2" s="1"/>
  <c r="W210" i="2" s="1"/>
  <c r="X210" i="2" s="1"/>
  <c r="Y210" i="2" s="1"/>
  <c r="Z210" i="2" s="1"/>
  <c r="AA210" i="2" s="1"/>
  <c r="AB210" i="2" s="1"/>
  <c r="AC210" i="2" s="1"/>
  <c r="AD210" i="2" s="1"/>
  <c r="AE210" i="2" s="1"/>
  <c r="AF210" i="2" s="1"/>
  <c r="AG210" i="2" s="1"/>
  <c r="AH210" i="2" s="1"/>
  <c r="AI210" i="2" s="1"/>
  <c r="AJ210" i="2" s="1"/>
  <c r="AK210" i="2" s="1"/>
  <c r="AL210" i="2" s="1"/>
  <c r="AM210" i="2" s="1"/>
  <c r="AN210" i="2" s="1"/>
  <c r="AO210" i="2" s="1"/>
  <c r="AP210" i="2" s="1"/>
  <c r="AQ210" i="2" s="1"/>
  <c r="AR210" i="2" s="1"/>
  <c r="AS210" i="2" s="1"/>
  <c r="AT210" i="2" s="1"/>
  <c r="AU210" i="2" s="1"/>
  <c r="AV210" i="2" s="1"/>
  <c r="AW210" i="2" s="1"/>
  <c r="AX210" i="2" s="1"/>
  <c r="AY210" i="2" s="1"/>
  <c r="AZ210" i="2" s="1"/>
  <c r="BA210" i="2" s="1"/>
  <c r="BB210" i="2" s="1"/>
  <c r="BC210" i="2" s="1"/>
  <c r="BD210" i="2" s="1"/>
  <c r="BE210" i="2" s="1"/>
  <c r="BF210" i="2" s="1"/>
  <c r="BG210" i="2" s="1"/>
  <c r="BH210" i="2" s="1"/>
  <c r="BI210" i="2" s="1"/>
  <c r="BJ210" i="2" s="1"/>
  <c r="BK210" i="2" s="1"/>
  <c r="BL210" i="2" s="1"/>
  <c r="D114" i="2"/>
  <c r="E114" i="2" s="1"/>
  <c r="F114" i="2" s="1"/>
  <c r="G114" i="2" s="1"/>
  <c r="H114" i="2" s="1"/>
  <c r="I114" i="2" s="1"/>
  <c r="J114" i="2" s="1"/>
  <c r="K114" i="2" s="1"/>
  <c r="L114" i="2" s="1"/>
  <c r="M114" i="2" s="1"/>
  <c r="N114" i="2" s="1"/>
  <c r="O114" i="2" s="1"/>
  <c r="P114" i="2" s="1"/>
  <c r="Q114" i="2" s="1"/>
  <c r="R114" i="2" s="1"/>
  <c r="S114" i="2" s="1"/>
  <c r="T114" i="2" s="1"/>
  <c r="U114" i="2" s="1"/>
  <c r="V114" i="2" s="1"/>
  <c r="W114" i="2" s="1"/>
  <c r="X114" i="2" s="1"/>
  <c r="Y114" i="2" s="1"/>
  <c r="Z114" i="2" s="1"/>
  <c r="AA114" i="2" s="1"/>
  <c r="AB114" i="2" s="1"/>
  <c r="AC114" i="2" s="1"/>
  <c r="AD114" i="2" s="1"/>
  <c r="AE114" i="2" s="1"/>
  <c r="D348" i="2"/>
  <c r="E348" i="2" s="1"/>
  <c r="F348" i="2" s="1"/>
  <c r="G348" i="2" s="1"/>
  <c r="H348" i="2" s="1"/>
  <c r="I348" i="2" s="1"/>
  <c r="J348" i="2" s="1"/>
  <c r="K348" i="2" s="1"/>
  <c r="L348" i="2" s="1"/>
  <c r="M348" i="2" s="1"/>
  <c r="N348" i="2" s="1"/>
  <c r="O348" i="2" s="1"/>
  <c r="P348" i="2" s="1"/>
  <c r="Q348" i="2" s="1"/>
  <c r="R348" i="2" s="1"/>
  <c r="S348" i="2" s="1"/>
  <c r="T348" i="2" s="1"/>
  <c r="U348" i="2" s="1"/>
  <c r="V348" i="2" s="1"/>
  <c r="W348" i="2" s="1"/>
  <c r="X348" i="2" s="1"/>
  <c r="Y348" i="2" s="1"/>
  <c r="Z348" i="2" s="1"/>
  <c r="AA348" i="2" s="1"/>
  <c r="AB348" i="2" s="1"/>
  <c r="AC348" i="2" s="1"/>
  <c r="AD348" i="2" s="1"/>
  <c r="AE348" i="2" s="1"/>
  <c r="D660" i="2"/>
  <c r="E660" i="2" s="1"/>
  <c r="F660" i="2" s="1"/>
  <c r="G660" i="2" s="1"/>
  <c r="H660" i="2" s="1"/>
  <c r="I660" i="2" s="1"/>
  <c r="J660" i="2" s="1"/>
  <c r="K660" i="2" s="1"/>
  <c r="L660" i="2" s="1"/>
  <c r="M660" i="2" s="1"/>
  <c r="N660" i="2" s="1"/>
  <c r="O660" i="2" s="1"/>
  <c r="P660" i="2" s="1"/>
  <c r="Q660" i="2" s="1"/>
  <c r="R660" i="2" s="1"/>
  <c r="S660" i="2" s="1"/>
  <c r="T660" i="2" s="1"/>
  <c r="U660" i="2" s="1"/>
  <c r="V660" i="2" s="1"/>
  <c r="W660" i="2" s="1"/>
  <c r="X660" i="2" s="1"/>
  <c r="Y660" i="2" s="1"/>
  <c r="Z660" i="2" s="1"/>
  <c r="AA660" i="2" s="1"/>
  <c r="AB660" i="2" s="1"/>
  <c r="AC660" i="2" s="1"/>
  <c r="AD660" i="2" s="1"/>
  <c r="AE660" i="2" s="1"/>
  <c r="D296" i="2"/>
  <c r="E296" i="2" s="1"/>
  <c r="F296" i="2" s="1"/>
  <c r="G296" i="2" s="1"/>
  <c r="H296" i="2" s="1"/>
  <c r="I296" i="2" s="1"/>
  <c r="J296" i="2" s="1"/>
  <c r="K296" i="2" s="1"/>
  <c r="L296" i="2" s="1"/>
  <c r="M296" i="2" s="1"/>
  <c r="N296" i="2" s="1"/>
  <c r="O296" i="2" s="1"/>
  <c r="P296" i="2" s="1"/>
  <c r="Q296" i="2" s="1"/>
  <c r="R296" i="2" s="1"/>
  <c r="S296" i="2" s="1"/>
  <c r="T296" i="2" s="1"/>
  <c r="U296" i="2" s="1"/>
  <c r="V296" i="2" s="1"/>
  <c r="W296" i="2" s="1"/>
  <c r="X296" i="2" s="1"/>
  <c r="Y296" i="2" s="1"/>
  <c r="Z296" i="2" s="1"/>
  <c r="AA296" i="2" s="1"/>
  <c r="AB296" i="2" s="1"/>
  <c r="AC296" i="2" s="1"/>
  <c r="AD296" i="2" s="1"/>
  <c r="AE296" i="2" s="1"/>
  <c r="D374" i="2"/>
  <c r="E374" i="2" s="1"/>
  <c r="F374" i="2" s="1"/>
  <c r="G374" i="2" s="1"/>
  <c r="H374" i="2" s="1"/>
  <c r="I374" i="2" s="1"/>
  <c r="J374" i="2" s="1"/>
  <c r="K374" i="2" s="1"/>
  <c r="L374" i="2" s="1"/>
  <c r="M374" i="2" s="1"/>
  <c r="N374" i="2" s="1"/>
  <c r="O374" i="2" s="1"/>
  <c r="P374" i="2" s="1"/>
  <c r="Q374" i="2" s="1"/>
  <c r="R374" i="2" s="1"/>
  <c r="S374" i="2" s="1"/>
  <c r="T374" i="2" s="1"/>
  <c r="U374" i="2" s="1"/>
  <c r="V374" i="2" s="1"/>
  <c r="W374" i="2" s="1"/>
  <c r="X374" i="2" s="1"/>
  <c r="Y374" i="2" s="1"/>
  <c r="Z374" i="2" s="1"/>
  <c r="AA374" i="2" s="1"/>
  <c r="AB374" i="2" s="1"/>
  <c r="AC374" i="2" s="1"/>
  <c r="AD374" i="2" s="1"/>
  <c r="AE374" i="2" s="1"/>
  <c r="D186" i="2"/>
  <c r="E186" i="2" s="1"/>
  <c r="F186" i="2" s="1"/>
  <c r="G186" i="2" s="1"/>
  <c r="H186" i="2" s="1"/>
  <c r="I186" i="2" s="1"/>
  <c r="J186" i="2" s="1"/>
  <c r="K186" i="2" s="1"/>
  <c r="L186" i="2" s="1"/>
  <c r="M186" i="2" s="1"/>
  <c r="N186" i="2" s="1"/>
  <c r="O186" i="2" s="1"/>
  <c r="P186" i="2" s="1"/>
  <c r="Q186" i="2" s="1"/>
  <c r="R186" i="2" s="1"/>
  <c r="S186" i="2" s="1"/>
  <c r="T186" i="2" s="1"/>
  <c r="U186" i="2" s="1"/>
  <c r="V186" i="2" s="1"/>
  <c r="W186" i="2" s="1"/>
  <c r="X186" i="2" s="1"/>
  <c r="Y186" i="2" s="1"/>
  <c r="Z186" i="2" s="1"/>
  <c r="AA186" i="2" s="1"/>
  <c r="AB186" i="2" s="1"/>
  <c r="AC186" i="2" s="1"/>
  <c r="D138" i="2"/>
  <c r="E138" i="2" s="1"/>
  <c r="F138" i="2" s="1"/>
  <c r="G138" i="2" s="1"/>
  <c r="H138" i="2" s="1"/>
  <c r="I138" i="2" s="1"/>
  <c r="J138" i="2" s="1"/>
  <c r="K138" i="2" s="1"/>
  <c r="L138" i="2" s="1"/>
  <c r="M138" i="2" s="1"/>
  <c r="N138" i="2" s="1"/>
  <c r="O138" i="2" s="1"/>
  <c r="P138" i="2" s="1"/>
  <c r="Q138" i="2" s="1"/>
  <c r="R138" i="2" s="1"/>
  <c r="S138" i="2" s="1"/>
  <c r="T138" i="2" s="1"/>
  <c r="U138" i="2" s="1"/>
  <c r="V138" i="2" s="1"/>
  <c r="W138" i="2" s="1"/>
  <c r="X138" i="2" s="1"/>
  <c r="Y138" i="2" s="1"/>
  <c r="Z138" i="2" s="1"/>
  <c r="AA138" i="2" s="1"/>
  <c r="AB138" i="2" s="1"/>
  <c r="AC138" i="2" s="1"/>
  <c r="AD138" i="2" s="1"/>
  <c r="AE138" i="2" s="1"/>
  <c r="AF138" i="2" s="1"/>
  <c r="AG138" i="2" s="1"/>
  <c r="AH138" i="2" s="1"/>
  <c r="AI138" i="2" s="1"/>
  <c r="AJ138" i="2" s="1"/>
  <c r="AK138" i="2" s="1"/>
  <c r="AL138" i="2" s="1"/>
  <c r="AM138" i="2" s="1"/>
  <c r="AN138" i="2" s="1"/>
  <c r="AO138" i="2" s="1"/>
  <c r="AP138" i="2" s="1"/>
  <c r="AQ138" i="2" s="1"/>
  <c r="AR138" i="2" s="1"/>
  <c r="AS138" i="2" s="1"/>
  <c r="P23" i="2"/>
  <c r="E58" i="2"/>
  <c r="E59" i="2" s="1"/>
  <c r="E70" i="2" s="1"/>
  <c r="AB91" i="2"/>
  <c r="AB116" i="2"/>
  <c r="C144" i="2"/>
  <c r="C857" i="2"/>
  <c r="C883" i="2"/>
  <c r="C831" i="2"/>
  <c r="C753" i="2"/>
  <c r="C779" i="2"/>
  <c r="C805" i="2"/>
  <c r="C701" i="2"/>
  <c r="C623" i="2"/>
  <c r="C597" i="2"/>
  <c r="C649" i="2"/>
  <c r="C675" i="2"/>
  <c r="C571" i="2"/>
  <c r="C519" i="2"/>
  <c r="C415" i="2"/>
  <c r="C545" i="2"/>
  <c r="C467" i="2"/>
  <c r="C363" i="2"/>
  <c r="C727" i="2"/>
  <c r="C493" i="2"/>
  <c r="C389" i="2"/>
  <c r="C285" i="2"/>
  <c r="C259" i="2"/>
  <c r="C233" i="2"/>
  <c r="C175" i="2"/>
  <c r="C103" i="2"/>
  <c r="C441" i="2"/>
  <c r="C199" i="2"/>
  <c r="C52" i="2"/>
  <c r="C884" i="2"/>
  <c r="C858" i="2"/>
  <c r="C754" i="2"/>
  <c r="C780" i="2"/>
  <c r="C624" i="2"/>
  <c r="C598" i="2"/>
  <c r="C806" i="2"/>
  <c r="C546" i="2"/>
  <c r="C520" i="2"/>
  <c r="C650" i="2"/>
  <c r="C468" i="2"/>
  <c r="C832" i="2"/>
  <c r="C390" i="2"/>
  <c r="C676" i="2"/>
  <c r="C572" i="2"/>
  <c r="C702" i="2"/>
  <c r="C364" i="2"/>
  <c r="C260" i="2"/>
  <c r="C234" i="2"/>
  <c r="C152" i="2"/>
  <c r="C104" i="2"/>
  <c r="C728" i="2"/>
  <c r="C442" i="2"/>
  <c r="C338" i="2"/>
  <c r="C200" i="2"/>
  <c r="C79" i="2"/>
  <c r="C128" i="2"/>
  <c r="C286" i="2"/>
  <c r="C176" i="2"/>
  <c r="C885" i="2"/>
  <c r="C859" i="2"/>
  <c r="C833" i="2"/>
  <c r="C807" i="2"/>
  <c r="C781" i="2"/>
  <c r="C755" i="2"/>
  <c r="C703" i="2"/>
  <c r="C677" i="2"/>
  <c r="C729" i="2"/>
  <c r="C651" i="2"/>
  <c r="C547" i="2"/>
  <c r="C599" i="2"/>
  <c r="C625" i="2"/>
  <c r="C417" i="2"/>
  <c r="C391" i="2"/>
  <c r="C153" i="2"/>
  <c r="C177" i="2"/>
  <c r="C129" i="2"/>
  <c r="C573" i="2"/>
  <c r="C365" i="2"/>
  <c r="C339" i="2"/>
  <c r="C443" i="2"/>
  <c r="C54" i="2"/>
  <c r="C495" i="2"/>
  <c r="C469" i="2"/>
  <c r="C80" i="2"/>
  <c r="E16" i="2"/>
  <c r="E17" i="2" s="1"/>
  <c r="E18" i="2"/>
  <c r="E19" i="2" s="1"/>
  <c r="D21" i="2"/>
  <c r="E21" i="2" s="1"/>
  <c r="F21" i="2" s="1"/>
  <c r="G21" i="2" s="1"/>
  <c r="H21" i="2" s="1"/>
  <c r="I21" i="2" s="1"/>
  <c r="J21" i="2" s="1"/>
  <c r="K21" i="2" s="1"/>
  <c r="L21" i="2" s="1"/>
  <c r="M21" i="2" s="1"/>
  <c r="N21" i="2" s="1"/>
  <c r="O21" i="2" s="1"/>
  <c r="P21" i="2" s="1"/>
  <c r="Q21" i="2" s="1"/>
  <c r="R21" i="2" s="1"/>
  <c r="S21" i="2" s="1"/>
  <c r="T21" i="2" s="1"/>
  <c r="U21" i="2" s="1"/>
  <c r="V21" i="2" s="1"/>
  <c r="W21" i="2" s="1"/>
  <c r="X21" i="2" s="1"/>
  <c r="Y21" i="2" s="1"/>
  <c r="Z21" i="2" s="1"/>
  <c r="AA21" i="2" s="1"/>
  <c r="AB21" i="2" s="1"/>
  <c r="AC21" i="2" s="1"/>
  <c r="AD21" i="2" s="1"/>
  <c r="AE21" i="2" s="1"/>
  <c r="J23" i="2"/>
  <c r="R23" i="2"/>
  <c r="Z23" i="2"/>
  <c r="C873" i="2"/>
  <c r="C821" i="2"/>
  <c r="C899" i="2"/>
  <c r="C847" i="2"/>
  <c r="C769" i="2"/>
  <c r="C743" i="2"/>
  <c r="C691" i="2"/>
  <c r="C587" i="2"/>
  <c r="C717" i="2"/>
  <c r="C639" i="2"/>
  <c r="C613" i="2"/>
  <c r="C509" i="2"/>
  <c r="C483" i="2"/>
  <c r="C665" i="2"/>
  <c r="C561" i="2"/>
  <c r="C535" i="2"/>
  <c r="C405" i="2"/>
  <c r="C795" i="2"/>
  <c r="C353" i="2"/>
  <c r="C275" i="2"/>
  <c r="C249" i="2"/>
  <c r="C119" i="2"/>
  <c r="C431" i="2"/>
  <c r="C191" i="2"/>
  <c r="C143" i="2"/>
  <c r="C379" i="2"/>
  <c r="C68" i="2"/>
  <c r="C457" i="2"/>
  <c r="C327" i="2"/>
  <c r="C53" i="2"/>
  <c r="E54" i="2"/>
  <c r="E55" i="2" s="1"/>
  <c r="D65" i="2"/>
  <c r="O65" i="2"/>
  <c r="Y65" i="2"/>
  <c r="Q91" i="2"/>
  <c r="C92" i="2"/>
  <c r="O116" i="2"/>
  <c r="C117" i="2"/>
  <c r="AC140" i="2"/>
  <c r="V164" i="2"/>
  <c r="Q164" i="2"/>
  <c r="S188" i="2"/>
  <c r="F188" i="2"/>
  <c r="R188" i="2"/>
  <c r="E188" i="2"/>
  <c r="AC188" i="2"/>
  <c r="O188" i="2"/>
  <c r="W188" i="2"/>
  <c r="K188" i="2"/>
  <c r="AA188" i="2"/>
  <c r="D202" i="2"/>
  <c r="D199" i="2"/>
  <c r="C202" i="2"/>
  <c r="W212" i="2"/>
  <c r="C235" i="2"/>
  <c r="E246" i="2"/>
  <c r="AE246" i="2"/>
  <c r="C261" i="2"/>
  <c r="C311" i="2"/>
  <c r="D311" i="2"/>
  <c r="D314" i="2"/>
  <c r="S324" i="2"/>
  <c r="J350" i="2"/>
  <c r="J376" i="2"/>
  <c r="AD376" i="2"/>
  <c r="D389" i="2"/>
  <c r="D449" i="2"/>
  <c r="D450" i="2" s="1"/>
  <c r="D447" i="2"/>
  <c r="D448" i="2" s="1"/>
  <c r="D442" i="2"/>
  <c r="C521" i="2"/>
  <c r="G23" i="2"/>
  <c r="AE23" i="2"/>
  <c r="Z91" i="2"/>
  <c r="BB212" i="2"/>
  <c r="AP212" i="2"/>
  <c r="AC212" i="2"/>
  <c r="O212" i="2"/>
  <c r="BK212" i="2"/>
  <c r="AY212" i="2"/>
  <c r="AL212" i="2"/>
  <c r="Z212" i="2"/>
  <c r="M212" i="2"/>
  <c r="AQ212" i="2"/>
  <c r="D405" i="2"/>
  <c r="D403" i="2"/>
  <c r="H23" i="2"/>
  <c r="X23" i="2"/>
  <c r="C55" i="2"/>
  <c r="W65" i="2"/>
  <c r="C69" i="2"/>
  <c r="C120" i="2"/>
  <c r="D162" i="2"/>
  <c r="E162" i="2" s="1"/>
  <c r="F162" i="2" s="1"/>
  <c r="G162" i="2" s="1"/>
  <c r="H162" i="2" s="1"/>
  <c r="I162" i="2" s="1"/>
  <c r="J162" i="2" s="1"/>
  <c r="K162" i="2" s="1"/>
  <c r="L162" i="2" s="1"/>
  <c r="M162" i="2" s="1"/>
  <c r="N162" i="2" s="1"/>
  <c r="O162" i="2" s="1"/>
  <c r="P162" i="2" s="1"/>
  <c r="Q162" i="2" s="1"/>
  <c r="R162" i="2" s="1"/>
  <c r="S162" i="2" s="1"/>
  <c r="T162" i="2" s="1"/>
  <c r="U162" i="2" s="1"/>
  <c r="V162" i="2" s="1"/>
  <c r="W162" i="2" s="1"/>
  <c r="X162" i="2" s="1"/>
  <c r="Y162" i="2" s="1"/>
  <c r="Z162" i="2" s="1"/>
  <c r="AA162" i="2" s="1"/>
  <c r="AB162" i="2" s="1"/>
  <c r="AC162" i="2" s="1"/>
  <c r="AD162" i="2" s="1"/>
  <c r="AE162" i="2" s="1"/>
  <c r="C888" i="2"/>
  <c r="C836" i="2"/>
  <c r="C862" i="2"/>
  <c r="C758" i="2"/>
  <c r="C680" i="2"/>
  <c r="C810" i="2"/>
  <c r="C732" i="2"/>
  <c r="C706" i="2"/>
  <c r="C628" i="2"/>
  <c r="C602" i="2"/>
  <c r="C784" i="2"/>
  <c r="C654" i="2"/>
  <c r="C550" i="2"/>
  <c r="C524" i="2"/>
  <c r="C472" i="2"/>
  <c r="C394" i="2"/>
  <c r="C498" i="2"/>
  <c r="C576" i="2"/>
  <c r="C446" i="2"/>
  <c r="C342" i="2"/>
  <c r="C180" i="2"/>
  <c r="C420" i="2"/>
  <c r="C368" i="2"/>
  <c r="C290" i="2"/>
  <c r="C132" i="2"/>
  <c r="C264" i="2"/>
  <c r="C108" i="2"/>
  <c r="C57" i="2"/>
  <c r="C870" i="2"/>
  <c r="C766" i="2"/>
  <c r="C792" i="2"/>
  <c r="C714" i="2"/>
  <c r="C636" i="2"/>
  <c r="C610" i="2"/>
  <c r="C896" i="2"/>
  <c r="C662" i="2"/>
  <c r="C844" i="2"/>
  <c r="C818" i="2"/>
  <c r="C740" i="2"/>
  <c r="C532" i="2"/>
  <c r="C688" i="2"/>
  <c r="C480" i="2"/>
  <c r="C428" i="2"/>
  <c r="C376" i="2"/>
  <c r="C558" i="2"/>
  <c r="C272" i="2"/>
  <c r="C246" i="2"/>
  <c r="C116" i="2"/>
  <c r="C350" i="2"/>
  <c r="C164" i="2"/>
  <c r="C91" i="2"/>
  <c r="C454" i="2"/>
  <c r="C298" i="2"/>
  <c r="C212" i="2"/>
  <c r="C140" i="2"/>
  <c r="C506" i="2"/>
  <c r="C188" i="2"/>
  <c r="K23" i="2"/>
  <c r="S23" i="2"/>
  <c r="C901" i="2"/>
  <c r="C875" i="2"/>
  <c r="C823" i="2"/>
  <c r="C771" i="2"/>
  <c r="C745" i="2"/>
  <c r="C797" i="2"/>
  <c r="C719" i="2"/>
  <c r="C641" i="2"/>
  <c r="C615" i="2"/>
  <c r="C667" i="2"/>
  <c r="C537" i="2"/>
  <c r="C849" i="2"/>
  <c r="C433" i="2"/>
  <c r="C407" i="2"/>
  <c r="C511" i="2"/>
  <c r="C485" i="2"/>
  <c r="C563" i="2"/>
  <c r="C277" i="2"/>
  <c r="C251" i="2"/>
  <c r="C193" i="2"/>
  <c r="C145" i="2"/>
  <c r="C121" i="2"/>
  <c r="C303" i="2"/>
  <c r="C217" i="2"/>
  <c r="C169" i="2"/>
  <c r="C96" i="2"/>
  <c r="C693" i="2"/>
  <c r="C459" i="2"/>
  <c r="C381" i="2"/>
  <c r="C355" i="2"/>
  <c r="C589" i="2"/>
  <c r="E147" i="2"/>
  <c r="F54" i="2"/>
  <c r="E65" i="2"/>
  <c r="P65" i="2"/>
  <c r="AA65" i="2"/>
  <c r="E91" i="2"/>
  <c r="R91" i="2"/>
  <c r="C94" i="2"/>
  <c r="C127" i="2"/>
  <c r="C156" i="2"/>
  <c r="E212" i="2"/>
  <c r="AD212" i="2"/>
  <c r="BC212" i="2"/>
  <c r="H246" i="2"/>
  <c r="D247" i="2"/>
  <c r="A258" i="2"/>
  <c r="AA272" i="2"/>
  <c r="S272" i="2"/>
  <c r="K272" i="2"/>
  <c r="Z272" i="2"/>
  <c r="R272" i="2"/>
  <c r="J272" i="2"/>
  <c r="AD272" i="2"/>
  <c r="V272" i="2"/>
  <c r="N272" i="2"/>
  <c r="F272" i="2"/>
  <c r="T272" i="2"/>
  <c r="G272" i="2"/>
  <c r="AE272" i="2"/>
  <c r="Q272" i="2"/>
  <c r="E272" i="2"/>
  <c r="AC272" i="2"/>
  <c r="P272" i="2"/>
  <c r="D272" i="2"/>
  <c r="X272" i="2"/>
  <c r="L272" i="2"/>
  <c r="U272" i="2"/>
  <c r="A310" i="2"/>
  <c r="A311" i="2"/>
  <c r="A322" i="2"/>
  <c r="A309" i="2"/>
  <c r="C316" i="2"/>
  <c r="D322" i="2"/>
  <c r="E322" i="2" s="1"/>
  <c r="F322" i="2" s="1"/>
  <c r="G322" i="2" s="1"/>
  <c r="H322" i="2" s="1"/>
  <c r="I322" i="2" s="1"/>
  <c r="J322" i="2" s="1"/>
  <c r="K322" i="2" s="1"/>
  <c r="L322" i="2" s="1"/>
  <c r="M322" i="2" s="1"/>
  <c r="N322" i="2" s="1"/>
  <c r="O322" i="2" s="1"/>
  <c r="P322" i="2" s="1"/>
  <c r="Q322" i="2" s="1"/>
  <c r="R322" i="2" s="1"/>
  <c r="S322" i="2" s="1"/>
  <c r="T322" i="2" s="1"/>
  <c r="U322" i="2" s="1"/>
  <c r="V322" i="2" s="1"/>
  <c r="W322" i="2" s="1"/>
  <c r="X322" i="2" s="1"/>
  <c r="Y322" i="2" s="1"/>
  <c r="Z322" i="2" s="1"/>
  <c r="AA322" i="2" s="1"/>
  <c r="AB322" i="2" s="1"/>
  <c r="AC322" i="2" s="1"/>
  <c r="AD322" i="2" s="1"/>
  <c r="AE322" i="2" s="1"/>
  <c r="X324" i="2"/>
  <c r="A364" i="2"/>
  <c r="A374" i="2"/>
  <c r="A363" i="2"/>
  <c r="A362" i="2"/>
  <c r="P402" i="2"/>
  <c r="C494" i="2"/>
  <c r="W532" i="2"/>
  <c r="E629" i="2"/>
  <c r="E630" i="2" s="1"/>
  <c r="E641" i="2" s="1"/>
  <c r="D717" i="2"/>
  <c r="G140" i="2"/>
  <c r="U140" i="2"/>
  <c r="A149" i="2"/>
  <c r="A151" i="2"/>
  <c r="P164" i="2"/>
  <c r="AC164" i="2"/>
  <c r="BE212" i="2"/>
  <c r="AW212" i="2"/>
  <c r="AO212" i="2"/>
  <c r="AG212" i="2"/>
  <c r="Y212" i="2"/>
  <c r="Q212" i="2"/>
  <c r="I212" i="2"/>
  <c r="BL212" i="2"/>
  <c r="BD212" i="2"/>
  <c r="AV212" i="2"/>
  <c r="AN212" i="2"/>
  <c r="AF212" i="2"/>
  <c r="X212" i="2"/>
  <c r="P212" i="2"/>
  <c r="H212" i="2"/>
  <c r="BH212" i="2"/>
  <c r="AZ212" i="2"/>
  <c r="AR212" i="2"/>
  <c r="AJ212" i="2"/>
  <c r="AB212" i="2"/>
  <c r="T212" i="2"/>
  <c r="L212" i="2"/>
  <c r="D212" i="2"/>
  <c r="G212" i="2"/>
  <c r="U212" i="2"/>
  <c r="AH212" i="2"/>
  <c r="AT212" i="2"/>
  <c r="BG212" i="2"/>
  <c r="A244" i="2"/>
  <c r="A286" i="2"/>
  <c r="A284" i="2"/>
  <c r="G298" i="2"/>
  <c r="X298" i="2"/>
  <c r="F324" i="2"/>
  <c r="G350" i="2"/>
  <c r="AA350" i="2"/>
  <c r="D381" i="2"/>
  <c r="D379" i="2" s="1"/>
  <c r="Y376" i="2"/>
  <c r="Q376" i="2"/>
  <c r="I376" i="2"/>
  <c r="AC376" i="2"/>
  <c r="U376" i="2"/>
  <c r="M376" i="2"/>
  <c r="E376" i="2"/>
  <c r="X376" i="2"/>
  <c r="N376" i="2"/>
  <c r="W376" i="2"/>
  <c r="L376" i="2"/>
  <c r="V376" i="2"/>
  <c r="H376" i="2"/>
  <c r="T376" i="2"/>
  <c r="G376" i="2"/>
  <c r="S376" i="2"/>
  <c r="F376" i="2"/>
  <c r="AB376" i="2"/>
  <c r="O376" i="2"/>
  <c r="R376" i="2"/>
  <c r="Y428" i="2"/>
  <c r="AD428" i="2"/>
  <c r="AA610" i="2"/>
  <c r="S610" i="2"/>
  <c r="K610" i="2"/>
  <c r="Z610" i="2"/>
  <c r="R610" i="2"/>
  <c r="J610" i="2"/>
  <c r="AD610" i="2"/>
  <c r="V610" i="2"/>
  <c r="N610" i="2"/>
  <c r="F610" i="2"/>
  <c r="Y610" i="2"/>
  <c r="M610" i="2"/>
  <c r="X610" i="2"/>
  <c r="L610" i="2"/>
  <c r="AE610" i="2"/>
  <c r="Q610" i="2"/>
  <c r="E610" i="2"/>
  <c r="AB610" i="2"/>
  <c r="G610" i="2"/>
  <c r="P610" i="2"/>
  <c r="H610" i="2"/>
  <c r="D610" i="2"/>
  <c r="AC610" i="2"/>
  <c r="T610" i="2"/>
  <c r="O610" i="2"/>
  <c r="I610" i="2"/>
  <c r="D653" i="2"/>
  <c r="D654" i="2" s="1"/>
  <c r="D667" i="2"/>
  <c r="AB662" i="2"/>
  <c r="T662" i="2"/>
  <c r="L662" i="2"/>
  <c r="AC662" i="2"/>
  <c r="P662" i="2"/>
  <c r="Z662" i="2"/>
  <c r="N662" i="2"/>
  <c r="U662" i="2"/>
  <c r="H662" i="2"/>
  <c r="Q662" i="2"/>
  <c r="Y662" i="2"/>
  <c r="F662" i="2"/>
  <c r="AD662" i="2"/>
  <c r="X662" i="2"/>
  <c r="V662" i="2"/>
  <c r="J662" i="2"/>
  <c r="I662" i="2"/>
  <c r="E662" i="2"/>
  <c r="D664" i="2"/>
  <c r="BC677" i="2"/>
  <c r="AU677" i="2"/>
  <c r="D690" i="2"/>
  <c r="D679" i="2"/>
  <c r="D680" i="2" s="1"/>
  <c r="AY677" i="2"/>
  <c r="AX677" i="2"/>
  <c r="E677" i="2"/>
  <c r="AW677" i="2"/>
  <c r="BB677" i="2"/>
  <c r="BD677" i="2"/>
  <c r="BA677" i="2"/>
  <c r="AS677" i="2"/>
  <c r="E690" i="2"/>
  <c r="AZ677" i="2"/>
  <c r="AT677" i="2"/>
  <c r="Y140" i="2"/>
  <c r="AJ140" i="2"/>
  <c r="AR140" i="2"/>
  <c r="H164" i="2"/>
  <c r="U164" i="2"/>
  <c r="AC179" i="2"/>
  <c r="AC180" i="2" s="1"/>
  <c r="E235" i="2"/>
  <c r="D259" i="2"/>
  <c r="D262" i="2"/>
  <c r="N298" i="2"/>
  <c r="AD298" i="2"/>
  <c r="E313" i="2"/>
  <c r="AC324" i="2"/>
  <c r="U324" i="2"/>
  <c r="M324" i="2"/>
  <c r="E324" i="2"/>
  <c r="AB324" i="2"/>
  <c r="T324" i="2"/>
  <c r="L324" i="2"/>
  <c r="D324" i="2"/>
  <c r="AD324" i="2"/>
  <c r="R324" i="2"/>
  <c r="H324" i="2"/>
  <c r="AA324" i="2"/>
  <c r="Q324" i="2"/>
  <c r="G324" i="2"/>
  <c r="D325" i="2"/>
  <c r="E328" i="2" s="1"/>
  <c r="W324" i="2"/>
  <c r="K324" i="2"/>
  <c r="N324" i="2"/>
  <c r="AE324" i="2"/>
  <c r="K350" i="2"/>
  <c r="D363" i="2"/>
  <c r="D366" i="2"/>
  <c r="BB443" i="2"/>
  <c r="R454" i="2"/>
  <c r="O454" i="2"/>
  <c r="H454" i="2"/>
  <c r="W454" i="2"/>
  <c r="A544" i="2"/>
  <c r="A556" i="2"/>
  <c r="A543" i="2"/>
  <c r="A545" i="2"/>
  <c r="D624" i="2"/>
  <c r="D629" i="2"/>
  <c r="D630" i="2" s="1"/>
  <c r="D641" i="2" s="1"/>
  <c r="A686" i="2"/>
  <c r="A676" i="2"/>
  <c r="A673" i="2"/>
  <c r="A675" i="2"/>
  <c r="A674" i="2"/>
  <c r="AA91" i="2"/>
  <c r="E120" i="2"/>
  <c r="N140" i="2"/>
  <c r="AA164" i="2"/>
  <c r="I164" i="2"/>
  <c r="A175" i="2"/>
  <c r="N212" i="2"/>
  <c r="AA212" i="2"/>
  <c r="AM212" i="2"/>
  <c r="BA212" i="2"/>
  <c r="A233" i="2"/>
  <c r="A296" i="2"/>
  <c r="V298" i="2"/>
  <c r="P298" i="2"/>
  <c r="O324" i="2"/>
  <c r="D376" i="2"/>
  <c r="AE376" i="2"/>
  <c r="Q428" i="2"/>
  <c r="AA506" i="2"/>
  <c r="H506" i="2"/>
  <c r="V506" i="2"/>
  <c r="T506" i="2"/>
  <c r="S506" i="2"/>
  <c r="U610" i="2"/>
  <c r="O140" i="2"/>
  <c r="AB164" i="2"/>
  <c r="T164" i="2"/>
  <c r="L164" i="2"/>
  <c r="J164" i="2"/>
  <c r="X164" i="2"/>
  <c r="P324" i="2"/>
  <c r="X350" i="2"/>
  <c r="N350" i="2"/>
  <c r="R350" i="2"/>
  <c r="AW443" i="2"/>
  <c r="BA443" i="2"/>
  <c r="AS443" i="2"/>
  <c r="BD443" i="2"/>
  <c r="AT443" i="2"/>
  <c r="BC443" i="2"/>
  <c r="AY443" i="2"/>
  <c r="AX443" i="2"/>
  <c r="AV443" i="2"/>
  <c r="AQ445" i="2"/>
  <c r="AQ446" i="2" s="1"/>
  <c r="G454" i="2"/>
  <c r="D473" i="2"/>
  <c r="D474" i="2" s="1"/>
  <c r="D485" i="2" s="1"/>
  <c r="D483" i="2" s="1"/>
  <c r="D468" i="2"/>
  <c r="AW651" i="2"/>
  <c r="BD651" i="2"/>
  <c r="AV651" i="2"/>
  <c r="AZ651" i="2"/>
  <c r="AY651" i="2"/>
  <c r="AX651" i="2"/>
  <c r="BC651" i="2"/>
  <c r="E651" i="2"/>
  <c r="AS651" i="2"/>
  <c r="BB651" i="2"/>
  <c r="AT651" i="2"/>
  <c r="AQ731" i="2"/>
  <c r="AQ732" i="2" s="1"/>
  <c r="AX729" i="2"/>
  <c r="AW729" i="2"/>
  <c r="BA729" i="2"/>
  <c r="AS729" i="2"/>
  <c r="AY729" i="2"/>
  <c r="AV729" i="2"/>
  <c r="BC729" i="2"/>
  <c r="BB729" i="2"/>
  <c r="AZ729" i="2"/>
  <c r="AU729" i="2"/>
  <c r="BD729" i="2"/>
  <c r="AT729" i="2"/>
  <c r="H766" i="2"/>
  <c r="E766" i="2"/>
  <c r="X766" i="2"/>
  <c r="G91" i="2"/>
  <c r="O91" i="2"/>
  <c r="W91" i="2"/>
  <c r="AE91" i="2"/>
  <c r="AR131" i="2"/>
  <c r="AR132" i="2" s="1"/>
  <c r="D140" i="2"/>
  <c r="L140" i="2"/>
  <c r="T140" i="2"/>
  <c r="AB140" i="2"/>
  <c r="G164" i="2"/>
  <c r="O164" i="2"/>
  <c r="W164" i="2"/>
  <c r="AE164" i="2"/>
  <c r="D188" i="2"/>
  <c r="L188" i="2"/>
  <c r="T188" i="2"/>
  <c r="AB188" i="2"/>
  <c r="BG207" i="2"/>
  <c r="BG208" i="2" s="1"/>
  <c r="O298" i="2"/>
  <c r="Y298" i="2"/>
  <c r="AC350" i="2"/>
  <c r="U350" i="2"/>
  <c r="M350" i="2"/>
  <c r="E350" i="2"/>
  <c r="AB350" i="2"/>
  <c r="T350" i="2"/>
  <c r="L350" i="2"/>
  <c r="D350" i="2"/>
  <c r="I350" i="2"/>
  <c r="S350" i="2"/>
  <c r="AE350" i="2"/>
  <c r="R428" i="2"/>
  <c r="A452" i="2"/>
  <c r="A442" i="2"/>
  <c r="A441" i="2"/>
  <c r="V558" i="2"/>
  <c r="A335" i="2"/>
  <c r="A388" i="2"/>
  <c r="A390" i="2"/>
  <c r="A389" i="2"/>
  <c r="A413" i="2"/>
  <c r="A414" i="2"/>
  <c r="AA428" i="2"/>
  <c r="D548" i="2"/>
  <c r="D545" i="2"/>
  <c r="AD558" i="2"/>
  <c r="A728" i="2"/>
  <c r="A725" i="2"/>
  <c r="A726" i="2"/>
  <c r="A738" i="2"/>
  <c r="A727" i="2"/>
  <c r="K91" i="2"/>
  <c r="S91" i="2"/>
  <c r="H140" i="2"/>
  <c r="P140" i="2"/>
  <c r="X140" i="2"/>
  <c r="K164" i="2"/>
  <c r="S164" i="2"/>
  <c r="H188" i="2"/>
  <c r="P188" i="2"/>
  <c r="X188" i="2"/>
  <c r="BK207" i="2"/>
  <c r="BK208" i="2" s="1"/>
  <c r="AC298" i="2"/>
  <c r="U298" i="2"/>
  <c r="M298" i="2"/>
  <c r="E298" i="2"/>
  <c r="AB298" i="2"/>
  <c r="T298" i="2"/>
  <c r="L298" i="2"/>
  <c r="D298" i="2"/>
  <c r="I298" i="2"/>
  <c r="S298" i="2"/>
  <c r="AE298" i="2"/>
  <c r="E339" i="2"/>
  <c r="O350" i="2"/>
  <c r="Y350" i="2"/>
  <c r="AW365" i="2"/>
  <c r="BD365" i="2"/>
  <c r="AV365" i="2"/>
  <c r="E365" i="2"/>
  <c r="AU365" i="2"/>
  <c r="AQ393" i="2"/>
  <c r="AQ394" i="2" s="1"/>
  <c r="A400" i="2"/>
  <c r="A415" i="2"/>
  <c r="A416" i="2"/>
  <c r="AT417" i="2"/>
  <c r="X428" i="2"/>
  <c r="M428" i="2"/>
  <c r="V428" i="2"/>
  <c r="L428" i="2"/>
  <c r="J428" i="2"/>
  <c r="Z428" i="2"/>
  <c r="AA480" i="2"/>
  <c r="K480" i="2"/>
  <c r="AA532" i="2"/>
  <c r="S532" i="2"/>
  <c r="K532" i="2"/>
  <c r="Z532" i="2"/>
  <c r="R532" i="2"/>
  <c r="J532" i="2"/>
  <c r="AD532" i="2"/>
  <c r="V532" i="2"/>
  <c r="N532" i="2"/>
  <c r="F532" i="2"/>
  <c r="AB532" i="2"/>
  <c r="O532" i="2"/>
  <c r="D533" i="2"/>
  <c r="U532" i="2"/>
  <c r="H532" i="2"/>
  <c r="T532" i="2"/>
  <c r="D532" i="2"/>
  <c r="Q532" i="2"/>
  <c r="P532" i="2"/>
  <c r="M532" i="2"/>
  <c r="D579" i="2"/>
  <c r="D580" i="2" s="1"/>
  <c r="D589" i="2" s="1"/>
  <c r="D572" i="2"/>
  <c r="Q714" i="2"/>
  <c r="AD714" i="2"/>
  <c r="J714" i="2"/>
  <c r="I714" i="2"/>
  <c r="D730" i="2"/>
  <c r="D727" i="2"/>
  <c r="I140" i="2"/>
  <c r="Q140" i="2"/>
  <c r="I188" i="2"/>
  <c r="Q188" i="2"/>
  <c r="J298" i="2"/>
  <c r="D355" i="2"/>
  <c r="F350" i="2"/>
  <c r="P350" i="2"/>
  <c r="Z350" i="2"/>
  <c r="AB402" i="2"/>
  <c r="BD417" i="2"/>
  <c r="AV417" i="2"/>
  <c r="AZ417" i="2"/>
  <c r="AQ419" i="2"/>
  <c r="AQ420" i="2" s="1"/>
  <c r="BA417" i="2"/>
  <c r="AY417" i="2"/>
  <c r="AU417" i="2"/>
  <c r="N428" i="2"/>
  <c r="AQ523" i="2"/>
  <c r="AQ524" i="2" s="1"/>
  <c r="D598" i="2"/>
  <c r="D603" i="2"/>
  <c r="D604" i="2" s="1"/>
  <c r="D615" i="2" s="1"/>
  <c r="D613" i="2" s="1"/>
  <c r="X740" i="2"/>
  <c r="Y454" i="2"/>
  <c r="Q454" i="2"/>
  <c r="I454" i="2"/>
  <c r="AB454" i="2"/>
  <c r="T454" i="2"/>
  <c r="L454" i="2"/>
  <c r="D454" i="2"/>
  <c r="AA454" i="2"/>
  <c r="P454" i="2"/>
  <c r="F454" i="2"/>
  <c r="V454" i="2"/>
  <c r="K454" i="2"/>
  <c r="J454" i="2"/>
  <c r="X454" i="2"/>
  <c r="A650" i="2"/>
  <c r="A647" i="2"/>
  <c r="G402" i="2"/>
  <c r="Q402" i="2"/>
  <c r="M454" i="2"/>
  <c r="Z454" i="2"/>
  <c r="L480" i="2"/>
  <c r="AD480" i="2"/>
  <c r="Z506" i="2"/>
  <c r="R506" i="2"/>
  <c r="J506" i="2"/>
  <c r="D507" i="2"/>
  <c r="Y506" i="2"/>
  <c r="Q506" i="2"/>
  <c r="I506" i="2"/>
  <c r="AC506" i="2"/>
  <c r="U506" i="2"/>
  <c r="M506" i="2"/>
  <c r="E506" i="2"/>
  <c r="W506" i="2"/>
  <c r="K506" i="2"/>
  <c r="AD506" i="2"/>
  <c r="P506" i="2"/>
  <c r="D506" i="2"/>
  <c r="L506" i="2"/>
  <c r="AB506" i="2"/>
  <c r="X558" i="2"/>
  <c r="P558" i="2"/>
  <c r="H558" i="2"/>
  <c r="AB558" i="2"/>
  <c r="T558" i="2"/>
  <c r="L558" i="2"/>
  <c r="D558" i="2"/>
  <c r="AA558" i="2"/>
  <c r="Q558" i="2"/>
  <c r="F558" i="2"/>
  <c r="Z558" i="2"/>
  <c r="O558" i="2"/>
  <c r="E558" i="2"/>
  <c r="AE558" i="2"/>
  <c r="U558" i="2"/>
  <c r="J558" i="2"/>
  <c r="W558" i="2"/>
  <c r="G558" i="2"/>
  <c r="N558" i="2"/>
  <c r="R558" i="2"/>
  <c r="Z584" i="2"/>
  <c r="R584" i="2"/>
  <c r="J584" i="2"/>
  <c r="Y584" i="2"/>
  <c r="Q584" i="2"/>
  <c r="I584" i="2"/>
  <c r="AC584" i="2"/>
  <c r="U584" i="2"/>
  <c r="M584" i="2"/>
  <c r="E584" i="2"/>
  <c r="X584" i="2"/>
  <c r="L584" i="2"/>
  <c r="W584" i="2"/>
  <c r="K584" i="2"/>
  <c r="AD584" i="2"/>
  <c r="P584" i="2"/>
  <c r="D584" i="2"/>
  <c r="O584" i="2"/>
  <c r="AA584" i="2"/>
  <c r="F584" i="2"/>
  <c r="S584" i="2"/>
  <c r="AA636" i="2"/>
  <c r="S636" i="2"/>
  <c r="K636" i="2"/>
  <c r="Z636" i="2"/>
  <c r="R636" i="2"/>
  <c r="J636" i="2"/>
  <c r="AD636" i="2"/>
  <c r="V636" i="2"/>
  <c r="N636" i="2"/>
  <c r="F636" i="2"/>
  <c r="Y636" i="2"/>
  <c r="M636" i="2"/>
  <c r="X636" i="2"/>
  <c r="L636" i="2"/>
  <c r="AE636" i="2"/>
  <c r="Q636" i="2"/>
  <c r="E636" i="2"/>
  <c r="P636" i="2"/>
  <c r="AB636" i="2"/>
  <c r="G636" i="2"/>
  <c r="T636" i="2"/>
  <c r="D780" i="2"/>
  <c r="D785" i="2"/>
  <c r="D786" i="2" s="1"/>
  <c r="D797" i="2" s="1"/>
  <c r="D787" i="2"/>
  <c r="D788" i="2" s="1"/>
  <c r="Z402" i="2"/>
  <c r="R402" i="2"/>
  <c r="J402" i="2"/>
  <c r="AD402" i="2"/>
  <c r="V402" i="2"/>
  <c r="N402" i="2"/>
  <c r="F402" i="2"/>
  <c r="H402" i="2"/>
  <c r="S402" i="2"/>
  <c r="AC402" i="2"/>
  <c r="N454" i="2"/>
  <c r="AC454" i="2"/>
  <c r="N480" i="2"/>
  <c r="D496" i="2"/>
  <c r="D493" i="2"/>
  <c r="N506" i="2"/>
  <c r="AE506" i="2"/>
  <c r="D525" i="2"/>
  <c r="D526" i="2" s="1"/>
  <c r="D537" i="2" s="1"/>
  <c r="D535" i="2" s="1"/>
  <c r="D520" i="2"/>
  <c r="S558" i="2"/>
  <c r="T584" i="2"/>
  <c r="U636" i="2"/>
  <c r="A648" i="2"/>
  <c r="O740" i="2"/>
  <c r="H792" i="2"/>
  <c r="F792" i="2"/>
  <c r="Z792" i="2"/>
  <c r="BD859" i="2"/>
  <c r="AV859" i="2"/>
  <c r="BC859" i="2"/>
  <c r="AT859" i="2"/>
  <c r="D872" i="2"/>
  <c r="BB859" i="2"/>
  <c r="AS859" i="2"/>
  <c r="AX859" i="2"/>
  <c r="BA859" i="2"/>
  <c r="AU859" i="2"/>
  <c r="AZ859" i="2"/>
  <c r="AY859" i="2"/>
  <c r="AY391" i="2"/>
  <c r="G428" i="2"/>
  <c r="O428" i="2"/>
  <c r="W428" i="2"/>
  <c r="AE428" i="2"/>
  <c r="Z480" i="2"/>
  <c r="R480" i="2"/>
  <c r="J480" i="2"/>
  <c r="Y480" i="2"/>
  <c r="Q480" i="2"/>
  <c r="I480" i="2"/>
  <c r="AC480" i="2"/>
  <c r="U480" i="2"/>
  <c r="M480" i="2"/>
  <c r="E480" i="2"/>
  <c r="H480" i="2"/>
  <c r="V480" i="2"/>
  <c r="Z688" i="2"/>
  <c r="R688" i="2"/>
  <c r="J688" i="2"/>
  <c r="AD688" i="2"/>
  <c r="V688" i="2"/>
  <c r="N688" i="2"/>
  <c r="F688" i="2"/>
  <c r="D689" i="2"/>
  <c r="W688" i="2"/>
  <c r="L688" i="2"/>
  <c r="U688" i="2"/>
  <c r="K688" i="2"/>
  <c r="AA688" i="2"/>
  <c r="P688" i="2"/>
  <c r="E688" i="2"/>
  <c r="Q688" i="2"/>
  <c r="O688" i="2"/>
  <c r="AE688" i="2"/>
  <c r="M688" i="2"/>
  <c r="X688" i="2"/>
  <c r="D688" i="2"/>
  <c r="S688" i="2"/>
  <c r="AW703" i="2"/>
  <c r="BD703" i="2"/>
  <c r="AV703" i="2"/>
  <c r="AZ703" i="2"/>
  <c r="AY703" i="2"/>
  <c r="AX703" i="2"/>
  <c r="BC703" i="2"/>
  <c r="E703" i="2"/>
  <c r="BB703" i="2"/>
  <c r="BA703" i="2"/>
  <c r="AU703" i="2"/>
  <c r="AQ705" i="2"/>
  <c r="AQ706" i="2" s="1"/>
  <c r="AU391" i="2"/>
  <c r="BC391" i="2"/>
  <c r="K428" i="2"/>
  <c r="S428" i="2"/>
  <c r="A478" i="2"/>
  <c r="A467" i="2"/>
  <c r="A466" i="2"/>
  <c r="O480" i="2"/>
  <c r="AB480" i="2"/>
  <c r="AC688" i="2"/>
  <c r="D735" i="2"/>
  <c r="D736" i="2" s="1"/>
  <c r="D733" i="2"/>
  <c r="D734" i="2" s="1"/>
  <c r="AX469" i="2"/>
  <c r="AQ471" i="2"/>
  <c r="AQ472" i="2" s="1"/>
  <c r="AX495" i="2"/>
  <c r="AQ497" i="2"/>
  <c r="AQ498" i="2" s="1"/>
  <c r="AY521" i="2"/>
  <c r="AU547" i="2"/>
  <c r="BC547" i="2"/>
  <c r="D704" i="2"/>
  <c r="P766" i="2"/>
  <c r="R792" i="2"/>
  <c r="D813" i="2"/>
  <c r="D814" i="2" s="1"/>
  <c r="D806" i="2"/>
  <c r="D811" i="2"/>
  <c r="D812" i="2" s="1"/>
  <c r="A493" i="2"/>
  <c r="AU521" i="2"/>
  <c r="BC521" i="2"/>
  <c r="AA714" i="2"/>
  <c r="AU469" i="2"/>
  <c r="BC469" i="2"/>
  <c r="AU495" i="2"/>
  <c r="BC495" i="2"/>
  <c r="AV521" i="2"/>
  <c r="BD521" i="2"/>
  <c r="AZ547" i="2"/>
  <c r="AB714" i="2"/>
  <c r="T714" i="2"/>
  <c r="L714" i="2"/>
  <c r="AC714" i="2"/>
  <c r="P714" i="2"/>
  <c r="Z714" i="2"/>
  <c r="N714" i="2"/>
  <c r="U714" i="2"/>
  <c r="H714" i="2"/>
  <c r="Y714" i="2"/>
  <c r="F714" i="2"/>
  <c r="X714" i="2"/>
  <c r="E714" i="2"/>
  <c r="V714" i="2"/>
  <c r="R714" i="2"/>
  <c r="P740" i="2"/>
  <c r="L766" i="2"/>
  <c r="M792" i="2"/>
  <c r="D759" i="2"/>
  <c r="D760" i="2" s="1"/>
  <c r="D771" i="2" s="1"/>
  <c r="D769" i="2" s="1"/>
  <c r="U740" i="2"/>
  <c r="Y740" i="2"/>
  <c r="D756" i="2"/>
  <c r="D753" i="2"/>
  <c r="AA766" i="2"/>
  <c r="S766" i="2"/>
  <c r="K766" i="2"/>
  <c r="Z766" i="2"/>
  <c r="R766" i="2"/>
  <c r="J766" i="2"/>
  <c r="AD766" i="2"/>
  <c r="V766" i="2"/>
  <c r="N766" i="2"/>
  <c r="F766" i="2"/>
  <c r="AB766" i="2"/>
  <c r="O766" i="2"/>
  <c r="Y766" i="2"/>
  <c r="M766" i="2"/>
  <c r="T766" i="2"/>
  <c r="G766" i="2"/>
  <c r="W766" i="2"/>
  <c r="D766" i="2"/>
  <c r="U766" i="2"/>
  <c r="AE766" i="2"/>
  <c r="I766" i="2"/>
  <c r="D767" i="2"/>
  <c r="Q766" i="2"/>
  <c r="AB792" i="2"/>
  <c r="T792" i="2"/>
  <c r="L792" i="2"/>
  <c r="AD792" i="2"/>
  <c r="Q792" i="2"/>
  <c r="E792" i="2"/>
  <c r="AC792" i="2"/>
  <c r="P792" i="2"/>
  <c r="V792" i="2"/>
  <c r="I792" i="2"/>
  <c r="X792" i="2"/>
  <c r="U792" i="2"/>
  <c r="J792" i="2"/>
  <c r="N792" i="2"/>
  <c r="Y792" i="2"/>
  <c r="AE740" i="2"/>
  <c r="AA818" i="2"/>
  <c r="D834" i="2"/>
  <c r="D831" i="2"/>
  <c r="AX573" i="2"/>
  <c r="AQ575" i="2"/>
  <c r="AQ576" i="2" s="1"/>
  <c r="AY599" i="2"/>
  <c r="AY625" i="2"/>
  <c r="D638" i="2"/>
  <c r="E638" i="2" s="1"/>
  <c r="G662" i="2"/>
  <c r="O662" i="2"/>
  <c r="W662" i="2"/>
  <c r="AE662" i="2"/>
  <c r="A702" i="2"/>
  <c r="A699" i="2"/>
  <c r="T740" i="2"/>
  <c r="AW781" i="2"/>
  <c r="BD781" i="2"/>
  <c r="AV781" i="2"/>
  <c r="AZ781" i="2"/>
  <c r="BA781" i="2"/>
  <c r="AY781" i="2"/>
  <c r="AS781" i="2"/>
  <c r="AB844" i="2"/>
  <c r="L844" i="2"/>
  <c r="K844" i="2"/>
  <c r="X844" i="2"/>
  <c r="A571" i="2"/>
  <c r="AT573" i="2"/>
  <c r="BB573" i="2"/>
  <c r="AU599" i="2"/>
  <c r="BC599" i="2"/>
  <c r="AU625" i="2"/>
  <c r="BC625" i="2"/>
  <c r="K662" i="2"/>
  <c r="S662" i="2"/>
  <c r="AB740" i="2"/>
  <c r="K740" i="2"/>
  <c r="AA740" i="2"/>
  <c r="AX781" i="2"/>
  <c r="D794" i="2"/>
  <c r="BB807" i="2"/>
  <c r="AT807" i="2"/>
  <c r="AX807" i="2"/>
  <c r="BA807" i="2"/>
  <c r="AZ807" i="2"/>
  <c r="D820" i="2"/>
  <c r="AU807" i="2"/>
  <c r="AW807" i="2"/>
  <c r="AY807" i="2"/>
  <c r="Z818" i="2"/>
  <c r="R818" i="2"/>
  <c r="J818" i="2"/>
  <c r="Y818" i="2"/>
  <c r="Q818" i="2"/>
  <c r="I818" i="2"/>
  <c r="AC818" i="2"/>
  <c r="U818" i="2"/>
  <c r="M818" i="2"/>
  <c r="E818" i="2"/>
  <c r="AE818" i="2"/>
  <c r="S818" i="2"/>
  <c r="F818" i="2"/>
  <c r="AD818" i="2"/>
  <c r="P818" i="2"/>
  <c r="D818" i="2"/>
  <c r="W818" i="2"/>
  <c r="K818" i="2"/>
  <c r="V818" i="2"/>
  <c r="T818" i="2"/>
  <c r="AB818" i="2"/>
  <c r="H818" i="2"/>
  <c r="O818" i="2"/>
  <c r="S844" i="2"/>
  <c r="D858" i="2"/>
  <c r="D863" i="2"/>
  <c r="D864" i="2" s="1"/>
  <c r="D875" i="2" s="1"/>
  <c r="D873" i="2" s="1"/>
  <c r="AU573" i="2"/>
  <c r="BC573" i="2"/>
  <c r="M740" i="2"/>
  <c r="G714" i="2"/>
  <c r="O714" i="2"/>
  <c r="W714" i="2"/>
  <c r="AE714" i="2"/>
  <c r="L740" i="2"/>
  <c r="W740" i="2"/>
  <c r="AA792" i="2"/>
  <c r="K714" i="2"/>
  <c r="S714" i="2"/>
  <c r="G740" i="2"/>
  <c r="Q740" i="2"/>
  <c r="Z740" i="2"/>
  <c r="R740" i="2"/>
  <c r="J740" i="2"/>
  <c r="AD740" i="2"/>
  <c r="V740" i="2"/>
  <c r="N740" i="2"/>
  <c r="F740" i="2"/>
  <c r="H740" i="2"/>
  <c r="S740" i="2"/>
  <c r="AC740" i="2"/>
  <c r="T844" i="2"/>
  <c r="AY755" i="2"/>
  <c r="D757" i="2"/>
  <c r="D758" i="2" s="1"/>
  <c r="D768" i="2"/>
  <c r="G792" i="2"/>
  <c r="O792" i="2"/>
  <c r="W792" i="2"/>
  <c r="AE792" i="2"/>
  <c r="P844" i="2"/>
  <c r="AU755" i="2"/>
  <c r="BC755" i="2"/>
  <c r="K792" i="2"/>
  <c r="S792" i="2"/>
  <c r="AW833" i="2"/>
  <c r="U870" i="2"/>
  <c r="AC896" i="2"/>
  <c r="U896" i="2"/>
  <c r="M896" i="2"/>
  <c r="E896" i="2"/>
  <c r="S896" i="2"/>
  <c r="H896" i="2"/>
  <c r="R896" i="2"/>
  <c r="P896" i="2"/>
  <c r="Y896" i="2"/>
  <c r="I896" i="2"/>
  <c r="K896" i="2"/>
  <c r="AB896" i="2"/>
  <c r="J896" i="2"/>
  <c r="T896" i="2"/>
  <c r="X896" i="2"/>
  <c r="Q896" i="2"/>
  <c r="D846" i="2"/>
  <c r="AX833" i="2"/>
  <c r="BB833" i="2"/>
  <c r="AT833" i="2"/>
  <c r="BA833" i="2"/>
  <c r="AZ833" i="2"/>
  <c r="AU833" i="2"/>
  <c r="AY833" i="2"/>
  <c r="O870" i="2"/>
  <c r="N870" i="2"/>
  <c r="X870" i="2"/>
  <c r="K870" i="2"/>
  <c r="O844" i="2"/>
  <c r="AA844" i="2"/>
  <c r="H844" i="2"/>
  <c r="D837" i="2"/>
  <c r="D838" i="2" s="1"/>
  <c r="D849" i="2" s="1"/>
  <c r="D847" i="2" s="1"/>
  <c r="AD844" i="2"/>
  <c r="V844" i="2"/>
  <c r="N844" i="2"/>
  <c r="F844" i="2"/>
  <c r="AC844" i="2"/>
  <c r="U844" i="2"/>
  <c r="M844" i="2"/>
  <c r="E844" i="2"/>
  <c r="Y844" i="2"/>
  <c r="Q844" i="2"/>
  <c r="I844" i="2"/>
  <c r="J844" i="2"/>
  <c r="W844" i="2"/>
  <c r="T870" i="2"/>
  <c r="AE896" i="2"/>
  <c r="L870" i="2"/>
  <c r="AA870" i="2"/>
  <c r="E870" i="2"/>
  <c r="Z870" i="2"/>
  <c r="R870" i="2"/>
  <c r="J870" i="2"/>
  <c r="Y870" i="2"/>
  <c r="Q870" i="2"/>
  <c r="I870" i="2"/>
  <c r="G870" i="2"/>
  <c r="S870" i="2"/>
  <c r="AC870" i="2"/>
  <c r="M870" i="2"/>
  <c r="W870" i="2"/>
  <c r="AZ885" i="2"/>
  <c r="D898" i="2"/>
  <c r="AY885" i="2"/>
  <c r="AX885" i="2"/>
  <c r="BB885" i="2"/>
  <c r="BA885" i="2"/>
  <c r="D884" i="2"/>
  <c r="D889" i="2"/>
  <c r="D890" i="2" s="1"/>
  <c r="D901" i="2" s="1"/>
  <c r="F896" i="2"/>
  <c r="N896" i="2"/>
  <c r="V896" i="2"/>
  <c r="AD896" i="2"/>
  <c r="G896" i="2"/>
  <c r="O896" i="2"/>
  <c r="W896" i="2"/>
  <c r="D66" i="2" l="1"/>
  <c r="E69" i="2" s="1"/>
  <c r="E68" i="2" s="1"/>
  <c r="D431" i="2"/>
  <c r="D429" i="2"/>
  <c r="E432" i="2" s="1"/>
  <c r="E431" i="2" s="1"/>
  <c r="E652" i="2"/>
  <c r="C142" i="2"/>
  <c r="D301" i="2"/>
  <c r="D24" i="2"/>
  <c r="E537" i="2"/>
  <c r="D415" i="2"/>
  <c r="D418" i="2"/>
  <c r="E689" i="2"/>
  <c r="F692" i="2" s="1"/>
  <c r="D559" i="2"/>
  <c r="E562" i="2" s="1"/>
  <c r="E561" i="2" s="1"/>
  <c r="D745" i="2"/>
  <c r="D743" i="2" s="1"/>
  <c r="D481" i="2"/>
  <c r="E363" i="2"/>
  <c r="D459" i="2"/>
  <c r="E407" i="2"/>
  <c r="E667" i="2"/>
  <c r="E664" i="2" s="1"/>
  <c r="E678" i="2"/>
  <c r="D587" i="2"/>
  <c r="D585" i="2"/>
  <c r="D897" i="2"/>
  <c r="D899" i="2"/>
  <c r="D522" i="2"/>
  <c r="D519" i="2"/>
  <c r="D574" i="2"/>
  <c r="D571" i="2"/>
  <c r="F365" i="2"/>
  <c r="E692" i="2"/>
  <c r="E691" i="2" s="1"/>
  <c r="D665" i="2"/>
  <c r="D663" i="2"/>
  <c r="E236" i="2"/>
  <c r="E884" i="2"/>
  <c r="E889" i="2"/>
  <c r="E890" i="2" s="1"/>
  <c r="E891" i="2"/>
  <c r="E892" i="2" s="1"/>
  <c r="D886" i="2"/>
  <c r="D883" i="2"/>
  <c r="E753" i="2"/>
  <c r="E755" i="2"/>
  <c r="G195" i="2"/>
  <c r="D639" i="2"/>
  <c r="D637" i="2"/>
  <c r="D611" i="2"/>
  <c r="D377" i="2"/>
  <c r="F52" i="2"/>
  <c r="E579" i="2"/>
  <c r="E580" i="2" s="1"/>
  <c r="E577" i="2"/>
  <c r="E578" i="2" s="1"/>
  <c r="E572" i="2"/>
  <c r="E787" i="2"/>
  <c r="E788" i="2" s="1"/>
  <c r="E785" i="2"/>
  <c r="E786" i="2" s="1"/>
  <c r="E797" i="2" s="1"/>
  <c r="E794" i="2" s="1"/>
  <c r="E780" i="2"/>
  <c r="E92" i="2"/>
  <c r="E95" i="2"/>
  <c r="E94" i="2" s="1"/>
  <c r="E312" i="2"/>
  <c r="E314" i="2" s="1"/>
  <c r="E317" i="2"/>
  <c r="E318" i="2" s="1"/>
  <c r="E319" i="2"/>
  <c r="E320" i="2" s="1"/>
  <c r="E533" i="2"/>
  <c r="E536" i="2"/>
  <c r="E535" i="2" s="1"/>
  <c r="G147" i="2"/>
  <c r="E28" i="2"/>
  <c r="E24" i="2" s="1"/>
  <c r="E442" i="2"/>
  <c r="E449" i="2"/>
  <c r="E450" i="2" s="1"/>
  <c r="E447" i="2"/>
  <c r="E448" i="2" s="1"/>
  <c r="E459" i="2" s="1"/>
  <c r="D845" i="2"/>
  <c r="E493" i="2"/>
  <c r="E495" i="2"/>
  <c r="D351" i="2"/>
  <c r="D353" i="2"/>
  <c r="A127" i="2"/>
  <c r="A128" i="2"/>
  <c r="A126" i="2"/>
  <c r="A125" i="2"/>
  <c r="A138" i="2"/>
  <c r="D124" i="2"/>
  <c r="D135" i="2"/>
  <c r="D136" i="2" s="1"/>
  <c r="D104" i="2"/>
  <c r="E286" i="2"/>
  <c r="E293" i="2"/>
  <c r="E294" i="2" s="1"/>
  <c r="E291" i="2"/>
  <c r="E292" i="2" s="1"/>
  <c r="E303" i="2" s="1"/>
  <c r="E299" i="2" s="1"/>
  <c r="E735" i="2"/>
  <c r="E736" i="2" s="1"/>
  <c r="E728" i="2"/>
  <c r="E733" i="2"/>
  <c r="E734" i="2" s="1"/>
  <c r="E605" i="2"/>
  <c r="E606" i="2" s="1"/>
  <c r="E603" i="2"/>
  <c r="E604" i="2" s="1"/>
  <c r="E598" i="2"/>
  <c r="E865" i="2"/>
  <c r="E866" i="2" s="1"/>
  <c r="E863" i="2"/>
  <c r="E864" i="2" s="1"/>
  <c r="E875" i="2" s="1"/>
  <c r="E872" i="2" s="1"/>
  <c r="E858" i="2"/>
  <c r="E302" i="2"/>
  <c r="E301" i="2" s="1"/>
  <c r="E117" i="2"/>
  <c r="D441" i="2"/>
  <c r="D444" i="2"/>
  <c r="E709" i="2"/>
  <c r="E710" i="2" s="1"/>
  <c r="E707" i="2"/>
  <c r="E708" i="2" s="1"/>
  <c r="E702" i="2"/>
  <c r="D626" i="2"/>
  <c r="D623" i="2"/>
  <c r="E403" i="2"/>
  <c r="E406" i="2"/>
  <c r="E405" i="2" s="1"/>
  <c r="E391" i="2"/>
  <c r="E392" i="2" s="1"/>
  <c r="E389" i="2"/>
  <c r="E276" i="2"/>
  <c r="F854" i="2"/>
  <c r="F880" i="2"/>
  <c r="F802" i="2"/>
  <c r="F776" i="2"/>
  <c r="F750" i="2"/>
  <c r="F828" i="2"/>
  <c r="F724" i="2"/>
  <c r="F681" i="2"/>
  <c r="F682" i="2" s="1"/>
  <c r="F646" i="2"/>
  <c r="F650" i="2" s="1"/>
  <c r="F631" i="2"/>
  <c r="F632" i="2" s="1"/>
  <c r="F672" i="2"/>
  <c r="F676" i="2" s="1"/>
  <c r="F657" i="2"/>
  <c r="F658" i="2" s="1"/>
  <c r="F629" i="2"/>
  <c r="F630" i="2" s="1"/>
  <c r="F641" i="2" s="1"/>
  <c r="F638" i="2" s="1"/>
  <c r="F542" i="2"/>
  <c r="F546" i="2" s="1"/>
  <c r="F527" i="2"/>
  <c r="F528" i="2" s="1"/>
  <c r="F499" i="2"/>
  <c r="F500" i="2" s="1"/>
  <c r="F551" i="2"/>
  <c r="F552" i="2" s="1"/>
  <c r="F525" i="2"/>
  <c r="F526" i="2" s="1"/>
  <c r="F568" i="2"/>
  <c r="F553" i="2"/>
  <c r="F554" i="2" s="1"/>
  <c r="F438" i="2"/>
  <c r="F423" i="2"/>
  <c r="F424" i="2" s="1"/>
  <c r="F395" i="2"/>
  <c r="F396" i="2" s="1"/>
  <c r="F412" i="2"/>
  <c r="F416" i="2" s="1"/>
  <c r="F360" i="2"/>
  <c r="F364" i="2" s="1"/>
  <c r="F366" i="2" s="1"/>
  <c r="F516" i="2"/>
  <c r="F520" i="2" s="1"/>
  <c r="F501" i="2"/>
  <c r="F502" i="2" s="1"/>
  <c r="F490" i="2"/>
  <c r="F494" i="2" s="1"/>
  <c r="F464" i="2"/>
  <c r="F371" i="2"/>
  <c r="F372" i="2" s="1"/>
  <c r="F620" i="2"/>
  <c r="F624" i="2" s="1"/>
  <c r="F397" i="2"/>
  <c r="F398" i="2" s="1"/>
  <c r="F256" i="2"/>
  <c r="F241" i="2"/>
  <c r="F242" i="2" s="1"/>
  <c r="F230" i="2"/>
  <c r="F234" i="2" s="1"/>
  <c r="F111" i="2"/>
  <c r="F112" i="2" s="1"/>
  <c r="F308" i="2"/>
  <c r="F239" i="2"/>
  <c r="F240" i="2" s="1"/>
  <c r="F109" i="2"/>
  <c r="F110" i="2" s="1"/>
  <c r="F86" i="2"/>
  <c r="F87" i="2" s="1"/>
  <c r="F655" i="2"/>
  <c r="F656" i="2" s="1"/>
  <c r="F421" i="2"/>
  <c r="F422" i="2" s="1"/>
  <c r="F683" i="2"/>
  <c r="F684" i="2" s="1"/>
  <c r="F698" i="2"/>
  <c r="F334" i="2"/>
  <c r="F75" i="2"/>
  <c r="G49" i="2"/>
  <c r="F53" i="2"/>
  <c r="F55" i="2" s="1"/>
  <c r="F196" i="2"/>
  <c r="F18" i="2"/>
  <c r="F19" i="2" s="1"/>
  <c r="F16" i="2"/>
  <c r="F17" i="2" s="1"/>
  <c r="F369" i="2"/>
  <c r="F370" i="2" s="1"/>
  <c r="F381" i="2" s="1"/>
  <c r="F282" i="2"/>
  <c r="F58" i="2"/>
  <c r="F59" i="2" s="1"/>
  <c r="F594" i="2"/>
  <c r="F386" i="2"/>
  <c r="F390" i="2" s="1"/>
  <c r="F84" i="2"/>
  <c r="F85" i="2" s="1"/>
  <c r="F96" i="2" s="1"/>
  <c r="F60" i="2"/>
  <c r="F61" i="2" s="1"/>
  <c r="F6" i="2"/>
  <c r="E729" i="2"/>
  <c r="D823" i="2"/>
  <c r="E675" i="2"/>
  <c r="E484" i="2"/>
  <c r="D795" i="2"/>
  <c r="D793" i="2"/>
  <c r="E559" i="2"/>
  <c r="D600" i="2"/>
  <c r="D597" i="2"/>
  <c r="D470" i="2"/>
  <c r="D467" i="2"/>
  <c r="E27" i="2"/>
  <c r="E563" i="2"/>
  <c r="E381" i="2"/>
  <c r="E100" i="2"/>
  <c r="E79" i="2"/>
  <c r="E200" i="2"/>
  <c r="E205" i="2"/>
  <c r="E206" i="2" s="1"/>
  <c r="E338" i="2"/>
  <c r="E345" i="2"/>
  <c r="E346" i="2" s="1"/>
  <c r="E343" i="2"/>
  <c r="E344" i="2" s="1"/>
  <c r="E355" i="2" s="1"/>
  <c r="E429" i="2"/>
  <c r="E507" i="2"/>
  <c r="E510" i="2"/>
  <c r="E509" i="2" s="1"/>
  <c r="G123" i="2"/>
  <c r="H40" i="2"/>
  <c r="E80" i="2"/>
  <c r="E78" i="2"/>
  <c r="E770" i="2"/>
  <c r="E119" i="2"/>
  <c r="E267" i="2"/>
  <c r="E268" i="2" s="1"/>
  <c r="E265" i="2"/>
  <c r="E266" i="2" s="1"/>
  <c r="E277" i="2" s="1"/>
  <c r="E273" i="2" s="1"/>
  <c r="E260" i="2"/>
  <c r="E262" i="2" s="1"/>
  <c r="E475" i="2"/>
  <c r="E476" i="2" s="1"/>
  <c r="E473" i="2"/>
  <c r="E474" i="2" s="1"/>
  <c r="E485" i="2" s="1"/>
  <c r="E481" i="2" s="1"/>
  <c r="E468" i="2"/>
  <c r="E813" i="2"/>
  <c r="E814" i="2" s="1"/>
  <c r="E811" i="2"/>
  <c r="E812" i="2" s="1"/>
  <c r="E806" i="2"/>
  <c r="D857" i="2"/>
  <c r="D860" i="2"/>
  <c r="E247" i="2"/>
  <c r="E250" i="2"/>
  <c r="E249" i="2" s="1"/>
  <c r="D530" i="2"/>
  <c r="E530" i="2" s="1"/>
  <c r="F530" i="2" s="1"/>
  <c r="G530" i="2" s="1"/>
  <c r="H530" i="2" s="1"/>
  <c r="I530" i="2" s="1"/>
  <c r="J530" i="2" s="1"/>
  <c r="K530" i="2" s="1"/>
  <c r="L530" i="2" s="1"/>
  <c r="M530" i="2" s="1"/>
  <c r="N530" i="2" s="1"/>
  <c r="O530" i="2" s="1"/>
  <c r="P530" i="2" s="1"/>
  <c r="Q530" i="2" s="1"/>
  <c r="R530" i="2" s="1"/>
  <c r="S530" i="2" s="1"/>
  <c r="T530" i="2" s="1"/>
  <c r="U530" i="2" s="1"/>
  <c r="V530" i="2" s="1"/>
  <c r="W530" i="2" s="1"/>
  <c r="X530" i="2" s="1"/>
  <c r="Y530" i="2" s="1"/>
  <c r="Z530" i="2" s="1"/>
  <c r="AA530" i="2" s="1"/>
  <c r="AB530" i="2" s="1"/>
  <c r="AC530" i="2" s="1"/>
  <c r="AD530" i="2" s="1"/>
  <c r="AE530" i="2" s="1"/>
  <c r="E63" i="2"/>
  <c r="D50" i="2"/>
  <c r="E366" i="2"/>
  <c r="E837" i="2"/>
  <c r="E838" i="2" s="1"/>
  <c r="E849" i="2" s="1"/>
  <c r="E846" i="2" s="1"/>
  <c r="E839" i="2"/>
  <c r="E840" i="2" s="1"/>
  <c r="E832" i="2"/>
  <c r="E761" i="2"/>
  <c r="E762" i="2" s="1"/>
  <c r="E754" i="2"/>
  <c r="E756" i="2" s="1"/>
  <c r="E759" i="2"/>
  <c r="E760" i="2" s="1"/>
  <c r="D871" i="2"/>
  <c r="E831" i="2"/>
  <c r="D835" i="2"/>
  <c r="D836" i="2" s="1"/>
  <c r="E833" i="2"/>
  <c r="D808" i="2"/>
  <c r="D805" i="2"/>
  <c r="E649" i="2"/>
  <c r="D779" i="2"/>
  <c r="D782" i="2"/>
  <c r="E547" i="2"/>
  <c r="E548" i="2" s="1"/>
  <c r="E545" i="2"/>
  <c r="E201" i="2"/>
  <c r="E233" i="2"/>
  <c r="E261" i="2"/>
  <c r="E496" i="2"/>
  <c r="G48" i="2"/>
  <c r="E66" i="2" l="1"/>
  <c r="F69" i="2" s="1"/>
  <c r="D457" i="2"/>
  <c r="D455" i="2"/>
  <c r="E202" i="2"/>
  <c r="D741" i="2"/>
  <c r="E823" i="2"/>
  <c r="E820" i="2" s="1"/>
  <c r="E81" i="2"/>
  <c r="F28" i="2"/>
  <c r="E415" i="2"/>
  <c r="E417" i="2"/>
  <c r="E418" i="2" s="1"/>
  <c r="F121" i="2"/>
  <c r="F117" i="2" s="1"/>
  <c r="F407" i="2"/>
  <c r="F70" i="2"/>
  <c r="F251" i="2"/>
  <c r="F247" i="2" s="1"/>
  <c r="E589" i="2"/>
  <c r="F24" i="2"/>
  <c r="F27" i="2"/>
  <c r="F26" i="2" s="1"/>
  <c r="F276" i="2"/>
  <c r="F484" i="2"/>
  <c r="F675" i="2"/>
  <c r="E679" i="2"/>
  <c r="E680" i="2" s="1"/>
  <c r="F677" i="2"/>
  <c r="F678" i="2" s="1"/>
  <c r="F605" i="2"/>
  <c r="F606" i="2" s="1"/>
  <c r="F603" i="2"/>
  <c r="F604" i="2" s="1"/>
  <c r="F598" i="2"/>
  <c r="G854" i="2"/>
  <c r="G880" i="2"/>
  <c r="G828" i="2"/>
  <c r="G802" i="2"/>
  <c r="G724" i="2"/>
  <c r="G776" i="2"/>
  <c r="G672" i="2"/>
  <c r="G676" i="2" s="1"/>
  <c r="G657" i="2"/>
  <c r="G658" i="2" s="1"/>
  <c r="G629" i="2"/>
  <c r="G630" i="2" s="1"/>
  <c r="G683" i="2"/>
  <c r="G684" i="2" s="1"/>
  <c r="G655" i="2"/>
  <c r="G656" i="2" s="1"/>
  <c r="G568" i="2"/>
  <c r="G553" i="2"/>
  <c r="G554" i="2" s="1"/>
  <c r="G750" i="2"/>
  <c r="G646" i="2"/>
  <c r="G650" i="2" s="1"/>
  <c r="G551" i="2"/>
  <c r="G552" i="2" s="1"/>
  <c r="G525" i="2"/>
  <c r="G526" i="2" s="1"/>
  <c r="G490" i="2"/>
  <c r="G494" i="2" s="1"/>
  <c r="G464" i="2"/>
  <c r="G698" i="2"/>
  <c r="G421" i="2"/>
  <c r="G422" i="2" s="1"/>
  <c r="G433" i="2" s="1"/>
  <c r="G516" i="2"/>
  <c r="G520" i="2" s="1"/>
  <c r="G501" i="2"/>
  <c r="G502" i="2" s="1"/>
  <c r="G371" i="2"/>
  <c r="G372" i="2" s="1"/>
  <c r="G681" i="2"/>
  <c r="G682" i="2" s="1"/>
  <c r="G693" i="2" s="1"/>
  <c r="G395" i="2"/>
  <c r="G396" i="2" s="1"/>
  <c r="G369" i="2"/>
  <c r="G370" i="2" s="1"/>
  <c r="G334" i="2"/>
  <c r="G308" i="2"/>
  <c r="G631" i="2"/>
  <c r="G632" i="2" s="1"/>
  <c r="G620" i="2"/>
  <c r="G624" i="2" s="1"/>
  <c r="G412" i="2"/>
  <c r="G416" i="2" s="1"/>
  <c r="G239" i="2"/>
  <c r="G240" i="2" s="1"/>
  <c r="G109" i="2"/>
  <c r="G110" i="2" s="1"/>
  <c r="G542" i="2"/>
  <c r="G546" i="2" s="1"/>
  <c r="G423" i="2"/>
  <c r="G424" i="2" s="1"/>
  <c r="G84" i="2"/>
  <c r="G85" i="2" s="1"/>
  <c r="G594" i="2"/>
  <c r="G527" i="2"/>
  <c r="G528" i="2" s="1"/>
  <c r="G438" i="2"/>
  <c r="G360" i="2"/>
  <c r="G364" i="2" s="1"/>
  <c r="G256" i="2"/>
  <c r="G60" i="2"/>
  <c r="G61" i="2" s="1"/>
  <c r="G282" i="2"/>
  <c r="G386" i="2"/>
  <c r="G390" i="2" s="1"/>
  <c r="G75" i="2"/>
  <c r="G241" i="2"/>
  <c r="G242" i="2" s="1"/>
  <c r="G111" i="2"/>
  <c r="G112" i="2" s="1"/>
  <c r="G58" i="2"/>
  <c r="G59" i="2" s="1"/>
  <c r="H49" i="2"/>
  <c r="G397" i="2"/>
  <c r="G398" i="2" s="1"/>
  <c r="G230" i="2"/>
  <c r="G234" i="2" s="1"/>
  <c r="G86" i="2"/>
  <c r="G87" i="2" s="1"/>
  <c r="G6" i="2"/>
  <c r="G53" i="2"/>
  <c r="G499" i="2"/>
  <c r="G500" i="2" s="1"/>
  <c r="G511" i="2" s="1"/>
  <c r="G196" i="2"/>
  <c r="G18" i="2"/>
  <c r="G19" i="2" s="1"/>
  <c r="G16" i="2"/>
  <c r="G17" i="2" s="1"/>
  <c r="G28" i="2" s="1"/>
  <c r="F302" i="2"/>
  <c r="E354" i="2"/>
  <c r="E353" i="2" s="1"/>
  <c r="E351" i="2"/>
  <c r="G52" i="2"/>
  <c r="G54" i="2"/>
  <c r="F755" i="2"/>
  <c r="E757" i="2"/>
  <c r="E758" i="2" s="1"/>
  <c r="E834" i="2"/>
  <c r="F250" i="2"/>
  <c r="F249" i="2" s="1"/>
  <c r="F80" i="2"/>
  <c r="F432" i="2"/>
  <c r="F431" i="2" s="1"/>
  <c r="E597" i="2"/>
  <c r="E599" i="2"/>
  <c r="E600" i="2" s="1"/>
  <c r="D821" i="2"/>
  <c r="D819" i="2"/>
  <c r="F100" i="2"/>
  <c r="F79" i="2"/>
  <c r="F81" i="2" s="1"/>
  <c r="F832" i="2"/>
  <c r="F839" i="2"/>
  <c r="F840" i="2" s="1"/>
  <c r="F837" i="2"/>
  <c r="F838" i="2" s="1"/>
  <c r="F849" i="2" s="1"/>
  <c r="F846" i="2" s="1"/>
  <c r="E704" i="2"/>
  <c r="E701" i="2"/>
  <c r="E745" i="2"/>
  <c r="D133" i="2"/>
  <c r="D134" i="2" s="1"/>
  <c r="D145" i="2" s="1"/>
  <c r="D148" i="2"/>
  <c r="D159" i="2"/>
  <c r="D160" i="2" s="1"/>
  <c r="D128" i="2"/>
  <c r="E311" i="2"/>
  <c r="E883" i="2"/>
  <c r="E885" i="2"/>
  <c r="E886" i="2" s="1"/>
  <c r="D887" i="2"/>
  <c r="D888" i="2" s="1"/>
  <c r="E519" i="2"/>
  <c r="E521" i="2"/>
  <c r="E522" i="2" s="1"/>
  <c r="F545" i="2"/>
  <c r="F547" i="2"/>
  <c r="F548" i="2" s="1"/>
  <c r="E135" i="2"/>
  <c r="E136" i="2" s="1"/>
  <c r="E104" i="2"/>
  <c r="E124" i="2"/>
  <c r="F286" i="2"/>
  <c r="F293" i="2"/>
  <c r="F294" i="2" s="1"/>
  <c r="F291" i="2"/>
  <c r="F292" i="2" s="1"/>
  <c r="F303" i="2" s="1"/>
  <c r="F299" i="2" s="1"/>
  <c r="F338" i="2"/>
  <c r="F345" i="2"/>
  <c r="F346" i="2" s="1"/>
  <c r="F343" i="2"/>
  <c r="F344" i="2" s="1"/>
  <c r="F355" i="2" s="1"/>
  <c r="F312" i="2"/>
  <c r="F317" i="2"/>
  <c r="F318" i="2" s="1"/>
  <c r="F319" i="2"/>
  <c r="F320" i="2" s="1"/>
  <c r="F473" i="2"/>
  <c r="F474" i="2" s="1"/>
  <c r="F485" i="2" s="1"/>
  <c r="F481" i="2" s="1"/>
  <c r="F468" i="2"/>
  <c r="F475" i="2"/>
  <c r="F476" i="2" s="1"/>
  <c r="F449" i="2"/>
  <c r="F450" i="2" s="1"/>
  <c r="F447" i="2"/>
  <c r="F448" i="2" s="1"/>
  <c r="F459" i="2" s="1"/>
  <c r="F442" i="2"/>
  <c r="F761" i="2"/>
  <c r="F762" i="2" s="1"/>
  <c r="F759" i="2"/>
  <c r="F760" i="2" s="1"/>
  <c r="F754" i="2"/>
  <c r="E719" i="2"/>
  <c r="E730" i="2"/>
  <c r="F495" i="2"/>
  <c r="F496" i="2" s="1"/>
  <c r="F493" i="2"/>
  <c r="E377" i="2"/>
  <c r="E380" i="2"/>
  <c r="E379" i="2" s="1"/>
  <c r="E663" i="2"/>
  <c r="E666" i="2"/>
  <c r="E665" i="2" s="1"/>
  <c r="F831" i="2"/>
  <c r="F833" i="2"/>
  <c r="E835" i="2"/>
  <c r="E836" i="2" s="1"/>
  <c r="F709" i="2"/>
  <c r="F710" i="2" s="1"/>
  <c r="F702" i="2"/>
  <c r="F707" i="2"/>
  <c r="F708" i="2" s="1"/>
  <c r="F406" i="2"/>
  <c r="F405" i="2" s="1"/>
  <c r="F403" i="2"/>
  <c r="E259" i="2"/>
  <c r="F536" i="2"/>
  <c r="E637" i="2"/>
  <c r="E640" i="2"/>
  <c r="E639" i="2" s="1"/>
  <c r="D783" i="2"/>
  <c r="D784" i="2" s="1"/>
  <c r="E781" i="2"/>
  <c r="E782" i="2" s="1"/>
  <c r="E779" i="2"/>
  <c r="D855" i="2"/>
  <c r="D829" i="2"/>
  <c r="D803" i="2"/>
  <c r="D881" i="2"/>
  <c r="D777" i="2"/>
  <c r="D725" i="2"/>
  <c r="D751" i="2"/>
  <c r="D569" i="2"/>
  <c r="D699" i="2"/>
  <c r="D491" i="2"/>
  <c r="D621" i="2"/>
  <c r="D595" i="2"/>
  <c r="D543" i="2"/>
  <c r="D517" i="2"/>
  <c r="D647" i="2"/>
  <c r="D413" i="2"/>
  <c r="D335" i="2"/>
  <c r="D673" i="2"/>
  <c r="D387" i="2"/>
  <c r="D465" i="2"/>
  <c r="D257" i="2"/>
  <c r="D283" i="2"/>
  <c r="D439" i="2"/>
  <c r="D231" i="2"/>
  <c r="D197" i="2"/>
  <c r="D76" i="2"/>
  <c r="D101" i="2" s="1"/>
  <c r="D125" i="2" s="1"/>
  <c r="D149" i="2" s="1"/>
  <c r="D173" i="2" s="1"/>
  <c r="D309" i="2"/>
  <c r="D361" i="2"/>
  <c r="F433" i="2"/>
  <c r="F429" i="2" s="1"/>
  <c r="F537" i="2"/>
  <c r="F533" i="2" s="1"/>
  <c r="F891" i="2"/>
  <c r="F892" i="2" s="1"/>
  <c r="F889" i="2"/>
  <c r="F890" i="2" s="1"/>
  <c r="F884" i="2"/>
  <c r="E623" i="2"/>
  <c r="E625" i="2"/>
  <c r="E626" i="2" s="1"/>
  <c r="D627" i="2"/>
  <c r="D628" i="2" s="1"/>
  <c r="F363" i="2"/>
  <c r="E900" i="2"/>
  <c r="E585" i="2"/>
  <c r="E588" i="2"/>
  <c r="E587" i="2" s="1"/>
  <c r="F735" i="2"/>
  <c r="F736" i="2" s="1"/>
  <c r="F733" i="2"/>
  <c r="F734" i="2" s="1"/>
  <c r="F745" i="2" s="1"/>
  <c r="F728" i="2"/>
  <c r="H195" i="2"/>
  <c r="H147" i="2"/>
  <c r="I40" i="2"/>
  <c r="H123" i="2"/>
  <c r="H48" i="2"/>
  <c r="H74" i="2"/>
  <c r="F559" i="2"/>
  <c r="F562" i="2"/>
  <c r="F787" i="2"/>
  <c r="F788" i="2" s="1"/>
  <c r="F785" i="2"/>
  <c r="F786" i="2" s="1"/>
  <c r="F780" i="2"/>
  <c r="E741" i="2"/>
  <c r="E744" i="2"/>
  <c r="E743" i="2" s="1"/>
  <c r="E871" i="2"/>
  <c r="E874" i="2"/>
  <c r="E873" i="2" s="1"/>
  <c r="E857" i="2"/>
  <c r="D861" i="2"/>
  <c r="D862" i="2" s="1"/>
  <c r="E859" i="2"/>
  <c r="E860" i="2" s="1"/>
  <c r="E793" i="2"/>
  <c r="E796" i="2"/>
  <c r="E795" i="2" s="1"/>
  <c r="F577" i="2"/>
  <c r="F578" i="2" s="1"/>
  <c r="F572" i="2"/>
  <c r="F579" i="2"/>
  <c r="F580" i="2" s="1"/>
  <c r="F811" i="2"/>
  <c r="F812" i="2" s="1"/>
  <c r="F806" i="2"/>
  <c r="F813" i="2"/>
  <c r="F814" i="2" s="1"/>
  <c r="F649" i="2"/>
  <c r="F651" i="2"/>
  <c r="F652" i="2" s="1"/>
  <c r="E653" i="2"/>
  <c r="E654" i="2" s="1"/>
  <c r="E771" i="2"/>
  <c r="E769" i="2" s="1"/>
  <c r="F63" i="2"/>
  <c r="E50" i="2"/>
  <c r="E26" i="2"/>
  <c r="F205" i="2"/>
  <c r="F206" i="2" s="1"/>
  <c r="F200" i="2"/>
  <c r="F667" i="2"/>
  <c r="F664" i="2" s="1"/>
  <c r="F267" i="2"/>
  <c r="F268" i="2" s="1"/>
  <c r="F265" i="2"/>
  <c r="F266" i="2" s="1"/>
  <c r="F277" i="2" s="1"/>
  <c r="F273" i="2" s="1"/>
  <c r="F260" i="2"/>
  <c r="F563" i="2"/>
  <c r="F865" i="2"/>
  <c r="F866" i="2" s="1"/>
  <c r="F858" i="2"/>
  <c r="F863" i="2"/>
  <c r="F864" i="2" s="1"/>
  <c r="E441" i="2"/>
  <c r="E443" i="2"/>
  <c r="E444" i="2" s="1"/>
  <c r="E288" i="2"/>
  <c r="E285" i="2"/>
  <c r="F389" i="2"/>
  <c r="F391" i="2"/>
  <c r="F392" i="2" s="1"/>
  <c r="E614" i="2"/>
  <c r="F33" i="2"/>
  <c r="F11" i="2"/>
  <c r="E845" i="2"/>
  <c r="E848" i="2"/>
  <c r="E847" i="2" s="1"/>
  <c r="F510" i="2"/>
  <c r="E340" i="2"/>
  <c r="E337" i="2"/>
  <c r="E483" i="2"/>
  <c r="F233" i="2"/>
  <c r="F235" i="2"/>
  <c r="F236" i="2" s="1"/>
  <c r="E805" i="2"/>
  <c r="D809" i="2"/>
  <c r="D810" i="2" s="1"/>
  <c r="E807" i="2"/>
  <c r="E808" i="2" s="1"/>
  <c r="E467" i="2"/>
  <c r="E469" i="2"/>
  <c r="E470" i="2" s="1"/>
  <c r="F511" i="2"/>
  <c r="F507" i="2" s="1"/>
  <c r="F693" i="2"/>
  <c r="E275" i="2"/>
  <c r="E727" i="2"/>
  <c r="F120" i="2"/>
  <c r="F119" i="2" s="1"/>
  <c r="E615" i="2"/>
  <c r="E611" i="2" s="1"/>
  <c r="D106" i="2"/>
  <c r="D103" i="2"/>
  <c r="E329" i="2"/>
  <c r="F92" i="2"/>
  <c r="F95" i="2"/>
  <c r="F94" i="2" s="1"/>
  <c r="E901" i="2"/>
  <c r="E898" i="2" s="1"/>
  <c r="E571" i="2"/>
  <c r="E573" i="2"/>
  <c r="E574" i="2" s="1"/>
  <c r="E199" i="2"/>
  <c r="F66" i="2" l="1"/>
  <c r="G69" i="2" s="1"/>
  <c r="F68" i="2"/>
  <c r="G418" i="2"/>
  <c r="G563" i="2"/>
  <c r="G559" i="2" s="1"/>
  <c r="F901" i="2"/>
  <c r="F834" i="2"/>
  <c r="G55" i="2"/>
  <c r="F615" i="2"/>
  <c r="F415" i="2"/>
  <c r="G417" i="2" s="1"/>
  <c r="F417" i="2"/>
  <c r="F418" i="2" s="1"/>
  <c r="F797" i="2"/>
  <c r="F794" i="2" s="1"/>
  <c r="F771" i="2"/>
  <c r="F275" i="2"/>
  <c r="E899" i="2"/>
  <c r="F756" i="2"/>
  <c r="E458" i="2"/>
  <c r="E457" i="2" s="1"/>
  <c r="E455" i="2"/>
  <c r="F458" i="2" s="1"/>
  <c r="G507" i="2"/>
  <c r="G510" i="2"/>
  <c r="G509" i="2" s="1"/>
  <c r="G276" i="2"/>
  <c r="G302" i="2"/>
  <c r="G533" i="2"/>
  <c r="G536" i="2"/>
  <c r="G535" i="2" s="1"/>
  <c r="G794" i="2"/>
  <c r="G484" i="2"/>
  <c r="G432" i="2"/>
  <c r="G431" i="2" s="1"/>
  <c r="G429" i="2"/>
  <c r="F611" i="2"/>
  <c r="F614" i="2"/>
  <c r="F613" i="2" s="1"/>
  <c r="G63" i="2"/>
  <c r="F50" i="2"/>
  <c r="F857" i="2"/>
  <c r="E861" i="2"/>
  <c r="E862" i="2" s="1"/>
  <c r="F859" i="2"/>
  <c r="F588" i="2"/>
  <c r="G406" i="2"/>
  <c r="F883" i="2"/>
  <c r="F885" i="2"/>
  <c r="F886" i="2" s="1"/>
  <c r="E887" i="2"/>
  <c r="E888" i="2" s="1"/>
  <c r="H54" i="2"/>
  <c r="E103" i="2"/>
  <c r="E105" i="2"/>
  <c r="F509" i="2"/>
  <c r="G389" i="2"/>
  <c r="G391" i="2"/>
  <c r="F441" i="2"/>
  <c r="F443" i="2"/>
  <c r="F444" i="2" s="1"/>
  <c r="E768" i="2"/>
  <c r="F768" i="2" s="1"/>
  <c r="E767" i="2"/>
  <c r="F637" i="2"/>
  <c r="F640" i="2"/>
  <c r="F639" i="2" s="1"/>
  <c r="F311" i="2"/>
  <c r="F313" i="2"/>
  <c r="G250" i="2"/>
  <c r="F351" i="2"/>
  <c r="F354" i="2"/>
  <c r="F353" i="2" s="1"/>
  <c r="F199" i="2"/>
  <c r="F201" i="2"/>
  <c r="F202" i="2" s="1"/>
  <c r="E613" i="2"/>
  <c r="F875" i="2"/>
  <c r="F872" i="2" s="1"/>
  <c r="F589" i="2"/>
  <c r="F585" i="2" s="1"/>
  <c r="F874" i="2"/>
  <c r="F561" i="2"/>
  <c r="E897" i="2"/>
  <c r="F535" i="2"/>
  <c r="F719" i="2"/>
  <c r="G545" i="2"/>
  <c r="G547" i="2"/>
  <c r="D127" i="2"/>
  <c r="D130" i="2"/>
  <c r="F597" i="2"/>
  <c r="F599" i="2"/>
  <c r="F600" i="2" s="1"/>
  <c r="G33" i="2"/>
  <c r="G11" i="2"/>
  <c r="G79" i="2"/>
  <c r="G100" i="2"/>
  <c r="G603" i="2"/>
  <c r="G604" i="2" s="1"/>
  <c r="G598" i="2"/>
  <c r="G605" i="2"/>
  <c r="G606" i="2" s="1"/>
  <c r="G759" i="2"/>
  <c r="G760" i="2" s="1"/>
  <c r="G771" i="2" s="1"/>
  <c r="G754" i="2"/>
  <c r="G761" i="2"/>
  <c r="G762" i="2" s="1"/>
  <c r="G787" i="2"/>
  <c r="G788" i="2" s="1"/>
  <c r="G785" i="2"/>
  <c r="G786" i="2" s="1"/>
  <c r="G797" i="2" s="1"/>
  <c r="G780" i="2"/>
  <c r="F805" i="2"/>
  <c r="E809" i="2"/>
  <c r="E810" i="2" s="1"/>
  <c r="F807" i="2"/>
  <c r="F808" i="2" s="1"/>
  <c r="F663" i="2"/>
  <c r="F666" i="2"/>
  <c r="F665" i="2" s="1"/>
  <c r="G96" i="2"/>
  <c r="G806" i="2"/>
  <c r="G813" i="2"/>
  <c r="G814" i="2" s="1"/>
  <c r="G811" i="2"/>
  <c r="G812" i="2" s="1"/>
  <c r="G823" i="2" s="1"/>
  <c r="F898" i="2"/>
  <c r="G120" i="2"/>
  <c r="G233" i="2"/>
  <c r="G235" i="2"/>
  <c r="G236" i="2" s="1"/>
  <c r="F845" i="2"/>
  <c r="F848" i="2"/>
  <c r="F847" i="2" s="1"/>
  <c r="F285" i="2"/>
  <c r="F287" i="2"/>
  <c r="F288" i="2" s="1"/>
  <c r="F793" i="2"/>
  <c r="F796" i="2"/>
  <c r="F795" i="2" s="1"/>
  <c r="F741" i="2"/>
  <c r="F744" i="2"/>
  <c r="F743" i="2" s="1"/>
  <c r="F377" i="2"/>
  <c r="F380" i="2"/>
  <c r="F379" i="2" s="1"/>
  <c r="D143" i="2"/>
  <c r="D141" i="2"/>
  <c r="G548" i="2"/>
  <c r="G381" i="2"/>
  <c r="G468" i="2"/>
  <c r="G475" i="2"/>
  <c r="G476" i="2" s="1"/>
  <c r="G473" i="2"/>
  <c r="G474" i="2" s="1"/>
  <c r="G667" i="2"/>
  <c r="G832" i="2"/>
  <c r="G837" i="2"/>
  <c r="G838" i="2" s="1"/>
  <c r="G839" i="2"/>
  <c r="G840" i="2" s="1"/>
  <c r="G675" i="2"/>
  <c r="G677" i="2"/>
  <c r="G678" i="2" s="1"/>
  <c r="F679" i="2"/>
  <c r="F680" i="2" s="1"/>
  <c r="G27" i="2"/>
  <c r="G26" i="2" s="1"/>
  <c r="G24" i="2"/>
  <c r="E327" i="2"/>
  <c r="E325" i="2"/>
  <c r="F262" i="2"/>
  <c r="G831" i="2"/>
  <c r="G833" i="2"/>
  <c r="F835" i="2"/>
  <c r="F836" i="2" s="1"/>
  <c r="G664" i="2"/>
  <c r="G562" i="2"/>
  <c r="G365" i="2"/>
  <c r="G363" i="2"/>
  <c r="F779" i="2"/>
  <c r="E783" i="2"/>
  <c r="E784" i="2" s="1"/>
  <c r="F781" i="2"/>
  <c r="E717" i="2"/>
  <c r="E715" i="2"/>
  <c r="G392" i="2"/>
  <c r="G319" i="2"/>
  <c r="G320" i="2" s="1"/>
  <c r="G312" i="2"/>
  <c r="G317" i="2"/>
  <c r="G318" i="2" s="1"/>
  <c r="G735" i="2"/>
  <c r="G736" i="2" s="1"/>
  <c r="G733" i="2"/>
  <c r="G734" i="2" s="1"/>
  <c r="G728" i="2"/>
  <c r="F571" i="2"/>
  <c r="F573" i="2"/>
  <c r="F574" i="2" s="1"/>
  <c r="G649" i="2"/>
  <c r="F653" i="2"/>
  <c r="F654" i="2" s="1"/>
  <c r="G651" i="2"/>
  <c r="G652" i="2" s="1"/>
  <c r="D183" i="2"/>
  <c r="D184" i="2" s="1"/>
  <c r="D152" i="2"/>
  <c r="D157" i="2"/>
  <c r="D158" i="2" s="1"/>
  <c r="D169" i="2" s="1"/>
  <c r="D172" i="2"/>
  <c r="G293" i="2"/>
  <c r="G294" i="2" s="1"/>
  <c r="G291" i="2"/>
  <c r="G292" i="2" s="1"/>
  <c r="G303" i="2" s="1"/>
  <c r="G299" i="2" s="1"/>
  <c r="G286" i="2"/>
  <c r="G345" i="2"/>
  <c r="G346" i="2" s="1"/>
  <c r="G338" i="2"/>
  <c r="G343" i="2"/>
  <c r="G344" i="2" s="1"/>
  <c r="G709" i="2"/>
  <c r="G710" i="2" s="1"/>
  <c r="G707" i="2"/>
  <c r="G708" i="2" s="1"/>
  <c r="G719" i="2" s="1"/>
  <c r="G702" i="2"/>
  <c r="G572" i="2"/>
  <c r="G579" i="2"/>
  <c r="G580" i="2" s="1"/>
  <c r="G577" i="2"/>
  <c r="G578" i="2" s="1"/>
  <c r="F727" i="2"/>
  <c r="F729" i="2"/>
  <c r="F730" i="2" s="1"/>
  <c r="F469" i="2"/>
  <c r="F467" i="2"/>
  <c r="F457" i="2"/>
  <c r="F329" i="2"/>
  <c r="E133" i="2"/>
  <c r="E134" i="2" s="1"/>
  <c r="E145" i="2" s="1"/>
  <c r="E128" i="2"/>
  <c r="E148" i="2"/>
  <c r="E159" i="2"/>
  <c r="E160" i="2" s="1"/>
  <c r="F135" i="2"/>
  <c r="F136" i="2" s="1"/>
  <c r="F124" i="2"/>
  <c r="F104" i="2"/>
  <c r="F753" i="2"/>
  <c r="H880" i="2"/>
  <c r="H828" i="2"/>
  <c r="H854" i="2"/>
  <c r="H750" i="2"/>
  <c r="H776" i="2"/>
  <c r="H802" i="2"/>
  <c r="H683" i="2"/>
  <c r="H684" i="2" s="1"/>
  <c r="H655" i="2"/>
  <c r="H656" i="2" s="1"/>
  <c r="H667" i="2" s="1"/>
  <c r="H724" i="2"/>
  <c r="H698" i="2"/>
  <c r="H620" i="2"/>
  <c r="H624" i="2" s="1"/>
  <c r="H594" i="2"/>
  <c r="H551" i="2"/>
  <c r="H552" i="2" s="1"/>
  <c r="H657" i="2"/>
  <c r="H658" i="2" s="1"/>
  <c r="H629" i="2"/>
  <c r="H630" i="2" s="1"/>
  <c r="H631" i="2"/>
  <c r="H632" i="2" s="1"/>
  <c r="H516" i="2"/>
  <c r="H520" i="2" s="1"/>
  <c r="H501" i="2"/>
  <c r="H502" i="2" s="1"/>
  <c r="H542" i="2"/>
  <c r="H546" i="2" s="1"/>
  <c r="H499" i="2"/>
  <c r="H500" i="2" s="1"/>
  <c r="H553" i="2"/>
  <c r="H554" i="2" s="1"/>
  <c r="H464" i="2"/>
  <c r="H386" i="2"/>
  <c r="H390" i="2" s="1"/>
  <c r="H681" i="2"/>
  <c r="H682" i="2" s="1"/>
  <c r="H693" i="2" s="1"/>
  <c r="H646" i="2"/>
  <c r="H650" i="2" s="1"/>
  <c r="H490" i="2"/>
  <c r="H494" i="2" s="1"/>
  <c r="H395" i="2"/>
  <c r="H396" i="2" s="1"/>
  <c r="H369" i="2"/>
  <c r="H370" i="2" s="1"/>
  <c r="H334" i="2"/>
  <c r="H308" i="2"/>
  <c r="H423" i="2"/>
  <c r="H424" i="2" s="1"/>
  <c r="H527" i="2"/>
  <c r="H528" i="2" s="1"/>
  <c r="H371" i="2"/>
  <c r="H372" i="2" s="1"/>
  <c r="H672" i="2"/>
  <c r="H676" i="2" s="1"/>
  <c r="H438" i="2"/>
  <c r="H421" i="2"/>
  <c r="H422" i="2" s="1"/>
  <c r="H282" i="2"/>
  <c r="H360" i="2"/>
  <c r="H364" i="2" s="1"/>
  <c r="H256" i="2"/>
  <c r="H568" i="2"/>
  <c r="H111" i="2"/>
  <c r="H112" i="2" s="1"/>
  <c r="H58" i="2"/>
  <c r="H59" i="2" s="1"/>
  <c r="H239" i="2"/>
  <c r="H240" i="2" s="1"/>
  <c r="H196" i="2"/>
  <c r="H230" i="2"/>
  <c r="H234" i="2" s="1"/>
  <c r="H109" i="2"/>
  <c r="H110" i="2" s="1"/>
  <c r="H241" i="2"/>
  <c r="H242" i="2" s="1"/>
  <c r="H75" i="2"/>
  <c r="I49" i="2"/>
  <c r="H84" i="2"/>
  <c r="H85" i="2" s="1"/>
  <c r="H96" i="2" s="1"/>
  <c r="H397" i="2"/>
  <c r="H398" i="2" s="1"/>
  <c r="H86" i="2"/>
  <c r="H87" i="2" s="1"/>
  <c r="H6" i="2"/>
  <c r="H525" i="2"/>
  <c r="H526" i="2" s="1"/>
  <c r="H60" i="2"/>
  <c r="H61" i="2" s="1"/>
  <c r="H53" i="2"/>
  <c r="H55" i="2" s="1"/>
  <c r="H412" i="2"/>
  <c r="H416" i="2" s="1"/>
  <c r="H18" i="2"/>
  <c r="H19" i="2" s="1"/>
  <c r="H16" i="2"/>
  <c r="H17" i="2" s="1"/>
  <c r="G265" i="2"/>
  <c r="G266" i="2" s="1"/>
  <c r="G260" i="2"/>
  <c r="G267" i="2"/>
  <c r="G268" i="2" s="1"/>
  <c r="G121" i="2"/>
  <c r="G117" i="2" s="1"/>
  <c r="G407" i="2"/>
  <c r="G403" i="2" s="1"/>
  <c r="G496" i="2"/>
  <c r="G891" i="2"/>
  <c r="G892" i="2" s="1"/>
  <c r="G889" i="2"/>
  <c r="G890" i="2" s="1"/>
  <c r="G884" i="2"/>
  <c r="F483" i="2"/>
  <c r="F690" i="2"/>
  <c r="G690" i="2" s="1"/>
  <c r="F689" i="2"/>
  <c r="F691" i="2"/>
  <c r="G493" i="2"/>
  <c r="G495" i="2"/>
  <c r="G449" i="2"/>
  <c r="G450" i="2" s="1"/>
  <c r="G447" i="2"/>
  <c r="G448" i="2" s="1"/>
  <c r="G459" i="2" s="1"/>
  <c r="G442" i="2"/>
  <c r="F860" i="2"/>
  <c r="F704" i="2"/>
  <c r="F470" i="2"/>
  <c r="F259" i="2"/>
  <c r="F261" i="2"/>
  <c r="F519" i="2"/>
  <c r="F521" i="2"/>
  <c r="F522" i="2" s="1"/>
  <c r="F301" i="2"/>
  <c r="G92" i="2"/>
  <c r="G95" i="2"/>
  <c r="G94" i="2" s="1"/>
  <c r="F337" i="2"/>
  <c r="F339" i="2"/>
  <c r="F340" i="2" s="1"/>
  <c r="F10" i="2"/>
  <c r="E855" i="2"/>
  <c r="E881" i="2"/>
  <c r="E829" i="2"/>
  <c r="E803" i="2"/>
  <c r="E751" i="2"/>
  <c r="E621" i="2"/>
  <c r="E595" i="2"/>
  <c r="E777" i="2"/>
  <c r="E491" i="2"/>
  <c r="E465" i="2"/>
  <c r="E517" i="2"/>
  <c r="E569" i="2"/>
  <c r="E387" i="2"/>
  <c r="E699" i="2"/>
  <c r="E673" i="2"/>
  <c r="E647" i="2"/>
  <c r="E543" i="2"/>
  <c r="E413" i="2"/>
  <c r="E309" i="2"/>
  <c r="E283" i="2"/>
  <c r="E439" i="2"/>
  <c r="E335" i="2"/>
  <c r="E257" i="2"/>
  <c r="E197" i="2"/>
  <c r="E231" i="2"/>
  <c r="E361" i="2"/>
  <c r="E7" i="2"/>
  <c r="E725" i="2"/>
  <c r="E76" i="2"/>
  <c r="E101" i="2" s="1"/>
  <c r="E125" i="2" s="1"/>
  <c r="E149" i="2" s="1"/>
  <c r="E173" i="2" s="1"/>
  <c r="F823" i="2"/>
  <c r="F820" i="2" s="1"/>
  <c r="F782" i="2"/>
  <c r="I195" i="2"/>
  <c r="J40" i="2"/>
  <c r="I147" i="2"/>
  <c r="I74" i="2"/>
  <c r="I123" i="2"/>
  <c r="I48" i="2"/>
  <c r="F623" i="2"/>
  <c r="E627" i="2"/>
  <c r="E628" i="2" s="1"/>
  <c r="F625" i="2"/>
  <c r="F626" i="2" s="1"/>
  <c r="G415" i="2"/>
  <c r="F314" i="2"/>
  <c r="E106" i="2"/>
  <c r="F701" i="2"/>
  <c r="F703" i="2"/>
  <c r="E819" i="2"/>
  <c r="E822" i="2"/>
  <c r="E821" i="2" s="1"/>
  <c r="F78" i="2"/>
  <c r="G200" i="2"/>
  <c r="G205" i="2"/>
  <c r="G206" i="2" s="1"/>
  <c r="G70" i="2"/>
  <c r="G366" i="2"/>
  <c r="G251" i="2"/>
  <c r="G247" i="2" s="1"/>
  <c r="G537" i="2"/>
  <c r="G641" i="2"/>
  <c r="G638" i="2" s="1"/>
  <c r="G863" i="2"/>
  <c r="G864" i="2" s="1"/>
  <c r="G858" i="2"/>
  <c r="G865" i="2"/>
  <c r="G866" i="2" s="1"/>
  <c r="G66" i="2" l="1"/>
  <c r="H69" i="2" s="1"/>
  <c r="F455" i="2"/>
  <c r="G405" i="2"/>
  <c r="G10" i="2"/>
  <c r="G355" i="2"/>
  <c r="G351" i="2" s="1"/>
  <c r="F587" i="2"/>
  <c r="G561" i="2"/>
  <c r="G745" i="2"/>
  <c r="G589" i="2"/>
  <c r="H70" i="2"/>
  <c r="H302" i="2"/>
  <c r="G585" i="2"/>
  <c r="G588" i="2"/>
  <c r="G587" i="2" s="1"/>
  <c r="H120" i="2"/>
  <c r="H250" i="2"/>
  <c r="H406" i="2"/>
  <c r="H839" i="2"/>
  <c r="H840" i="2" s="1"/>
  <c r="H832" i="2"/>
  <c r="H837" i="2"/>
  <c r="H838" i="2" s="1"/>
  <c r="H849" i="2" s="1"/>
  <c r="D151" i="2"/>
  <c r="D154" i="2"/>
  <c r="H675" i="2"/>
  <c r="G679" i="2"/>
  <c r="G680" i="2" s="1"/>
  <c r="H677" i="2"/>
  <c r="G689" i="2"/>
  <c r="G692" i="2"/>
  <c r="G691" i="2" s="1"/>
  <c r="G849" i="2"/>
  <c r="G846" i="2" s="1"/>
  <c r="G741" i="2"/>
  <c r="G744" i="2"/>
  <c r="G743" i="2" s="1"/>
  <c r="G615" i="2"/>
  <c r="G611" i="2" s="1"/>
  <c r="G354" i="2"/>
  <c r="G875" i="2"/>
  <c r="G78" i="2"/>
  <c r="G80" i="2"/>
  <c r="H415" i="2"/>
  <c r="H417" i="2"/>
  <c r="H418" i="2" s="1"/>
  <c r="J195" i="2"/>
  <c r="J147" i="2"/>
  <c r="K40" i="2"/>
  <c r="J74" i="2"/>
  <c r="J48" i="2"/>
  <c r="J123" i="2"/>
  <c r="H690" i="2"/>
  <c r="H537" i="2"/>
  <c r="H533" i="2" s="1"/>
  <c r="H121" i="2"/>
  <c r="H117" i="2" s="1"/>
  <c r="H319" i="2"/>
  <c r="H320" i="2" s="1"/>
  <c r="H317" i="2"/>
  <c r="H318" i="2" s="1"/>
  <c r="H312" i="2"/>
  <c r="H475" i="2"/>
  <c r="H476" i="2" s="1"/>
  <c r="H473" i="2"/>
  <c r="H474" i="2" s="1"/>
  <c r="H485" i="2" s="1"/>
  <c r="H468" i="2"/>
  <c r="H813" i="2"/>
  <c r="H814" i="2" s="1"/>
  <c r="H806" i="2"/>
  <c r="H811" i="2"/>
  <c r="H812" i="2" s="1"/>
  <c r="F128" i="2"/>
  <c r="F159" i="2"/>
  <c r="F160" i="2" s="1"/>
  <c r="F148" i="2"/>
  <c r="F133" i="2"/>
  <c r="F134" i="2" s="1"/>
  <c r="F145" i="2" s="1"/>
  <c r="G834" i="2"/>
  <c r="E141" i="2"/>
  <c r="E144" i="2"/>
  <c r="E143" i="2" s="1"/>
  <c r="H233" i="2"/>
  <c r="H235" i="2"/>
  <c r="G124" i="2"/>
  <c r="G104" i="2"/>
  <c r="G135" i="2"/>
  <c r="G136" i="2" s="1"/>
  <c r="G199" i="2"/>
  <c r="G201" i="2"/>
  <c r="G202" i="2" s="1"/>
  <c r="G249" i="2"/>
  <c r="G768" i="2"/>
  <c r="G301" i="2"/>
  <c r="H510" i="2"/>
  <c r="G701" i="2"/>
  <c r="G703" i="2"/>
  <c r="G704" i="2" s="1"/>
  <c r="H493" i="2"/>
  <c r="H495" i="2"/>
  <c r="H496" i="2" s="1"/>
  <c r="H363" i="2"/>
  <c r="H365" i="2"/>
  <c r="H366" i="2" s="1"/>
  <c r="G872" i="2"/>
  <c r="G883" i="2"/>
  <c r="F887" i="2"/>
  <c r="F888" i="2" s="1"/>
  <c r="G885" i="2"/>
  <c r="H733" i="2"/>
  <c r="H734" i="2" s="1"/>
  <c r="H735" i="2"/>
  <c r="H736" i="2" s="1"/>
  <c r="H728" i="2"/>
  <c r="G727" i="2"/>
  <c r="G729" i="2"/>
  <c r="G637" i="2"/>
  <c r="G640" i="2"/>
  <c r="G639" i="2" s="1"/>
  <c r="G50" i="2"/>
  <c r="H63" i="2"/>
  <c r="H79" i="2"/>
  <c r="H100" i="2"/>
  <c r="H579" i="2"/>
  <c r="H580" i="2" s="1"/>
  <c r="H577" i="2"/>
  <c r="H578" i="2" s="1"/>
  <c r="H589" i="2" s="1"/>
  <c r="H572" i="2"/>
  <c r="G753" i="2"/>
  <c r="F757" i="2"/>
  <c r="F758" i="2" s="1"/>
  <c r="G755" i="2"/>
  <c r="F106" i="2"/>
  <c r="F715" i="2"/>
  <c r="F718" i="2"/>
  <c r="F717" i="2" s="1"/>
  <c r="H562" i="2"/>
  <c r="E127" i="2"/>
  <c r="E129" i="2"/>
  <c r="E130" i="2" s="1"/>
  <c r="F767" i="2"/>
  <c r="F770" i="2"/>
  <c r="F769" i="2" s="1"/>
  <c r="G519" i="2"/>
  <c r="G521" i="2"/>
  <c r="G522" i="2" s="1"/>
  <c r="G262" i="2"/>
  <c r="H11" i="2"/>
  <c r="H33" i="2"/>
  <c r="H236" i="2"/>
  <c r="H293" i="2"/>
  <c r="H294" i="2" s="1"/>
  <c r="H291" i="2"/>
  <c r="H292" i="2" s="1"/>
  <c r="H303" i="2" s="1"/>
  <c r="H299" i="2" s="1"/>
  <c r="H286" i="2"/>
  <c r="H345" i="2"/>
  <c r="H346" i="2" s="1"/>
  <c r="H343" i="2"/>
  <c r="H344" i="2" s="1"/>
  <c r="H355" i="2" s="1"/>
  <c r="H338" i="2"/>
  <c r="H563" i="2"/>
  <c r="H559" i="2" s="1"/>
  <c r="H785" i="2"/>
  <c r="H786" i="2" s="1"/>
  <c r="H780" i="2"/>
  <c r="H787" i="2"/>
  <c r="H788" i="2" s="1"/>
  <c r="H649" i="2"/>
  <c r="H651" i="2"/>
  <c r="H652" i="2" s="1"/>
  <c r="G653" i="2"/>
  <c r="G654" i="2" s="1"/>
  <c r="H664" i="2"/>
  <c r="H27" i="2"/>
  <c r="G793" i="2"/>
  <c r="G796" i="2"/>
  <c r="G795" i="2" s="1"/>
  <c r="G119" i="2"/>
  <c r="G663" i="2"/>
  <c r="G666" i="2"/>
  <c r="G665" i="2" s="1"/>
  <c r="G81" i="2"/>
  <c r="H545" i="2"/>
  <c r="H547" i="2"/>
  <c r="F873" i="2"/>
  <c r="H52" i="2"/>
  <c r="G287" i="2"/>
  <c r="G288" i="2" s="1"/>
  <c r="G285" i="2"/>
  <c r="G805" i="2"/>
  <c r="G807" i="2"/>
  <c r="G808" i="2" s="1"/>
  <c r="F809" i="2"/>
  <c r="F810" i="2" s="1"/>
  <c r="F855" i="2"/>
  <c r="F881" i="2"/>
  <c r="F829" i="2"/>
  <c r="F751" i="2"/>
  <c r="F777" i="2"/>
  <c r="F699" i="2"/>
  <c r="F621" i="2"/>
  <c r="F595" i="2"/>
  <c r="F647" i="2"/>
  <c r="F803" i="2"/>
  <c r="F517" i="2"/>
  <c r="F543" i="2"/>
  <c r="F673" i="2"/>
  <c r="F413" i="2"/>
  <c r="F569" i="2"/>
  <c r="F465" i="2"/>
  <c r="F439" i="2"/>
  <c r="F361" i="2"/>
  <c r="F387" i="2"/>
  <c r="F309" i="2"/>
  <c r="F283" i="2"/>
  <c r="F257" i="2"/>
  <c r="F231" i="2"/>
  <c r="F197" i="2"/>
  <c r="F335" i="2"/>
  <c r="F7" i="2"/>
  <c r="F725" i="2"/>
  <c r="F491" i="2"/>
  <c r="F76" i="2"/>
  <c r="F101" i="2" s="1"/>
  <c r="F125" i="2" s="1"/>
  <c r="F149" i="2" s="1"/>
  <c r="F173" i="2" s="1"/>
  <c r="H831" i="2"/>
  <c r="H833" i="2"/>
  <c r="G835" i="2"/>
  <c r="G836" i="2" s="1"/>
  <c r="G597" i="2"/>
  <c r="G599" i="2"/>
  <c r="G600" i="2" s="1"/>
  <c r="G571" i="2"/>
  <c r="G573" i="2"/>
  <c r="G574" i="2" s="1"/>
  <c r="G845" i="2"/>
  <c r="G848" i="2"/>
  <c r="G847" i="2" s="1"/>
  <c r="F897" i="2"/>
  <c r="F900" i="2"/>
  <c r="F899" i="2" s="1"/>
  <c r="H267" i="2"/>
  <c r="H268" i="2" s="1"/>
  <c r="H265" i="2"/>
  <c r="H266" i="2" s="1"/>
  <c r="H277" i="2" s="1"/>
  <c r="H260" i="2"/>
  <c r="H641" i="2"/>
  <c r="H638" i="2" s="1"/>
  <c r="G730" i="2"/>
  <c r="F328" i="2"/>
  <c r="F327" i="2" s="1"/>
  <c r="F325" i="2"/>
  <c r="F103" i="2"/>
  <c r="F105" i="2"/>
  <c r="H536" i="2"/>
  <c r="F819" i="2"/>
  <c r="F822" i="2"/>
  <c r="F821" i="2" s="1"/>
  <c r="G886" i="2"/>
  <c r="G277" i="2"/>
  <c r="G273" i="2" s="1"/>
  <c r="H200" i="2"/>
  <c r="H205" i="2"/>
  <c r="H206" i="2" s="1"/>
  <c r="H433" i="2"/>
  <c r="H429" i="2" s="1"/>
  <c r="H381" i="2"/>
  <c r="H511" i="2"/>
  <c r="H507" i="2" s="1"/>
  <c r="H598" i="2"/>
  <c r="H603" i="2"/>
  <c r="H604" i="2" s="1"/>
  <c r="H605" i="2"/>
  <c r="H606" i="2" s="1"/>
  <c r="H754" i="2"/>
  <c r="H759" i="2"/>
  <c r="H760" i="2" s="1"/>
  <c r="H761" i="2"/>
  <c r="H762" i="2" s="1"/>
  <c r="G467" i="2"/>
  <c r="G469" i="2"/>
  <c r="G470" i="2" s="1"/>
  <c r="G329" i="2"/>
  <c r="G485" i="2"/>
  <c r="G481" i="2" s="1"/>
  <c r="G756" i="2"/>
  <c r="F871" i="2"/>
  <c r="G441" i="2"/>
  <c r="G443" i="2"/>
  <c r="G444" i="2" s="1"/>
  <c r="G614" i="2"/>
  <c r="G337" i="2"/>
  <c r="G339" i="2"/>
  <c r="G340" i="2" s="1"/>
  <c r="H678" i="2"/>
  <c r="H707" i="2"/>
  <c r="H708" i="2" s="1"/>
  <c r="H702" i="2"/>
  <c r="H709" i="2"/>
  <c r="H710" i="2" s="1"/>
  <c r="D167" i="2"/>
  <c r="D165" i="2"/>
  <c r="G377" i="2"/>
  <c r="G380" i="2"/>
  <c r="G379" i="2" s="1"/>
  <c r="H391" i="2"/>
  <c r="H392" i="2" s="1"/>
  <c r="H389" i="2"/>
  <c r="H432" i="2"/>
  <c r="H431" i="2" s="1"/>
  <c r="I854" i="2"/>
  <c r="I828" i="2"/>
  <c r="I776" i="2"/>
  <c r="I802" i="2"/>
  <c r="I698" i="2"/>
  <c r="I683" i="2"/>
  <c r="I684" i="2" s="1"/>
  <c r="I724" i="2"/>
  <c r="I750" i="2"/>
  <c r="I646" i="2"/>
  <c r="I650" i="2" s="1"/>
  <c r="I631" i="2"/>
  <c r="I632" i="2" s="1"/>
  <c r="I880" i="2"/>
  <c r="I629" i="2"/>
  <c r="I630" i="2" s="1"/>
  <c r="I620" i="2"/>
  <c r="I624" i="2" s="1"/>
  <c r="I594" i="2"/>
  <c r="I542" i="2"/>
  <c r="I546" i="2" s="1"/>
  <c r="I527" i="2"/>
  <c r="I528" i="2" s="1"/>
  <c r="I499" i="2"/>
  <c r="I500" i="2" s="1"/>
  <c r="I511" i="2" s="1"/>
  <c r="I681" i="2"/>
  <c r="I682" i="2" s="1"/>
  <c r="I672" i="2"/>
  <c r="I676" i="2" s="1"/>
  <c r="I655" i="2"/>
  <c r="I656" i="2" s="1"/>
  <c r="I551" i="2"/>
  <c r="I552" i="2" s="1"/>
  <c r="I568" i="2"/>
  <c r="I516" i="2"/>
  <c r="I520" i="2" s="1"/>
  <c r="I501" i="2"/>
  <c r="I502" i="2" s="1"/>
  <c r="I412" i="2"/>
  <c r="I416" i="2" s="1"/>
  <c r="I397" i="2"/>
  <c r="I398" i="2" s="1"/>
  <c r="I464" i="2"/>
  <c r="I423" i="2"/>
  <c r="I424" i="2" s="1"/>
  <c r="I438" i="2"/>
  <c r="I386" i="2"/>
  <c r="I390" i="2" s="1"/>
  <c r="I421" i="2"/>
  <c r="I422" i="2" s="1"/>
  <c r="I308" i="2"/>
  <c r="I196" i="2"/>
  <c r="I525" i="2"/>
  <c r="I526" i="2" s="1"/>
  <c r="I369" i="2"/>
  <c r="I370" i="2" s="1"/>
  <c r="I360" i="2"/>
  <c r="I364" i="2" s="1"/>
  <c r="I256" i="2"/>
  <c r="I241" i="2"/>
  <c r="I242" i="2" s="1"/>
  <c r="I230" i="2"/>
  <c r="I234" i="2" s="1"/>
  <c r="I111" i="2"/>
  <c r="I112" i="2" s="1"/>
  <c r="I490" i="2"/>
  <c r="I494" i="2" s="1"/>
  <c r="I395" i="2"/>
  <c r="I396" i="2" s="1"/>
  <c r="I407" i="2" s="1"/>
  <c r="I371" i="2"/>
  <c r="I372" i="2" s="1"/>
  <c r="I282" i="2"/>
  <c r="I239" i="2"/>
  <c r="I240" i="2" s="1"/>
  <c r="I84" i="2"/>
  <c r="I85" i="2" s="1"/>
  <c r="I553" i="2"/>
  <c r="I554" i="2" s="1"/>
  <c r="I58" i="2"/>
  <c r="I59" i="2" s="1"/>
  <c r="I86" i="2"/>
  <c r="I87" i="2" s="1"/>
  <c r="I60" i="2"/>
  <c r="I61" i="2" s="1"/>
  <c r="I53" i="2"/>
  <c r="I75" i="2"/>
  <c r="J49" i="2"/>
  <c r="I657" i="2"/>
  <c r="I658" i="2" s="1"/>
  <c r="I334" i="2"/>
  <c r="I109" i="2"/>
  <c r="I110" i="2" s="1"/>
  <c r="I121" i="2" s="1"/>
  <c r="I6" i="2"/>
  <c r="I18" i="2"/>
  <c r="I19" i="2" s="1"/>
  <c r="I16" i="2"/>
  <c r="I17" i="2" s="1"/>
  <c r="I28" i="2" s="1"/>
  <c r="H891" i="2"/>
  <c r="H892" i="2" s="1"/>
  <c r="H884" i="2"/>
  <c r="H889" i="2"/>
  <c r="H890" i="2" s="1"/>
  <c r="E12" i="2"/>
  <c r="E13" i="2" s="1"/>
  <c r="E34" i="2"/>
  <c r="H92" i="2"/>
  <c r="H95" i="2"/>
  <c r="H94" i="2" s="1"/>
  <c r="G623" i="2"/>
  <c r="G625" i="2"/>
  <c r="G626" i="2" s="1"/>
  <c r="F627" i="2"/>
  <c r="F628" i="2" s="1"/>
  <c r="G820" i="2"/>
  <c r="G259" i="2"/>
  <c r="G261" i="2"/>
  <c r="G901" i="2"/>
  <c r="H28" i="2"/>
  <c r="H24" i="2" s="1"/>
  <c r="H251" i="2"/>
  <c r="H247" i="2" s="1"/>
  <c r="H447" i="2"/>
  <c r="H448" i="2" s="1"/>
  <c r="H449" i="2"/>
  <c r="H450" i="2" s="1"/>
  <c r="H442" i="2"/>
  <c r="H407" i="2"/>
  <c r="H403" i="2" s="1"/>
  <c r="H548" i="2"/>
  <c r="H858" i="2"/>
  <c r="H863" i="2"/>
  <c r="H864" i="2" s="1"/>
  <c r="H865" i="2"/>
  <c r="H866" i="2" s="1"/>
  <c r="E172" i="2"/>
  <c r="E152" i="2"/>
  <c r="E183" i="2"/>
  <c r="E184" i="2" s="1"/>
  <c r="E157" i="2"/>
  <c r="E158" i="2" s="1"/>
  <c r="E169" i="2" s="1"/>
  <c r="D181" i="2"/>
  <c r="D182" i="2" s="1"/>
  <c r="D193" i="2" s="1"/>
  <c r="D207" i="2"/>
  <c r="D208" i="2" s="1"/>
  <c r="D217" i="2" s="1"/>
  <c r="D176" i="2"/>
  <c r="G68" i="2"/>
  <c r="G314" i="2"/>
  <c r="G779" i="2"/>
  <c r="G781" i="2"/>
  <c r="G782" i="2" s="1"/>
  <c r="F783" i="2"/>
  <c r="F784" i="2" s="1"/>
  <c r="G898" i="2"/>
  <c r="G311" i="2"/>
  <c r="G313" i="2"/>
  <c r="G857" i="2"/>
  <c r="F861" i="2"/>
  <c r="F862" i="2" s="1"/>
  <c r="G859" i="2"/>
  <c r="G860" i="2" s="1"/>
  <c r="H66" i="2" l="1"/>
  <c r="H68" i="2"/>
  <c r="I433" i="2"/>
  <c r="H771" i="2"/>
  <c r="H745" i="2"/>
  <c r="G353" i="2"/>
  <c r="H901" i="2"/>
  <c r="H26" i="2"/>
  <c r="H797" i="2"/>
  <c r="H794" i="2" s="1"/>
  <c r="H509" i="2"/>
  <c r="G455" i="2"/>
  <c r="H458" i="2" s="1"/>
  <c r="G458" i="2"/>
  <c r="G457" i="2" s="1"/>
  <c r="I70" i="2"/>
  <c r="I66" i="2" s="1"/>
  <c r="H614" i="2"/>
  <c r="I794" i="2"/>
  <c r="I247" i="2"/>
  <c r="I250" i="2"/>
  <c r="I249" i="2" s="1"/>
  <c r="I562" i="2"/>
  <c r="I536" i="2"/>
  <c r="I403" i="2"/>
  <c r="I406" i="2"/>
  <c r="I405" i="2" s="1"/>
  <c r="I117" i="2"/>
  <c r="I120" i="2"/>
  <c r="I119" i="2" s="1"/>
  <c r="I24" i="2"/>
  <c r="I27" i="2"/>
  <c r="I26" i="2" s="1"/>
  <c r="I638" i="2"/>
  <c r="I302" i="2"/>
  <c r="I11" i="2"/>
  <c r="I33" i="2"/>
  <c r="I205" i="2"/>
  <c r="I206" i="2" s="1"/>
  <c r="I200" i="2"/>
  <c r="H337" i="2"/>
  <c r="H339" i="2"/>
  <c r="H340" i="2" s="1"/>
  <c r="G103" i="2"/>
  <c r="G105" i="2"/>
  <c r="G106" i="2" s="1"/>
  <c r="I432" i="2"/>
  <c r="I431" i="2" s="1"/>
  <c r="I429" i="2"/>
  <c r="H459" i="2"/>
  <c r="H455" i="2" s="1"/>
  <c r="I605" i="2"/>
  <c r="I606" i="2" s="1"/>
  <c r="I603" i="2"/>
  <c r="I604" i="2" s="1"/>
  <c r="I598" i="2"/>
  <c r="D175" i="2"/>
  <c r="D178" i="2"/>
  <c r="H875" i="2"/>
  <c r="H625" i="2"/>
  <c r="H626" i="2" s="1"/>
  <c r="H623" i="2"/>
  <c r="G627" i="2"/>
  <c r="G628" i="2" s="1"/>
  <c r="J880" i="2"/>
  <c r="J802" i="2"/>
  <c r="J828" i="2"/>
  <c r="J750" i="2"/>
  <c r="J724" i="2"/>
  <c r="J681" i="2"/>
  <c r="J682" i="2" s="1"/>
  <c r="J693" i="2" s="1"/>
  <c r="J854" i="2"/>
  <c r="J698" i="2"/>
  <c r="J672" i="2"/>
  <c r="J676" i="2" s="1"/>
  <c r="J657" i="2"/>
  <c r="J658" i="2" s="1"/>
  <c r="J629" i="2"/>
  <c r="J630" i="2" s="1"/>
  <c r="J776" i="2"/>
  <c r="J525" i="2"/>
  <c r="J526" i="2" s="1"/>
  <c r="J620" i="2"/>
  <c r="J624" i="2" s="1"/>
  <c r="J594" i="2"/>
  <c r="J490" i="2"/>
  <c r="J494" i="2" s="1"/>
  <c r="J438" i="2"/>
  <c r="J423" i="2"/>
  <c r="J424" i="2" s="1"/>
  <c r="J395" i="2"/>
  <c r="J396" i="2" s="1"/>
  <c r="J386" i="2"/>
  <c r="J390" i="2" s="1"/>
  <c r="J631" i="2"/>
  <c r="J632" i="2" s="1"/>
  <c r="J527" i="2"/>
  <c r="J528" i="2" s="1"/>
  <c r="J499" i="2"/>
  <c r="J500" i="2" s="1"/>
  <c r="J511" i="2" s="1"/>
  <c r="J542" i="2"/>
  <c r="J546" i="2" s="1"/>
  <c r="J516" i="2"/>
  <c r="J520" i="2" s="1"/>
  <c r="J196" i="2"/>
  <c r="J655" i="2"/>
  <c r="J656" i="2" s="1"/>
  <c r="J369" i="2"/>
  <c r="J370" i="2" s="1"/>
  <c r="J360" i="2"/>
  <c r="J364" i="2" s="1"/>
  <c r="J551" i="2"/>
  <c r="J552" i="2" s="1"/>
  <c r="J464" i="2"/>
  <c r="J397" i="2"/>
  <c r="J398" i="2" s="1"/>
  <c r="J334" i="2"/>
  <c r="J239" i="2"/>
  <c r="J240" i="2" s="1"/>
  <c r="J109" i="2"/>
  <c r="J110" i="2" s="1"/>
  <c r="J86" i="2"/>
  <c r="J87" i="2" s="1"/>
  <c r="J568" i="2"/>
  <c r="J371" i="2"/>
  <c r="J372" i="2" s="1"/>
  <c r="J282" i="2"/>
  <c r="J53" i="2"/>
  <c r="J683" i="2"/>
  <c r="J684" i="2" s="1"/>
  <c r="J501" i="2"/>
  <c r="J502" i="2" s="1"/>
  <c r="J241" i="2"/>
  <c r="J242" i="2" s="1"/>
  <c r="J75" i="2"/>
  <c r="K49" i="2"/>
  <c r="J553" i="2"/>
  <c r="J554" i="2" s="1"/>
  <c r="J111" i="2"/>
  <c r="J112" i="2" s="1"/>
  <c r="J60" i="2"/>
  <c r="J61" i="2" s="1"/>
  <c r="J16" i="2"/>
  <c r="J17" i="2" s="1"/>
  <c r="J256" i="2"/>
  <c r="J230" i="2"/>
  <c r="J234" i="2" s="1"/>
  <c r="J18" i="2"/>
  <c r="J19" i="2" s="1"/>
  <c r="J6" i="2"/>
  <c r="J646" i="2"/>
  <c r="J650" i="2" s="1"/>
  <c r="J84" i="2"/>
  <c r="J85" i="2" s="1"/>
  <c r="J96" i="2" s="1"/>
  <c r="J412" i="2"/>
  <c r="J416" i="2" s="1"/>
  <c r="J308" i="2"/>
  <c r="J421" i="2"/>
  <c r="J422" i="2" s="1"/>
  <c r="J433" i="2" s="1"/>
  <c r="J58" i="2"/>
  <c r="J59" i="2" s="1"/>
  <c r="I251" i="2"/>
  <c r="I267" i="2"/>
  <c r="I268" i="2" s="1"/>
  <c r="I260" i="2"/>
  <c r="I265" i="2"/>
  <c r="I266" i="2" s="1"/>
  <c r="I277" i="2" s="1"/>
  <c r="I442" i="2"/>
  <c r="I449" i="2"/>
  <c r="I450" i="2" s="1"/>
  <c r="I447" i="2"/>
  <c r="I448" i="2" s="1"/>
  <c r="I459" i="2" s="1"/>
  <c r="I563" i="2"/>
  <c r="I559" i="2" s="1"/>
  <c r="I702" i="2"/>
  <c r="I709" i="2"/>
  <c r="I710" i="2" s="1"/>
  <c r="I707" i="2"/>
  <c r="I708" i="2" s="1"/>
  <c r="I719" i="2" s="1"/>
  <c r="H467" i="2"/>
  <c r="H469" i="2"/>
  <c r="H470" i="2" s="1"/>
  <c r="G819" i="2"/>
  <c r="G822" i="2"/>
  <c r="G821" i="2" s="1"/>
  <c r="G897" i="2"/>
  <c r="G900" i="2"/>
  <c r="G899" i="2" s="1"/>
  <c r="H805" i="2"/>
  <c r="H807" i="2"/>
  <c r="H808" i="2" s="1"/>
  <c r="G809" i="2"/>
  <c r="G810" i="2" s="1"/>
  <c r="I649" i="2"/>
  <c r="I651" i="2"/>
  <c r="I652" i="2" s="1"/>
  <c r="H653" i="2"/>
  <c r="H654" i="2" s="1"/>
  <c r="H561" i="2"/>
  <c r="H124" i="2"/>
  <c r="H104" i="2"/>
  <c r="H135" i="2"/>
  <c r="H136" i="2" s="1"/>
  <c r="H314" i="2"/>
  <c r="H846" i="2"/>
  <c r="I846" i="2" s="1"/>
  <c r="H834" i="2"/>
  <c r="F34" i="2"/>
  <c r="F12" i="2"/>
  <c r="F13" i="2" s="1"/>
  <c r="I63" i="2"/>
  <c r="H50" i="2"/>
  <c r="H199" i="2"/>
  <c r="H201" i="2"/>
  <c r="H202" i="2" s="1"/>
  <c r="I317" i="2"/>
  <c r="I318" i="2" s="1"/>
  <c r="I312" i="2"/>
  <c r="I319" i="2"/>
  <c r="I320" i="2" s="1"/>
  <c r="E165" i="2"/>
  <c r="E168" i="2"/>
  <c r="E167" i="2" s="1"/>
  <c r="H573" i="2"/>
  <c r="H574" i="2" s="1"/>
  <c r="H571" i="2"/>
  <c r="G881" i="2"/>
  <c r="G777" i="2"/>
  <c r="G699" i="2"/>
  <c r="G725" i="2"/>
  <c r="G751" i="2"/>
  <c r="G855" i="2"/>
  <c r="G647" i="2"/>
  <c r="G673" i="2"/>
  <c r="G803" i="2"/>
  <c r="G543" i="2"/>
  <c r="G829" i="2"/>
  <c r="G595" i="2"/>
  <c r="G439" i="2"/>
  <c r="G621" i="2"/>
  <c r="G491" i="2"/>
  <c r="G361" i="2"/>
  <c r="G387" i="2"/>
  <c r="G569" i="2"/>
  <c r="G465" i="2"/>
  <c r="G413" i="2"/>
  <c r="G257" i="2"/>
  <c r="G231" i="2"/>
  <c r="G335" i="2"/>
  <c r="G283" i="2"/>
  <c r="G517" i="2"/>
  <c r="G309" i="2"/>
  <c r="G7" i="2"/>
  <c r="G197" i="2"/>
  <c r="G76" i="2"/>
  <c r="G101" i="2" s="1"/>
  <c r="G125" i="2" s="1"/>
  <c r="G149" i="2" s="1"/>
  <c r="G173" i="2" s="1"/>
  <c r="E207" i="2"/>
  <c r="E208" i="2" s="1"/>
  <c r="E217" i="2" s="1"/>
  <c r="E181" i="2"/>
  <c r="E182" i="2" s="1"/>
  <c r="E193" i="2" s="1"/>
  <c r="E176" i="2"/>
  <c r="G483" i="2"/>
  <c r="H640" i="2"/>
  <c r="H639" i="2" s="1"/>
  <c r="H637" i="2"/>
  <c r="G159" i="2"/>
  <c r="G160" i="2" s="1"/>
  <c r="G148" i="2"/>
  <c r="G128" i="2"/>
  <c r="G133" i="2"/>
  <c r="G134" i="2" s="1"/>
  <c r="G145" i="2" s="1"/>
  <c r="I415" i="2"/>
  <c r="I417" i="2"/>
  <c r="I418" i="2" s="1"/>
  <c r="H311" i="2"/>
  <c r="H313" i="2"/>
  <c r="D215" i="2"/>
  <c r="D213" i="2"/>
  <c r="H860" i="2"/>
  <c r="I100" i="2"/>
  <c r="I79" i="2"/>
  <c r="I291" i="2"/>
  <c r="I292" i="2" s="1"/>
  <c r="I303" i="2" s="1"/>
  <c r="I299" i="2" s="1"/>
  <c r="I293" i="2"/>
  <c r="I294" i="2" s="1"/>
  <c r="I286" i="2"/>
  <c r="I667" i="2"/>
  <c r="I664" i="2" s="1"/>
  <c r="J664" i="2" s="1"/>
  <c r="I641" i="2"/>
  <c r="I811" i="2"/>
  <c r="I812" i="2" s="1"/>
  <c r="I813" i="2"/>
  <c r="I814" i="2" s="1"/>
  <c r="I806" i="2"/>
  <c r="H719" i="2"/>
  <c r="H441" i="2"/>
  <c r="H443" i="2"/>
  <c r="H444" i="2" s="1"/>
  <c r="H535" i="2"/>
  <c r="H599" i="2"/>
  <c r="H600" i="2" s="1"/>
  <c r="H597" i="2"/>
  <c r="H285" i="2"/>
  <c r="H287" i="2"/>
  <c r="H288" i="2" s="1"/>
  <c r="I54" i="2"/>
  <c r="I55" i="2" s="1"/>
  <c r="I52" i="2"/>
  <c r="H519" i="2"/>
  <c r="H521" i="2"/>
  <c r="H522" i="2" s="1"/>
  <c r="H727" i="2"/>
  <c r="H729" i="2"/>
  <c r="I493" i="2"/>
  <c r="I495" i="2"/>
  <c r="I496" i="2" s="1"/>
  <c r="H768" i="2"/>
  <c r="I768" i="2" s="1"/>
  <c r="I233" i="2"/>
  <c r="I235" i="2"/>
  <c r="I236" i="2" s="1"/>
  <c r="H329" i="2"/>
  <c r="H78" i="2"/>
  <c r="H80" i="2"/>
  <c r="H81" i="2" s="1"/>
  <c r="H249" i="2"/>
  <c r="H259" i="2"/>
  <c r="H261" i="2"/>
  <c r="H262" i="2" s="1"/>
  <c r="I69" i="2"/>
  <c r="H701" i="2"/>
  <c r="H703" i="2"/>
  <c r="H704" i="2" s="1"/>
  <c r="H351" i="2"/>
  <c r="H354" i="2"/>
  <c r="H353" i="2" s="1"/>
  <c r="H779" i="2"/>
  <c r="H781" i="2"/>
  <c r="H782" i="2" s="1"/>
  <c r="G783" i="2"/>
  <c r="G784" i="2" s="1"/>
  <c r="H481" i="2"/>
  <c r="H484" i="2"/>
  <c r="H483" i="2" s="1"/>
  <c r="I735" i="2"/>
  <c r="I736" i="2" s="1"/>
  <c r="I733" i="2"/>
  <c r="I734" i="2" s="1"/>
  <c r="I745" i="2" s="1"/>
  <c r="I728" i="2"/>
  <c r="G613" i="2"/>
  <c r="I363" i="2"/>
  <c r="I365" i="2"/>
  <c r="I366" i="2" s="1"/>
  <c r="I510" i="2"/>
  <c r="I509" i="2" s="1"/>
  <c r="I507" i="2"/>
  <c r="I690" i="2"/>
  <c r="J690" i="2" s="1"/>
  <c r="H857" i="2"/>
  <c r="G861" i="2"/>
  <c r="G862" i="2" s="1"/>
  <c r="H859" i="2"/>
  <c r="I96" i="2"/>
  <c r="I92" i="2" s="1"/>
  <c r="I577" i="2"/>
  <c r="I578" i="2" s="1"/>
  <c r="I572" i="2"/>
  <c r="I579" i="2"/>
  <c r="I580" i="2" s="1"/>
  <c r="I391" i="2"/>
  <c r="I392" i="2" s="1"/>
  <c r="I389" i="2"/>
  <c r="H898" i="2"/>
  <c r="D189" i="2"/>
  <c r="D191" i="2"/>
  <c r="I95" i="2"/>
  <c r="I94" i="2" s="1"/>
  <c r="I381" i="2"/>
  <c r="I473" i="2"/>
  <c r="I474" i="2" s="1"/>
  <c r="I468" i="2"/>
  <c r="I475" i="2"/>
  <c r="I476" i="2" s="1"/>
  <c r="I891" i="2"/>
  <c r="I892" i="2" s="1"/>
  <c r="I889" i="2"/>
  <c r="I890" i="2" s="1"/>
  <c r="I884" i="2"/>
  <c r="I780" i="2"/>
  <c r="I787" i="2"/>
  <c r="I788" i="2" s="1"/>
  <c r="I785" i="2"/>
  <c r="I786" i="2" s="1"/>
  <c r="I797" i="2" s="1"/>
  <c r="H377" i="2"/>
  <c r="H380" i="2"/>
  <c r="H379" i="2" s="1"/>
  <c r="G871" i="2"/>
  <c r="G874" i="2"/>
  <c r="G873" i="2" s="1"/>
  <c r="H796" i="2"/>
  <c r="H10" i="2"/>
  <c r="H730" i="2"/>
  <c r="H823" i="2"/>
  <c r="H820" i="2" s="1"/>
  <c r="H585" i="2"/>
  <c r="H588" i="2"/>
  <c r="H587" i="2" s="1"/>
  <c r="H301" i="2"/>
  <c r="I863" i="2"/>
  <c r="I864" i="2" s="1"/>
  <c r="I865" i="2"/>
  <c r="I866" i="2" s="1"/>
  <c r="I858" i="2"/>
  <c r="H273" i="2"/>
  <c r="H276" i="2"/>
  <c r="H275" i="2" s="1"/>
  <c r="I833" i="2"/>
  <c r="H835" i="2"/>
  <c r="H836" i="2" s="1"/>
  <c r="I545" i="2"/>
  <c r="I547" i="2"/>
  <c r="I548" i="2" s="1"/>
  <c r="H755" i="2"/>
  <c r="H753" i="2"/>
  <c r="G757" i="2"/>
  <c r="G758" i="2" s="1"/>
  <c r="H872" i="2"/>
  <c r="I761" i="2"/>
  <c r="I762" i="2" s="1"/>
  <c r="I759" i="2"/>
  <c r="I760" i="2" s="1"/>
  <c r="I754" i="2"/>
  <c r="H615" i="2"/>
  <c r="H611" i="2" s="1"/>
  <c r="G325" i="2"/>
  <c r="G328" i="2"/>
  <c r="G327" i="2" s="1"/>
  <c r="G767" i="2"/>
  <c r="G770" i="2"/>
  <c r="G769" i="2" s="1"/>
  <c r="E153" i="2"/>
  <c r="E154" i="2" s="1"/>
  <c r="E151" i="2"/>
  <c r="I343" i="2"/>
  <c r="I344" i="2" s="1"/>
  <c r="I345" i="2"/>
  <c r="I346" i="2" s="1"/>
  <c r="I338" i="2"/>
  <c r="G275" i="2"/>
  <c r="H663" i="2"/>
  <c r="H666" i="2"/>
  <c r="H665" i="2" s="1"/>
  <c r="F127" i="2"/>
  <c r="F129" i="2"/>
  <c r="F130" i="2" s="1"/>
  <c r="F172" i="2"/>
  <c r="F183" i="2"/>
  <c r="F184" i="2" s="1"/>
  <c r="F152" i="2"/>
  <c r="F157" i="2"/>
  <c r="F158" i="2" s="1"/>
  <c r="F169" i="2" s="1"/>
  <c r="H741" i="2"/>
  <c r="H744" i="2"/>
  <c r="H743" i="2" s="1"/>
  <c r="I537" i="2"/>
  <c r="I533" i="2" s="1"/>
  <c r="I693" i="2"/>
  <c r="I839" i="2"/>
  <c r="I840" i="2" s="1"/>
  <c r="I837" i="2"/>
  <c r="I838" i="2" s="1"/>
  <c r="I849" i="2" s="1"/>
  <c r="I832" i="2"/>
  <c r="I831" i="2" s="1"/>
  <c r="H756" i="2"/>
  <c r="H845" i="2"/>
  <c r="H848" i="2"/>
  <c r="H847" i="2" s="1"/>
  <c r="G715" i="2"/>
  <c r="G718" i="2"/>
  <c r="G717" i="2" s="1"/>
  <c r="H885" i="2"/>
  <c r="H886" i="2" s="1"/>
  <c r="G887" i="2"/>
  <c r="G888" i="2" s="1"/>
  <c r="H883" i="2"/>
  <c r="F141" i="2"/>
  <c r="F144" i="2"/>
  <c r="F143" i="2" s="1"/>
  <c r="L40" i="2"/>
  <c r="K74" i="2"/>
  <c r="K123" i="2"/>
  <c r="K195" i="2"/>
  <c r="K48" i="2"/>
  <c r="K147" i="2"/>
  <c r="H689" i="2"/>
  <c r="H692" i="2"/>
  <c r="H691" i="2" s="1"/>
  <c r="I675" i="2"/>
  <c r="I677" i="2"/>
  <c r="I678" i="2" s="1"/>
  <c r="H679" i="2"/>
  <c r="H680" i="2" s="1"/>
  <c r="H405" i="2"/>
  <c r="H119" i="2"/>
  <c r="H793" i="2" l="1"/>
  <c r="I771" i="2"/>
  <c r="I901" i="2"/>
  <c r="I68" i="2"/>
  <c r="J667" i="2"/>
  <c r="J407" i="2"/>
  <c r="I535" i="2"/>
  <c r="H795" i="2"/>
  <c r="I355" i="2"/>
  <c r="I615" i="2"/>
  <c r="J70" i="2"/>
  <c r="J66" i="2" s="1"/>
  <c r="I611" i="2"/>
  <c r="I614" i="2"/>
  <c r="I613" i="2" s="1"/>
  <c r="J562" i="2"/>
  <c r="J561" i="2" s="1"/>
  <c r="J302" i="2"/>
  <c r="I808" i="2"/>
  <c r="J468" i="2"/>
  <c r="J473" i="2"/>
  <c r="J474" i="2" s="1"/>
  <c r="J475" i="2"/>
  <c r="J476" i="2" s="1"/>
  <c r="J865" i="2"/>
  <c r="J866" i="2" s="1"/>
  <c r="J858" i="2"/>
  <c r="J863" i="2"/>
  <c r="J864" i="2" s="1"/>
  <c r="J875" i="2" s="1"/>
  <c r="I883" i="2"/>
  <c r="I885" i="2"/>
  <c r="I886" i="2" s="1"/>
  <c r="H887" i="2"/>
  <c r="H888" i="2" s="1"/>
  <c r="G127" i="2"/>
  <c r="G129" i="2"/>
  <c r="G130" i="2" s="1"/>
  <c r="H325" i="2"/>
  <c r="H328" i="2"/>
  <c r="H327" i="2" s="1"/>
  <c r="I585" i="2"/>
  <c r="I588" i="2"/>
  <c r="I779" i="2"/>
  <c r="H783" i="2"/>
  <c r="H784" i="2" s="1"/>
  <c r="I781" i="2"/>
  <c r="I262" i="2"/>
  <c r="J638" i="2"/>
  <c r="I741" i="2"/>
  <c r="I744" i="2"/>
  <c r="I743" i="2" s="1"/>
  <c r="J507" i="2"/>
  <c r="J510" i="2"/>
  <c r="J509" i="2" s="1"/>
  <c r="I259" i="2"/>
  <c r="I261" i="2"/>
  <c r="I521" i="2"/>
  <c r="I522" i="2" s="1"/>
  <c r="I519" i="2"/>
  <c r="I135" i="2"/>
  <c r="I136" i="2" s="1"/>
  <c r="I124" i="2"/>
  <c r="I104" i="2"/>
  <c r="H897" i="2"/>
  <c r="H900" i="2"/>
  <c r="H899" i="2" s="1"/>
  <c r="J537" i="2"/>
  <c r="I663" i="2"/>
  <c r="I666" i="2"/>
  <c r="I665" i="2" s="1"/>
  <c r="I589" i="2"/>
  <c r="I351" i="2"/>
  <c r="I354" i="2"/>
  <c r="I353" i="2" s="1"/>
  <c r="J381" i="2"/>
  <c r="G157" i="2"/>
  <c r="G158" i="2" s="1"/>
  <c r="G169" i="2" s="1"/>
  <c r="G183" i="2"/>
  <c r="G184" i="2" s="1"/>
  <c r="G152" i="2"/>
  <c r="G172" i="2"/>
  <c r="I455" i="2"/>
  <c r="I458" i="2"/>
  <c r="I457" i="2" s="1"/>
  <c r="J406" i="2"/>
  <c r="J405" i="2" s="1"/>
  <c r="J403" i="2"/>
  <c r="J675" i="2"/>
  <c r="J677" i="2"/>
  <c r="I679" i="2"/>
  <c r="I680" i="2" s="1"/>
  <c r="I78" i="2"/>
  <c r="I80" i="2"/>
  <c r="J649" i="2"/>
  <c r="J651" i="2"/>
  <c r="J652" i="2" s="1"/>
  <c r="I653" i="2"/>
  <c r="I654" i="2" s="1"/>
  <c r="J265" i="2"/>
  <c r="J266" i="2" s="1"/>
  <c r="J267" i="2"/>
  <c r="J268" i="2" s="1"/>
  <c r="J260" i="2"/>
  <c r="J251" i="2"/>
  <c r="J205" i="2"/>
  <c r="J206" i="2" s="1"/>
  <c r="J200" i="2"/>
  <c r="J806" i="2"/>
  <c r="J813" i="2"/>
  <c r="J814" i="2" s="1"/>
  <c r="J811" i="2"/>
  <c r="J812" i="2" s="1"/>
  <c r="E175" i="2"/>
  <c r="E177" i="2"/>
  <c r="E178" i="2" s="1"/>
  <c r="J120" i="2"/>
  <c r="G144" i="2"/>
  <c r="G143" i="2" s="1"/>
  <c r="G141" i="2"/>
  <c r="J92" i="2"/>
  <c r="J95" i="2"/>
  <c r="J94" i="2" s="1"/>
  <c r="J63" i="2"/>
  <c r="I50" i="2"/>
  <c r="I805" i="2"/>
  <c r="H809" i="2"/>
  <c r="H810" i="2" s="1"/>
  <c r="I807" i="2"/>
  <c r="J291" i="2"/>
  <c r="J292" i="2" s="1"/>
  <c r="J286" i="2"/>
  <c r="J293" i="2"/>
  <c r="J294" i="2" s="1"/>
  <c r="I835" i="2"/>
  <c r="I836" i="2" s="1"/>
  <c r="J833" i="2"/>
  <c r="H871" i="2"/>
  <c r="H874" i="2"/>
  <c r="H873" i="2" s="1"/>
  <c r="J233" i="2"/>
  <c r="J235" i="2"/>
  <c r="J236" i="2" s="1"/>
  <c r="I599" i="2"/>
  <c r="I600" i="2" s="1"/>
  <c r="I597" i="2"/>
  <c r="F165" i="2"/>
  <c r="F168" i="2"/>
  <c r="F167" i="2" s="1"/>
  <c r="I823" i="2"/>
  <c r="I820" i="2" s="1"/>
  <c r="J11" i="2"/>
  <c r="J33" i="2"/>
  <c r="J572" i="2"/>
  <c r="J577" i="2"/>
  <c r="J578" i="2" s="1"/>
  <c r="J579" i="2"/>
  <c r="J580" i="2" s="1"/>
  <c r="J247" i="2"/>
  <c r="J250" i="2"/>
  <c r="J249" i="2" s="1"/>
  <c r="I834" i="2"/>
  <c r="I756" i="2"/>
  <c r="I273" i="2"/>
  <c r="I276" i="2"/>
  <c r="I275" i="2" s="1"/>
  <c r="I377" i="2"/>
  <c r="I380" i="2"/>
  <c r="I379" i="2" s="1"/>
  <c r="E189" i="2"/>
  <c r="E192" i="2"/>
  <c r="E191" i="2" s="1"/>
  <c r="J759" i="2"/>
  <c r="J760" i="2" s="1"/>
  <c r="J761" i="2"/>
  <c r="J762" i="2" s="1"/>
  <c r="J754" i="2"/>
  <c r="J799" i="2"/>
  <c r="I10" i="2"/>
  <c r="I898" i="2"/>
  <c r="H819" i="2"/>
  <c r="H822" i="2"/>
  <c r="H821" i="2" s="1"/>
  <c r="J832" i="2"/>
  <c r="J831" i="2" s="1"/>
  <c r="J837" i="2"/>
  <c r="J838" i="2" s="1"/>
  <c r="J839" i="2"/>
  <c r="J840" i="2" s="1"/>
  <c r="L147" i="2"/>
  <c r="M40" i="2"/>
  <c r="L195" i="2"/>
  <c r="L74" i="2"/>
  <c r="L123" i="2"/>
  <c r="L48" i="2"/>
  <c r="H715" i="2"/>
  <c r="H718" i="2"/>
  <c r="H717" i="2" s="1"/>
  <c r="I485" i="2"/>
  <c r="I481" i="2" s="1"/>
  <c r="I484" i="2"/>
  <c r="I483" i="2" s="1"/>
  <c r="I701" i="2"/>
  <c r="I703" i="2"/>
  <c r="I704" i="2" s="1"/>
  <c r="F176" i="2"/>
  <c r="F181" i="2"/>
  <c r="F182" i="2" s="1"/>
  <c r="F193" i="2" s="1"/>
  <c r="F207" i="2"/>
  <c r="F208" i="2" s="1"/>
  <c r="F217" i="2" s="1"/>
  <c r="H767" i="2"/>
  <c r="H770" i="2"/>
  <c r="H769" i="2" s="1"/>
  <c r="J545" i="2"/>
  <c r="J547" i="2"/>
  <c r="J548" i="2" s="1"/>
  <c r="I875" i="2"/>
  <c r="I872" i="2" s="1"/>
  <c r="I796" i="2"/>
  <c r="I795" i="2" s="1"/>
  <c r="I793" i="2"/>
  <c r="I782" i="2"/>
  <c r="I727" i="2"/>
  <c r="I729" i="2"/>
  <c r="I441" i="2"/>
  <c r="I443" i="2"/>
  <c r="I637" i="2"/>
  <c r="I640" i="2"/>
  <c r="I639" i="2" s="1"/>
  <c r="I571" i="2"/>
  <c r="I573" i="2"/>
  <c r="I574" i="2" s="1"/>
  <c r="I201" i="2"/>
  <c r="I202" i="2" s="1"/>
  <c r="I199" i="2"/>
  <c r="H133" i="2"/>
  <c r="H134" i="2" s="1"/>
  <c r="H145" i="2" s="1"/>
  <c r="H159" i="2"/>
  <c r="H160" i="2" s="1"/>
  <c r="H128" i="2"/>
  <c r="H148" i="2"/>
  <c r="I467" i="2"/>
  <c r="I469" i="2"/>
  <c r="J312" i="2"/>
  <c r="J317" i="2"/>
  <c r="J318" i="2" s="1"/>
  <c r="J319" i="2"/>
  <c r="J320" i="2" s="1"/>
  <c r="J28" i="2"/>
  <c r="J24" i="2" s="1"/>
  <c r="J345" i="2"/>
  <c r="J346" i="2" s="1"/>
  <c r="J338" i="2"/>
  <c r="J343" i="2"/>
  <c r="J344" i="2" s="1"/>
  <c r="J355" i="2" s="1"/>
  <c r="J442" i="2"/>
  <c r="J447" i="2"/>
  <c r="J448" i="2" s="1"/>
  <c r="J459" i="2" s="1"/>
  <c r="J449" i="2"/>
  <c r="J450" i="2" s="1"/>
  <c r="J678" i="2"/>
  <c r="J891" i="2"/>
  <c r="J892" i="2" s="1"/>
  <c r="J889" i="2"/>
  <c r="J890" i="2" s="1"/>
  <c r="J884" i="2"/>
  <c r="H457" i="2"/>
  <c r="I301" i="2"/>
  <c r="I561" i="2"/>
  <c r="H613" i="2"/>
  <c r="I845" i="2"/>
  <c r="I848" i="2"/>
  <c r="I847" i="2" s="1"/>
  <c r="I285" i="2"/>
  <c r="I287" i="2"/>
  <c r="I288" i="2" s="1"/>
  <c r="J603" i="2"/>
  <c r="J604" i="2" s="1"/>
  <c r="J598" i="2"/>
  <c r="J605" i="2"/>
  <c r="J606" i="2" s="1"/>
  <c r="I81" i="2"/>
  <c r="J415" i="2"/>
  <c r="J417" i="2"/>
  <c r="J418" i="2" s="1"/>
  <c r="J563" i="2"/>
  <c r="J559" i="2" s="1"/>
  <c r="I625" i="2"/>
  <c r="I626" i="2" s="1"/>
  <c r="I623" i="2"/>
  <c r="H627" i="2"/>
  <c r="H628" i="2" s="1"/>
  <c r="I753" i="2"/>
  <c r="I755" i="2"/>
  <c r="H757" i="2"/>
  <c r="H758" i="2" s="1"/>
  <c r="K880" i="2"/>
  <c r="K828" i="2"/>
  <c r="K802" i="2"/>
  <c r="K854" i="2"/>
  <c r="K776" i="2"/>
  <c r="K681" i="2"/>
  <c r="K682" i="2" s="1"/>
  <c r="K568" i="2"/>
  <c r="K553" i="2"/>
  <c r="K554" i="2" s="1"/>
  <c r="K655" i="2"/>
  <c r="K656" i="2" s="1"/>
  <c r="K750" i="2"/>
  <c r="K683" i="2"/>
  <c r="K684" i="2" s="1"/>
  <c r="K724" i="2"/>
  <c r="K490" i="2"/>
  <c r="K494" i="2" s="1"/>
  <c r="K646" i="2"/>
  <c r="K650" i="2" s="1"/>
  <c r="K551" i="2"/>
  <c r="K552" i="2" s="1"/>
  <c r="K631" i="2"/>
  <c r="K632" i="2" s="1"/>
  <c r="K629" i="2"/>
  <c r="K630" i="2" s="1"/>
  <c r="K525" i="2"/>
  <c r="K526" i="2" s="1"/>
  <c r="K527" i="2"/>
  <c r="K528" i="2" s="1"/>
  <c r="K421" i="2"/>
  <c r="K422" i="2" s="1"/>
  <c r="K438" i="2"/>
  <c r="K620" i="2"/>
  <c r="K624" i="2" s="1"/>
  <c r="K499" i="2"/>
  <c r="K500" i="2" s="1"/>
  <c r="K672" i="2"/>
  <c r="K676" i="2" s="1"/>
  <c r="K423" i="2"/>
  <c r="K424" i="2" s="1"/>
  <c r="K369" i="2"/>
  <c r="K370" i="2" s="1"/>
  <c r="K360" i="2"/>
  <c r="K364" i="2" s="1"/>
  <c r="K594" i="2"/>
  <c r="K501" i="2"/>
  <c r="K502" i="2" s="1"/>
  <c r="K698" i="2"/>
  <c r="K657" i="2"/>
  <c r="K658" i="2" s="1"/>
  <c r="K412" i="2"/>
  <c r="K416" i="2" s="1"/>
  <c r="K386" i="2"/>
  <c r="K390" i="2" s="1"/>
  <c r="K371" i="2"/>
  <c r="K372" i="2" s="1"/>
  <c r="K84" i="2"/>
  <c r="K85" i="2" s="1"/>
  <c r="K542" i="2"/>
  <c r="K546" i="2" s="1"/>
  <c r="K239" i="2"/>
  <c r="K240" i="2" s="1"/>
  <c r="K464" i="2"/>
  <c r="K196" i="2"/>
  <c r="K308" i="2"/>
  <c r="K397" i="2"/>
  <c r="K398" i="2" s="1"/>
  <c r="K86" i="2"/>
  <c r="K87" i="2" s="1"/>
  <c r="K60" i="2"/>
  <c r="K61" i="2" s="1"/>
  <c r="K256" i="2"/>
  <c r="K230" i="2"/>
  <c r="K234" i="2" s="1"/>
  <c r="K18" i="2"/>
  <c r="K19" i="2" s="1"/>
  <c r="K75" i="2"/>
  <c r="L49" i="2"/>
  <c r="K6" i="2"/>
  <c r="K53" i="2"/>
  <c r="K16" i="2"/>
  <c r="K17" i="2" s="1"/>
  <c r="K334" i="2"/>
  <c r="K109" i="2"/>
  <c r="K110" i="2" s="1"/>
  <c r="K395" i="2"/>
  <c r="K396" i="2" s="1"/>
  <c r="K407" i="2" s="1"/>
  <c r="K282" i="2"/>
  <c r="K516" i="2"/>
  <c r="K520" i="2" s="1"/>
  <c r="K58" i="2"/>
  <c r="K59" i="2" s="1"/>
  <c r="K241" i="2"/>
  <c r="K242" i="2" s="1"/>
  <c r="K111" i="2"/>
  <c r="K112" i="2" s="1"/>
  <c r="J728" i="2"/>
  <c r="J735" i="2"/>
  <c r="J736" i="2" s="1"/>
  <c r="J733" i="2"/>
  <c r="J734" i="2" s="1"/>
  <c r="J745" i="2" s="1"/>
  <c r="H103" i="2"/>
  <c r="H105" i="2"/>
  <c r="H106" i="2" s="1"/>
  <c r="F151" i="2"/>
  <c r="F153" i="2"/>
  <c r="F154" i="2" s="1"/>
  <c r="G34" i="2"/>
  <c r="G12" i="2"/>
  <c r="G13" i="2" s="1"/>
  <c r="I314" i="2"/>
  <c r="J79" i="2"/>
  <c r="J100" i="2"/>
  <c r="J787" i="2"/>
  <c r="J788" i="2" s="1"/>
  <c r="J780" i="2"/>
  <c r="J785" i="2"/>
  <c r="J786" i="2" s="1"/>
  <c r="J27" i="2"/>
  <c r="J26" i="2" s="1"/>
  <c r="I470" i="2"/>
  <c r="J493" i="2"/>
  <c r="J495" i="2"/>
  <c r="J496" i="2" s="1"/>
  <c r="E213" i="2"/>
  <c r="E216" i="2"/>
  <c r="E215" i="2" s="1"/>
  <c r="I329" i="2"/>
  <c r="J121" i="2"/>
  <c r="J117" i="2" s="1"/>
  <c r="J641" i="2"/>
  <c r="I337" i="2"/>
  <c r="I339" i="2"/>
  <c r="I340" i="2" s="1"/>
  <c r="J536" i="2"/>
  <c r="J535" i="2" s="1"/>
  <c r="J533" i="2"/>
  <c r="J363" i="2"/>
  <c r="J365" i="2"/>
  <c r="J366" i="2" s="1"/>
  <c r="J52" i="2"/>
  <c r="J54" i="2"/>
  <c r="J55" i="2" s="1"/>
  <c r="I689" i="2"/>
  <c r="I692" i="2"/>
  <c r="I691" i="2" s="1"/>
  <c r="J389" i="2"/>
  <c r="J391" i="2"/>
  <c r="J392" i="2" s="1"/>
  <c r="I857" i="2"/>
  <c r="I859" i="2"/>
  <c r="I860" i="2" s="1"/>
  <c r="H861" i="2"/>
  <c r="H862" i="2" s="1"/>
  <c r="I730" i="2"/>
  <c r="J69" i="2"/>
  <c r="I311" i="2"/>
  <c r="I313" i="2"/>
  <c r="H855" i="2"/>
  <c r="H829" i="2"/>
  <c r="H803" i="2"/>
  <c r="H725" i="2"/>
  <c r="H751" i="2"/>
  <c r="H673" i="2"/>
  <c r="H699" i="2"/>
  <c r="H569" i="2"/>
  <c r="H777" i="2"/>
  <c r="H647" i="2"/>
  <c r="H491" i="2"/>
  <c r="H465" i="2"/>
  <c r="H881" i="2"/>
  <c r="H439" i="2"/>
  <c r="H387" i="2"/>
  <c r="H335" i="2"/>
  <c r="H309" i="2"/>
  <c r="H621" i="2"/>
  <c r="H543" i="2"/>
  <c r="H361" i="2"/>
  <c r="H517" i="2"/>
  <c r="H76" i="2"/>
  <c r="H101" i="2" s="1"/>
  <c r="H125" i="2" s="1"/>
  <c r="H149" i="2" s="1"/>
  <c r="H173" i="2" s="1"/>
  <c r="H197" i="2"/>
  <c r="H231" i="2"/>
  <c r="H283" i="2"/>
  <c r="H413" i="2"/>
  <c r="H595" i="2"/>
  <c r="H257" i="2"/>
  <c r="H7" i="2"/>
  <c r="I444" i="2"/>
  <c r="J709" i="2"/>
  <c r="J710" i="2" s="1"/>
  <c r="J702" i="2"/>
  <c r="J707" i="2"/>
  <c r="J708" i="2" s="1"/>
  <c r="J429" i="2"/>
  <c r="J432" i="2"/>
  <c r="J431" i="2" s="1"/>
  <c r="J615" i="2" l="1"/>
  <c r="J303" i="2"/>
  <c r="J299" i="2" s="1"/>
  <c r="K28" i="2"/>
  <c r="K96" i="2"/>
  <c r="J901" i="2"/>
  <c r="J10" i="2"/>
  <c r="J68" i="2"/>
  <c r="K511" i="2"/>
  <c r="J329" i="2"/>
  <c r="J484" i="2"/>
  <c r="K120" i="2"/>
  <c r="K302" i="2"/>
  <c r="K562" i="2"/>
  <c r="J877" i="2"/>
  <c r="J872" i="2"/>
  <c r="K69" i="2"/>
  <c r="J689" i="2"/>
  <c r="J692" i="2"/>
  <c r="J691" i="2" s="1"/>
  <c r="K811" i="2"/>
  <c r="K812" i="2" s="1"/>
  <c r="K806" i="2"/>
  <c r="K813" i="2"/>
  <c r="K814" i="2" s="1"/>
  <c r="J199" i="2"/>
  <c r="J201" i="2"/>
  <c r="J202" i="2" s="1"/>
  <c r="J377" i="2"/>
  <c r="J380" i="2"/>
  <c r="J379" i="2" s="1"/>
  <c r="I871" i="2"/>
  <c r="I874" i="2"/>
  <c r="I873" i="2" s="1"/>
  <c r="J262" i="2"/>
  <c r="J78" i="2"/>
  <c r="J80" i="2"/>
  <c r="G176" i="2"/>
  <c r="G207" i="2"/>
  <c r="G208" i="2" s="1"/>
  <c r="G217" i="2" s="1"/>
  <c r="G181" i="2"/>
  <c r="G182" i="2" s="1"/>
  <c r="G193" i="2" s="1"/>
  <c r="J351" i="2"/>
  <c r="J354" i="2"/>
  <c r="J353" i="2" s="1"/>
  <c r="I897" i="2"/>
  <c r="I900" i="2"/>
  <c r="I899" i="2" s="1"/>
  <c r="J259" i="2"/>
  <c r="J261" i="2"/>
  <c r="J611" i="2"/>
  <c r="J614" i="2"/>
  <c r="J613" i="2" s="1"/>
  <c r="J719" i="2"/>
  <c r="H34" i="2"/>
  <c r="H12" i="2"/>
  <c r="H13" i="2" s="1"/>
  <c r="J339" i="2"/>
  <c r="J337" i="2"/>
  <c r="K493" i="2"/>
  <c r="K495" i="2"/>
  <c r="J135" i="2"/>
  <c r="J136" i="2" s="1"/>
  <c r="J104" i="2"/>
  <c r="J124" i="2"/>
  <c r="G151" i="2"/>
  <c r="G153" i="2"/>
  <c r="G154" i="2" s="1"/>
  <c r="K55" i="2"/>
  <c r="K381" i="2"/>
  <c r="K537" i="2"/>
  <c r="K754" i="2"/>
  <c r="K759" i="2"/>
  <c r="K760" i="2" s="1"/>
  <c r="K761" i="2"/>
  <c r="K762" i="2" s="1"/>
  <c r="K839" i="2"/>
  <c r="K840" i="2" s="1"/>
  <c r="K837" i="2"/>
  <c r="K838" i="2" s="1"/>
  <c r="K849" i="2" s="1"/>
  <c r="K832" i="2"/>
  <c r="K834" i="2" s="1"/>
  <c r="J623" i="2"/>
  <c r="J625" i="2"/>
  <c r="J626" i="2" s="1"/>
  <c r="I627" i="2"/>
  <c r="I628" i="2" s="1"/>
  <c r="J441" i="2"/>
  <c r="J443" i="2"/>
  <c r="J444" i="2" s="1"/>
  <c r="K547" i="2"/>
  <c r="K548" i="2" s="1"/>
  <c r="K545" i="2"/>
  <c r="J701" i="2"/>
  <c r="J703" i="2"/>
  <c r="I819" i="2"/>
  <c r="I822" i="2"/>
  <c r="I821" i="2" s="1"/>
  <c r="J589" i="2"/>
  <c r="J585" i="2" s="1"/>
  <c r="K92" i="2"/>
  <c r="K95" i="2"/>
  <c r="K94" i="2" s="1"/>
  <c r="F175" i="2"/>
  <c r="F177" i="2"/>
  <c r="J779" i="2"/>
  <c r="I783" i="2"/>
  <c r="I784" i="2" s="1"/>
  <c r="J781" i="2"/>
  <c r="J704" i="2"/>
  <c r="K52" i="2"/>
  <c r="K54" i="2"/>
  <c r="J81" i="2"/>
  <c r="K70" i="2"/>
  <c r="K66" i="2" s="1"/>
  <c r="K11" i="2"/>
  <c r="K33" i="2"/>
  <c r="K641" i="2"/>
  <c r="K667" i="2"/>
  <c r="K664" i="2" s="1"/>
  <c r="K889" i="2"/>
  <c r="K890" i="2" s="1"/>
  <c r="K884" i="2"/>
  <c r="K891" i="2"/>
  <c r="K892" i="2" s="1"/>
  <c r="J285" i="2"/>
  <c r="J287" i="2"/>
  <c r="J288" i="2" s="1"/>
  <c r="J898" i="2"/>
  <c r="J771" i="2"/>
  <c r="J768" i="2" s="1"/>
  <c r="J276" i="2"/>
  <c r="J275" i="2" s="1"/>
  <c r="J574" i="2"/>
  <c r="G165" i="2"/>
  <c r="G168" i="2"/>
  <c r="G167" i="2" s="1"/>
  <c r="J823" i="2"/>
  <c r="J820" i="2" s="1"/>
  <c r="J277" i="2"/>
  <c r="J273" i="2" s="1"/>
  <c r="K510" i="2"/>
  <c r="K509" i="2" s="1"/>
  <c r="K507" i="2"/>
  <c r="I587" i="2"/>
  <c r="J883" i="2"/>
  <c r="I887" i="2"/>
  <c r="I888" i="2" s="1"/>
  <c r="J885" i="2"/>
  <c r="K432" i="2"/>
  <c r="K431" i="2" s="1"/>
  <c r="L880" i="2"/>
  <c r="L828" i="2"/>
  <c r="L750" i="2"/>
  <c r="L776" i="2"/>
  <c r="L681" i="2"/>
  <c r="L682" i="2" s="1"/>
  <c r="L620" i="2"/>
  <c r="L624" i="2" s="1"/>
  <c r="L594" i="2"/>
  <c r="L551" i="2"/>
  <c r="L552" i="2" s="1"/>
  <c r="L683" i="2"/>
  <c r="L684" i="2" s="1"/>
  <c r="L724" i="2"/>
  <c r="L698" i="2"/>
  <c r="L490" i="2"/>
  <c r="L494" i="2" s="1"/>
  <c r="L464" i="2"/>
  <c r="L672" i="2"/>
  <c r="L676" i="2" s="1"/>
  <c r="L655" i="2"/>
  <c r="L656" i="2" s="1"/>
  <c r="L568" i="2"/>
  <c r="L553" i="2"/>
  <c r="L554" i="2" s="1"/>
  <c r="L516" i="2"/>
  <c r="L520" i="2" s="1"/>
  <c r="L501" i="2"/>
  <c r="L502" i="2" s="1"/>
  <c r="L657" i="2"/>
  <c r="L658" i="2" s="1"/>
  <c r="L386" i="2"/>
  <c r="L390" i="2" s="1"/>
  <c r="L854" i="2"/>
  <c r="L631" i="2"/>
  <c r="L632" i="2" s="1"/>
  <c r="L527" i="2"/>
  <c r="L528" i="2" s="1"/>
  <c r="L499" i="2"/>
  <c r="L500" i="2" s="1"/>
  <c r="L421" i="2"/>
  <c r="L422" i="2" s="1"/>
  <c r="L542" i="2"/>
  <c r="L546" i="2" s="1"/>
  <c r="L438" i="2"/>
  <c r="L525" i="2"/>
  <c r="L526" i="2" s="1"/>
  <c r="L537" i="2" s="1"/>
  <c r="L282" i="2"/>
  <c r="L395" i="2"/>
  <c r="L396" i="2" s="1"/>
  <c r="L308" i="2"/>
  <c r="L196" i="2"/>
  <c r="L230" i="2"/>
  <c r="L234" i="2" s="1"/>
  <c r="L646" i="2"/>
  <c r="L650" i="2" s="1"/>
  <c r="L412" i="2"/>
  <c r="L416" i="2" s="1"/>
  <c r="L369" i="2"/>
  <c r="L370" i="2" s="1"/>
  <c r="L381" i="2" s="1"/>
  <c r="L334" i="2"/>
  <c r="L256" i="2"/>
  <c r="L58" i="2"/>
  <c r="L59" i="2" s="1"/>
  <c r="L397" i="2"/>
  <c r="L398" i="2" s="1"/>
  <c r="L371" i="2"/>
  <c r="L372" i="2" s="1"/>
  <c r="L75" i="2"/>
  <c r="M49" i="2"/>
  <c r="L6" i="2"/>
  <c r="L802" i="2"/>
  <c r="L109" i="2"/>
  <c r="L110" i="2" s="1"/>
  <c r="L86" i="2"/>
  <c r="L87" i="2" s="1"/>
  <c r="L84" i="2"/>
  <c r="L85" i="2" s="1"/>
  <c r="L60" i="2"/>
  <c r="L61" i="2" s="1"/>
  <c r="L53" i="2"/>
  <c r="L18" i="2"/>
  <c r="L19" i="2" s="1"/>
  <c r="L16" i="2"/>
  <c r="L17" i="2" s="1"/>
  <c r="L28" i="2" s="1"/>
  <c r="L239" i="2"/>
  <c r="L240" i="2" s="1"/>
  <c r="L423" i="2"/>
  <c r="L424" i="2" s="1"/>
  <c r="L360" i="2"/>
  <c r="L364" i="2" s="1"/>
  <c r="L241" i="2"/>
  <c r="L242" i="2" s="1"/>
  <c r="L111" i="2"/>
  <c r="L112" i="2" s="1"/>
  <c r="L629" i="2"/>
  <c r="L630" i="2" s="1"/>
  <c r="L641" i="2" s="1"/>
  <c r="J886" i="2"/>
  <c r="J571" i="2"/>
  <c r="J573" i="2"/>
  <c r="M147" i="2"/>
  <c r="M195" i="2"/>
  <c r="N40" i="2"/>
  <c r="M48" i="2"/>
  <c r="M74" i="2"/>
  <c r="M123" i="2"/>
  <c r="I128" i="2"/>
  <c r="I159" i="2"/>
  <c r="I160" i="2" s="1"/>
  <c r="I133" i="2"/>
  <c r="I134" i="2" s="1"/>
  <c r="I145" i="2" s="1"/>
  <c r="I148" i="2"/>
  <c r="J588" i="2"/>
  <c r="J587" i="2" s="1"/>
  <c r="I105" i="2"/>
  <c r="I106" i="2" s="1"/>
  <c r="I103" i="2"/>
  <c r="K79" i="2"/>
  <c r="K100" i="2"/>
  <c r="K205" i="2"/>
  <c r="K206" i="2" s="1"/>
  <c r="K200" i="2"/>
  <c r="K579" i="2"/>
  <c r="K580" i="2" s="1"/>
  <c r="K577" i="2"/>
  <c r="K578" i="2" s="1"/>
  <c r="K589" i="2" s="1"/>
  <c r="K572" i="2"/>
  <c r="K403" i="2"/>
  <c r="K406" i="2"/>
  <c r="K405" i="2" s="1"/>
  <c r="J663" i="2"/>
  <c r="J666" i="2"/>
  <c r="J665" i="2" s="1"/>
  <c r="K533" i="2"/>
  <c r="K536" i="2"/>
  <c r="K535" i="2" s="1"/>
  <c r="K24" i="2"/>
  <c r="K27" i="2"/>
  <c r="K26" i="2" s="1"/>
  <c r="K693" i="2"/>
  <c r="K690" i="2" s="1"/>
  <c r="J796" i="2"/>
  <c r="K649" i="2"/>
  <c r="J653" i="2"/>
  <c r="J654" i="2" s="1"/>
  <c r="K651" i="2"/>
  <c r="K652" i="2" s="1"/>
  <c r="K638" i="2"/>
  <c r="L638" i="2" s="1"/>
  <c r="I325" i="2"/>
  <c r="I328" i="2"/>
  <c r="I327" i="2" s="1"/>
  <c r="J797" i="2"/>
  <c r="J794" i="2" s="1"/>
  <c r="K442" i="2"/>
  <c r="K447" i="2"/>
  <c r="K448" i="2" s="1"/>
  <c r="K449" i="2"/>
  <c r="K450" i="2" s="1"/>
  <c r="K496" i="2"/>
  <c r="K785" i="2"/>
  <c r="K786" i="2" s="1"/>
  <c r="K780" i="2"/>
  <c r="K787" i="2"/>
  <c r="K788" i="2" s="1"/>
  <c r="J637" i="2"/>
  <c r="J640" i="2"/>
  <c r="J639" i="2" s="1"/>
  <c r="I715" i="2"/>
  <c r="I718" i="2"/>
  <c r="I717" i="2" s="1"/>
  <c r="J849" i="2"/>
  <c r="J846" i="2" s="1"/>
  <c r="K846" i="2" s="1"/>
  <c r="F189" i="2"/>
  <c r="F192" i="2"/>
  <c r="F191" i="2" s="1"/>
  <c r="K250" i="2"/>
  <c r="K249" i="2" s="1"/>
  <c r="K233" i="2"/>
  <c r="K235" i="2"/>
  <c r="K236" i="2" s="1"/>
  <c r="K63" i="2"/>
  <c r="J50" i="2"/>
  <c r="J119" i="2"/>
  <c r="K317" i="2"/>
  <c r="K318" i="2" s="1"/>
  <c r="K312" i="2"/>
  <c r="K319" i="2"/>
  <c r="K320" i="2" s="1"/>
  <c r="J467" i="2"/>
  <c r="J469" i="2"/>
  <c r="J470" i="2" s="1"/>
  <c r="J727" i="2"/>
  <c r="J729" i="2"/>
  <c r="J730" i="2" s="1"/>
  <c r="I767" i="2"/>
  <c r="I770" i="2"/>
  <c r="I769" i="2" s="1"/>
  <c r="K10" i="2"/>
  <c r="J597" i="2"/>
  <c r="J599" i="2"/>
  <c r="K833" i="2"/>
  <c r="J835" i="2"/>
  <c r="J836" i="2" s="1"/>
  <c r="H144" i="2"/>
  <c r="H143" i="2" s="1"/>
  <c r="H141" i="2"/>
  <c r="K675" i="2"/>
  <c r="J679" i="2"/>
  <c r="J680" i="2" s="1"/>
  <c r="K677" i="2"/>
  <c r="K678" i="2" s="1"/>
  <c r="K363" i="2"/>
  <c r="K365" i="2"/>
  <c r="K366" i="2" s="1"/>
  <c r="K286" i="2"/>
  <c r="K293" i="2"/>
  <c r="K294" i="2" s="1"/>
  <c r="K291" i="2"/>
  <c r="K292" i="2" s="1"/>
  <c r="K563" i="2"/>
  <c r="K559" i="2" s="1"/>
  <c r="J848" i="2"/>
  <c r="J340" i="2"/>
  <c r="H157" i="2"/>
  <c r="H158" i="2" s="1"/>
  <c r="H169" i="2" s="1"/>
  <c r="H152" i="2"/>
  <c r="H172" i="2"/>
  <c r="H183" i="2"/>
  <c r="H184" i="2" s="1"/>
  <c r="J805" i="2"/>
  <c r="I809" i="2"/>
  <c r="I810" i="2" s="1"/>
  <c r="J807" i="2"/>
  <c r="J808" i="2" s="1"/>
  <c r="J741" i="2"/>
  <c r="J744" i="2"/>
  <c r="J743" i="2" s="1"/>
  <c r="J857" i="2"/>
  <c r="J859" i="2"/>
  <c r="J860" i="2" s="1"/>
  <c r="I861" i="2"/>
  <c r="I862" i="2" s="1"/>
  <c r="K473" i="2"/>
  <c r="K474" i="2" s="1"/>
  <c r="K468" i="2"/>
  <c r="K475" i="2"/>
  <c r="K476" i="2" s="1"/>
  <c r="K707" i="2"/>
  <c r="K708" i="2" s="1"/>
  <c r="K719" i="2" s="1"/>
  <c r="K702" i="2"/>
  <c r="K709" i="2"/>
  <c r="K710" i="2" s="1"/>
  <c r="I881" i="2"/>
  <c r="I855" i="2"/>
  <c r="I803" i="2"/>
  <c r="I751" i="2"/>
  <c r="I777" i="2"/>
  <c r="I725" i="2"/>
  <c r="I621" i="2"/>
  <c r="I595" i="2"/>
  <c r="I829" i="2"/>
  <c r="I517" i="2"/>
  <c r="I647" i="2"/>
  <c r="I673" i="2"/>
  <c r="I387" i="2"/>
  <c r="I699" i="2"/>
  <c r="I335" i="2"/>
  <c r="I309" i="2"/>
  <c r="I569" i="2"/>
  <c r="I465" i="2"/>
  <c r="I543" i="2"/>
  <c r="I361" i="2"/>
  <c r="I491" i="2"/>
  <c r="I439" i="2"/>
  <c r="I283" i="2"/>
  <c r="I197" i="2"/>
  <c r="I231" i="2"/>
  <c r="I413" i="2"/>
  <c r="I257" i="2"/>
  <c r="I76" i="2"/>
  <c r="I101" i="2" s="1"/>
  <c r="I125" i="2" s="1"/>
  <c r="I149" i="2" s="1"/>
  <c r="I173" i="2" s="1"/>
  <c r="I7" i="2"/>
  <c r="J519" i="2"/>
  <c r="J521" i="2"/>
  <c r="J522" i="2" s="1"/>
  <c r="K121" i="2"/>
  <c r="K117" i="2" s="1"/>
  <c r="K251" i="2"/>
  <c r="K247" i="2" s="1"/>
  <c r="J311" i="2"/>
  <c r="J313" i="2"/>
  <c r="J314" i="2" s="1"/>
  <c r="K389" i="2"/>
  <c r="K391" i="2"/>
  <c r="K392" i="2" s="1"/>
  <c r="F213" i="2"/>
  <c r="F216" i="2"/>
  <c r="F215" i="2" s="1"/>
  <c r="J782" i="2"/>
  <c r="K345" i="2"/>
  <c r="K346" i="2" s="1"/>
  <c r="K343" i="2"/>
  <c r="K344" i="2" s="1"/>
  <c r="K338" i="2"/>
  <c r="K260" i="2"/>
  <c r="K267" i="2"/>
  <c r="K268" i="2" s="1"/>
  <c r="K265" i="2"/>
  <c r="K266" i="2" s="1"/>
  <c r="K277" i="2" s="1"/>
  <c r="K598" i="2"/>
  <c r="K605" i="2"/>
  <c r="K606" i="2" s="1"/>
  <c r="K603" i="2"/>
  <c r="K604" i="2" s="1"/>
  <c r="K433" i="2"/>
  <c r="K429" i="2" s="1"/>
  <c r="K728" i="2"/>
  <c r="K733" i="2"/>
  <c r="K734" i="2" s="1"/>
  <c r="K735" i="2"/>
  <c r="K736" i="2" s="1"/>
  <c r="K863" i="2"/>
  <c r="K864" i="2" s="1"/>
  <c r="K865" i="2"/>
  <c r="K866" i="2" s="1"/>
  <c r="K858" i="2"/>
  <c r="J753" i="2"/>
  <c r="J755" i="2"/>
  <c r="J756" i="2" s="1"/>
  <c r="I757" i="2"/>
  <c r="I758" i="2" s="1"/>
  <c r="K415" i="2"/>
  <c r="K417" i="2"/>
  <c r="K418" i="2" s="1"/>
  <c r="J600" i="2"/>
  <c r="F178" i="2"/>
  <c r="J834" i="2"/>
  <c r="J455" i="2"/>
  <c r="J458" i="2"/>
  <c r="J457" i="2" s="1"/>
  <c r="H127" i="2"/>
  <c r="H129" i="2"/>
  <c r="H130" i="2" s="1"/>
  <c r="J485" i="2"/>
  <c r="J481" i="2" s="1"/>
  <c r="L70" i="2" l="1"/>
  <c r="K561" i="2"/>
  <c r="K901" i="2"/>
  <c r="K485" i="2"/>
  <c r="K481" i="2" s="1"/>
  <c r="K615" i="2"/>
  <c r="K355" i="2"/>
  <c r="L96" i="2"/>
  <c r="L92" i="2" s="1"/>
  <c r="L511" i="2"/>
  <c r="K771" i="2"/>
  <c r="K119" i="2"/>
  <c r="K875" i="2"/>
  <c r="L251" i="2"/>
  <c r="J301" i="2"/>
  <c r="L120" i="2"/>
  <c r="K484" i="2"/>
  <c r="L247" i="2"/>
  <c r="L250" i="2"/>
  <c r="L249" i="2" s="1"/>
  <c r="L27" i="2"/>
  <c r="L26" i="2" s="1"/>
  <c r="L24" i="2"/>
  <c r="J103" i="2"/>
  <c r="J105" i="2"/>
  <c r="J106" i="2" s="1"/>
  <c r="K753" i="2"/>
  <c r="J757" i="2"/>
  <c r="J758" i="2" s="1"/>
  <c r="K755" i="2"/>
  <c r="K756" i="2" s="1"/>
  <c r="L389" i="2"/>
  <c r="L391" i="2"/>
  <c r="K519" i="2"/>
  <c r="K521" i="2"/>
  <c r="K522" i="2" s="1"/>
  <c r="K704" i="2"/>
  <c r="H207" i="2"/>
  <c r="H208" i="2" s="1"/>
  <c r="H217" i="2" s="1"/>
  <c r="H181" i="2"/>
  <c r="H182" i="2" s="1"/>
  <c r="H193" i="2" s="1"/>
  <c r="H176" i="2"/>
  <c r="K50" i="2"/>
  <c r="L63" i="2"/>
  <c r="L690" i="2"/>
  <c r="M690" i="2" s="1"/>
  <c r="I172" i="2"/>
  <c r="I152" i="2"/>
  <c r="I157" i="2"/>
  <c r="I158" i="2" s="1"/>
  <c r="I169" i="2" s="1"/>
  <c r="I183" i="2"/>
  <c r="I184" i="2" s="1"/>
  <c r="L205" i="2"/>
  <c r="L206" i="2" s="1"/>
  <c r="L200" i="2"/>
  <c r="L884" i="2"/>
  <c r="L891" i="2"/>
  <c r="L892" i="2" s="1"/>
  <c r="L889" i="2"/>
  <c r="L890" i="2" s="1"/>
  <c r="L52" i="2"/>
  <c r="L54" i="2"/>
  <c r="K779" i="2"/>
  <c r="K781" i="2"/>
  <c r="J783" i="2"/>
  <c r="J784" i="2" s="1"/>
  <c r="J819" i="2"/>
  <c r="J822" i="2"/>
  <c r="J821" i="2" s="1"/>
  <c r="J897" i="2"/>
  <c r="J900" i="2"/>
  <c r="J899" i="2" s="1"/>
  <c r="I34" i="2"/>
  <c r="I12" i="2"/>
  <c r="I13" i="2" s="1"/>
  <c r="K744" i="2"/>
  <c r="K743" i="2" s="1"/>
  <c r="K597" i="2"/>
  <c r="K599" i="2"/>
  <c r="K469" i="2"/>
  <c r="K467" i="2"/>
  <c r="K663" i="2"/>
  <c r="K666" i="2"/>
  <c r="K665" i="2" s="1"/>
  <c r="K124" i="2"/>
  <c r="K104" i="2"/>
  <c r="K135" i="2"/>
  <c r="K136" i="2" s="1"/>
  <c r="L319" i="2"/>
  <c r="L320" i="2" s="1"/>
  <c r="L312" i="2"/>
  <c r="L317" i="2"/>
  <c r="L318" i="2" s="1"/>
  <c r="L329" i="2" s="1"/>
  <c r="L579" i="2"/>
  <c r="L580" i="2" s="1"/>
  <c r="L572" i="2"/>
  <c r="L577" i="2"/>
  <c r="L578" i="2" s="1"/>
  <c r="L563" i="2"/>
  <c r="L559" i="2" s="1"/>
  <c r="K883" i="2"/>
  <c r="J887" i="2"/>
  <c r="J888" i="2" s="1"/>
  <c r="K885" i="2"/>
  <c r="K285" i="2"/>
  <c r="K287" i="2"/>
  <c r="K288" i="2" s="1"/>
  <c r="K689" i="2"/>
  <c r="K692" i="2"/>
  <c r="K691" i="2" s="1"/>
  <c r="K872" i="2"/>
  <c r="K600" i="2"/>
  <c r="K311" i="2"/>
  <c r="K313" i="2"/>
  <c r="K314" i="2" s="1"/>
  <c r="L675" i="2"/>
  <c r="K679" i="2"/>
  <c r="K680" i="2" s="1"/>
  <c r="L677" i="2"/>
  <c r="L678" i="2" s="1"/>
  <c r="L233" i="2"/>
  <c r="L235" i="2"/>
  <c r="L236" i="2" s="1"/>
  <c r="J715" i="2"/>
  <c r="J718" i="2"/>
  <c r="J717" i="2" s="1"/>
  <c r="K459" i="2"/>
  <c r="K455" i="2" s="1"/>
  <c r="L121" i="2"/>
  <c r="L117" i="2" s="1"/>
  <c r="L260" i="2"/>
  <c r="L265" i="2"/>
  <c r="L266" i="2" s="1"/>
  <c r="L267" i="2"/>
  <c r="L268" i="2" s="1"/>
  <c r="L407" i="2"/>
  <c r="L667" i="2"/>
  <c r="L598" i="2"/>
  <c r="L603" i="2"/>
  <c r="L604" i="2" s="1"/>
  <c r="L605" i="2"/>
  <c r="L606" i="2" s="1"/>
  <c r="H165" i="2"/>
  <c r="H168" i="2"/>
  <c r="H167" i="2" s="1"/>
  <c r="K701" i="2"/>
  <c r="K703" i="2"/>
  <c r="K611" i="2"/>
  <c r="K614" i="2"/>
  <c r="K613" i="2" s="1"/>
  <c r="K354" i="2"/>
  <c r="K353" i="2" s="1"/>
  <c r="K351" i="2"/>
  <c r="K199" i="2"/>
  <c r="K201" i="2"/>
  <c r="K202" i="2" s="1"/>
  <c r="K68" i="2"/>
  <c r="L406" i="2"/>
  <c r="L403" i="2"/>
  <c r="K573" i="2"/>
  <c r="K574" i="2" s="1"/>
  <c r="K571" i="2"/>
  <c r="L813" i="2"/>
  <c r="L814" i="2" s="1"/>
  <c r="L806" i="2"/>
  <c r="L811" i="2"/>
  <c r="L812" i="2" s="1"/>
  <c r="L343" i="2"/>
  <c r="L344" i="2" s="1"/>
  <c r="L338" i="2"/>
  <c r="L345" i="2"/>
  <c r="L346" i="2" s="1"/>
  <c r="L286" i="2"/>
  <c r="L291" i="2"/>
  <c r="L292" i="2" s="1"/>
  <c r="L293" i="2"/>
  <c r="L294" i="2" s="1"/>
  <c r="L858" i="2"/>
  <c r="L863" i="2"/>
  <c r="L864" i="2" s="1"/>
  <c r="L865" i="2"/>
  <c r="L866" i="2" s="1"/>
  <c r="I127" i="2"/>
  <c r="I129" i="2"/>
  <c r="I130" i="2" s="1"/>
  <c r="J847" i="2"/>
  <c r="K637" i="2"/>
  <c r="K640" i="2"/>
  <c r="K639" i="2" s="1"/>
  <c r="L11" i="2"/>
  <c r="L33" i="2"/>
  <c r="L392" i="2"/>
  <c r="L475" i="2"/>
  <c r="L476" i="2" s="1"/>
  <c r="L473" i="2"/>
  <c r="L474" i="2" s="1"/>
  <c r="L485" i="2" s="1"/>
  <c r="L468" i="2"/>
  <c r="K745" i="2"/>
  <c r="K741" i="2" s="1"/>
  <c r="J845" i="2"/>
  <c r="J767" i="2"/>
  <c r="J770" i="2"/>
  <c r="J769" i="2" s="1"/>
  <c r="L432" i="2"/>
  <c r="K273" i="2"/>
  <c r="K276" i="2"/>
  <c r="K275" i="2" s="1"/>
  <c r="L95" i="2"/>
  <c r="L55" i="2"/>
  <c r="L100" i="2"/>
  <c r="L79" i="2"/>
  <c r="L548" i="2"/>
  <c r="L702" i="2"/>
  <c r="L707" i="2"/>
  <c r="L708" i="2" s="1"/>
  <c r="L709" i="2"/>
  <c r="L710" i="2" s="1"/>
  <c r="L754" i="2"/>
  <c r="L761" i="2"/>
  <c r="L762" i="2" s="1"/>
  <c r="L759" i="2"/>
  <c r="L760" i="2" s="1"/>
  <c r="L771" i="2" s="1"/>
  <c r="K768" i="2"/>
  <c r="L768" i="2" s="1"/>
  <c r="K441" i="2"/>
  <c r="K443" i="2"/>
  <c r="K444" i="2" s="1"/>
  <c r="H151" i="2"/>
  <c r="H153" i="2"/>
  <c r="H154" i="2" s="1"/>
  <c r="K259" i="2"/>
  <c r="K261" i="2"/>
  <c r="K262" i="2" s="1"/>
  <c r="K823" i="2"/>
  <c r="K820" i="2" s="1"/>
  <c r="J483" i="2"/>
  <c r="K470" i="2"/>
  <c r="I141" i="2"/>
  <c r="I144" i="2"/>
  <c r="I143" i="2" s="1"/>
  <c r="L649" i="2"/>
  <c r="K653" i="2"/>
  <c r="K654" i="2" s="1"/>
  <c r="L651" i="2"/>
  <c r="L652" i="2" s="1"/>
  <c r="L507" i="2"/>
  <c r="L510" i="2"/>
  <c r="K886" i="2"/>
  <c r="G175" i="2"/>
  <c r="G177" i="2"/>
  <c r="G178" i="2" s="1"/>
  <c r="L545" i="2"/>
  <c r="L547" i="2"/>
  <c r="K623" i="2"/>
  <c r="K625" i="2"/>
  <c r="K626" i="2" s="1"/>
  <c r="J627" i="2"/>
  <c r="J628" i="2" s="1"/>
  <c r="L495" i="2"/>
  <c r="L496" i="2" s="1"/>
  <c r="L493" i="2"/>
  <c r="J871" i="2"/>
  <c r="J874" i="2"/>
  <c r="J873" i="2" s="1"/>
  <c r="L66" i="2"/>
  <c r="L69" i="2"/>
  <c r="L68" i="2" s="1"/>
  <c r="L693" i="2"/>
  <c r="K337" i="2"/>
  <c r="K339" i="2"/>
  <c r="L562" i="2"/>
  <c r="L415" i="2"/>
  <c r="L417" i="2"/>
  <c r="L418" i="2" s="1"/>
  <c r="G216" i="2"/>
  <c r="G215" i="2" s="1"/>
  <c r="G213" i="2"/>
  <c r="K805" i="2"/>
  <c r="J809" i="2"/>
  <c r="J810" i="2" s="1"/>
  <c r="K807" i="2"/>
  <c r="K808" i="2" s="1"/>
  <c r="L363" i="2"/>
  <c r="L365" i="2"/>
  <c r="L366" i="2" s="1"/>
  <c r="K329" i="2"/>
  <c r="J795" i="2"/>
  <c r="L536" i="2"/>
  <c r="L535" i="2" s="1"/>
  <c r="L533" i="2"/>
  <c r="M854" i="2"/>
  <c r="M880" i="2"/>
  <c r="M750" i="2"/>
  <c r="M776" i="2"/>
  <c r="M698" i="2"/>
  <c r="M683" i="2"/>
  <c r="M684" i="2" s="1"/>
  <c r="M828" i="2"/>
  <c r="M620" i="2"/>
  <c r="M624" i="2" s="1"/>
  <c r="M594" i="2"/>
  <c r="M646" i="2"/>
  <c r="M650" i="2" s="1"/>
  <c r="M631" i="2"/>
  <c r="M632" i="2" s="1"/>
  <c r="M724" i="2"/>
  <c r="M802" i="2"/>
  <c r="M672" i="2"/>
  <c r="M676" i="2" s="1"/>
  <c r="M655" i="2"/>
  <c r="M656" i="2" s="1"/>
  <c r="M568" i="2"/>
  <c r="M553" i="2"/>
  <c r="M554" i="2" s="1"/>
  <c r="M516" i="2"/>
  <c r="M520" i="2" s="1"/>
  <c r="M501" i="2"/>
  <c r="M502" i="2" s="1"/>
  <c r="M681" i="2"/>
  <c r="M682" i="2" s="1"/>
  <c r="M693" i="2" s="1"/>
  <c r="M542" i="2"/>
  <c r="M546" i="2" s="1"/>
  <c r="M527" i="2"/>
  <c r="M528" i="2" s="1"/>
  <c r="M499" i="2"/>
  <c r="M500" i="2" s="1"/>
  <c r="M629" i="2"/>
  <c r="M630" i="2" s="1"/>
  <c r="M641" i="2" s="1"/>
  <c r="M638" i="2" s="1"/>
  <c r="M657" i="2"/>
  <c r="M658" i="2" s="1"/>
  <c r="M464" i="2"/>
  <c r="M412" i="2"/>
  <c r="M416" i="2" s="1"/>
  <c r="M397" i="2"/>
  <c r="M398" i="2" s="1"/>
  <c r="M421" i="2"/>
  <c r="M422" i="2" s="1"/>
  <c r="M360" i="2"/>
  <c r="M364" i="2" s="1"/>
  <c r="M551" i="2"/>
  <c r="M552" i="2" s="1"/>
  <c r="M525" i="2"/>
  <c r="M526" i="2" s="1"/>
  <c r="M537" i="2" s="1"/>
  <c r="M282" i="2"/>
  <c r="M256" i="2"/>
  <c r="M241" i="2"/>
  <c r="M242" i="2" s="1"/>
  <c r="M230" i="2"/>
  <c r="M234" i="2" s="1"/>
  <c r="M111" i="2"/>
  <c r="M112" i="2" s="1"/>
  <c r="M334" i="2"/>
  <c r="M196" i="2"/>
  <c r="M438" i="2"/>
  <c r="M308" i="2"/>
  <c r="M109" i="2"/>
  <c r="M110" i="2" s="1"/>
  <c r="M423" i="2"/>
  <c r="M424" i="2" s="1"/>
  <c r="M86" i="2"/>
  <c r="M87" i="2" s="1"/>
  <c r="M84" i="2"/>
  <c r="M85" i="2" s="1"/>
  <c r="M60" i="2"/>
  <c r="M61" i="2" s="1"/>
  <c r="M53" i="2"/>
  <c r="M18" i="2"/>
  <c r="M19" i="2" s="1"/>
  <c r="M16" i="2"/>
  <c r="M17" i="2" s="1"/>
  <c r="M28" i="2" s="1"/>
  <c r="M490" i="2"/>
  <c r="M494" i="2" s="1"/>
  <c r="M395" i="2"/>
  <c r="M396" i="2" s="1"/>
  <c r="M239" i="2"/>
  <c r="M240" i="2" s="1"/>
  <c r="M251" i="2" s="1"/>
  <c r="M386" i="2"/>
  <c r="M390" i="2" s="1"/>
  <c r="M369" i="2"/>
  <c r="M370" i="2" s="1"/>
  <c r="M58" i="2"/>
  <c r="M59" i="2" s="1"/>
  <c r="M371" i="2"/>
  <c r="M372" i="2" s="1"/>
  <c r="M6" i="2"/>
  <c r="M75" i="2"/>
  <c r="N49" i="2"/>
  <c r="L449" i="2"/>
  <c r="L450" i="2" s="1"/>
  <c r="L447" i="2"/>
  <c r="L448" i="2" s="1"/>
  <c r="L442" i="2"/>
  <c r="L780" i="2"/>
  <c r="L785" i="2"/>
  <c r="L786" i="2" s="1"/>
  <c r="L787" i="2"/>
  <c r="L788" i="2" s="1"/>
  <c r="L664" i="2"/>
  <c r="K458" i="2"/>
  <c r="G189" i="2"/>
  <c r="G192" i="2"/>
  <c r="G191" i="2" s="1"/>
  <c r="K782" i="2"/>
  <c r="J793" i="2"/>
  <c r="K340" i="2"/>
  <c r="K857" i="2"/>
  <c r="K859" i="2"/>
  <c r="K860" i="2" s="1"/>
  <c r="J861" i="2"/>
  <c r="J862" i="2" s="1"/>
  <c r="K303" i="2"/>
  <c r="K299" i="2" s="1"/>
  <c r="K831" i="2"/>
  <c r="K727" i="2"/>
  <c r="K729" i="2"/>
  <c r="K730" i="2" s="1"/>
  <c r="J881" i="2"/>
  <c r="J855" i="2"/>
  <c r="J829" i="2"/>
  <c r="J777" i="2"/>
  <c r="J803" i="2"/>
  <c r="J699" i="2"/>
  <c r="J647" i="2"/>
  <c r="J751" i="2"/>
  <c r="J569" i="2"/>
  <c r="J543" i="2"/>
  <c r="J413" i="2"/>
  <c r="J465" i="2"/>
  <c r="J621" i="2"/>
  <c r="J725" i="2"/>
  <c r="J361" i="2"/>
  <c r="J491" i="2"/>
  <c r="J439" i="2"/>
  <c r="J197" i="2"/>
  <c r="J517" i="2"/>
  <c r="J257" i="2"/>
  <c r="J231" i="2"/>
  <c r="J335" i="2"/>
  <c r="J309" i="2"/>
  <c r="J387" i="2"/>
  <c r="J76" i="2"/>
  <c r="J101" i="2" s="1"/>
  <c r="J125" i="2" s="1"/>
  <c r="J149" i="2" s="1"/>
  <c r="J173" i="2" s="1"/>
  <c r="J283" i="2"/>
  <c r="J673" i="2"/>
  <c r="J7" i="2"/>
  <c r="J595" i="2"/>
  <c r="K797" i="2"/>
  <c r="K794" i="2" s="1"/>
  <c r="J325" i="2"/>
  <c r="J328" i="2"/>
  <c r="J327" i="2" s="1"/>
  <c r="K588" i="2"/>
  <c r="K587" i="2" s="1"/>
  <c r="K585" i="2"/>
  <c r="N195" i="2"/>
  <c r="N147" i="2"/>
  <c r="O40" i="2"/>
  <c r="N48" i="2"/>
  <c r="N123" i="2"/>
  <c r="N74" i="2"/>
  <c r="L433" i="2"/>
  <c r="L429" i="2" s="1"/>
  <c r="L733" i="2"/>
  <c r="L734" i="2" s="1"/>
  <c r="L728" i="2"/>
  <c r="L735" i="2"/>
  <c r="L736" i="2" s="1"/>
  <c r="L839" i="2"/>
  <c r="L840" i="2" s="1"/>
  <c r="L832" i="2"/>
  <c r="L837" i="2"/>
  <c r="L838" i="2" s="1"/>
  <c r="K898" i="2"/>
  <c r="L898" i="2" s="1"/>
  <c r="J159" i="2"/>
  <c r="J160" i="2" s="1"/>
  <c r="J148" i="2"/>
  <c r="J133" i="2"/>
  <c r="J134" i="2" s="1"/>
  <c r="J145" i="2" s="1"/>
  <c r="J128" i="2"/>
  <c r="K78" i="2"/>
  <c r="K80" i="2"/>
  <c r="K81" i="2" s="1"/>
  <c r="K377" i="2"/>
  <c r="K380" i="2"/>
  <c r="K379" i="2" s="1"/>
  <c r="M70" i="2" l="1"/>
  <c r="L459" i="2"/>
  <c r="K457" i="2"/>
  <c r="L94" i="2"/>
  <c r="K483" i="2"/>
  <c r="L277" i="2"/>
  <c r="M121" i="2"/>
  <c r="M117" i="2" s="1"/>
  <c r="L509" i="2"/>
  <c r="L901" i="2"/>
  <c r="M562" i="2"/>
  <c r="M432" i="2"/>
  <c r="L744" i="2"/>
  <c r="M120" i="2"/>
  <c r="M119" i="2" s="1"/>
  <c r="L588" i="2"/>
  <c r="L587" i="2" s="1"/>
  <c r="J34" i="2"/>
  <c r="J12" i="2"/>
  <c r="J13" i="2" s="1"/>
  <c r="M664" i="2"/>
  <c r="M735" i="2"/>
  <c r="M736" i="2" s="1"/>
  <c r="M728" i="2"/>
  <c r="M733" i="2"/>
  <c r="M734" i="2" s="1"/>
  <c r="M785" i="2"/>
  <c r="M786" i="2" s="1"/>
  <c r="M787" i="2"/>
  <c r="M788" i="2" s="1"/>
  <c r="M780" i="2"/>
  <c r="L337" i="2"/>
  <c r="L339" i="2"/>
  <c r="L340" i="2" s="1"/>
  <c r="M545" i="2"/>
  <c r="M547" i="2"/>
  <c r="I153" i="2"/>
  <c r="I151" i="2"/>
  <c r="L614" i="2"/>
  <c r="L613" i="2" s="1"/>
  <c r="L611" i="2"/>
  <c r="L689" i="2"/>
  <c r="L692" i="2"/>
  <c r="L691" i="2" s="1"/>
  <c r="L599" i="2"/>
  <c r="L600" i="2" s="1"/>
  <c r="L597" i="2"/>
  <c r="M52" i="2"/>
  <c r="M54" i="2"/>
  <c r="M55" i="2" s="1"/>
  <c r="I154" i="2"/>
  <c r="K881" i="2"/>
  <c r="K855" i="2"/>
  <c r="K829" i="2"/>
  <c r="K725" i="2"/>
  <c r="K803" i="2"/>
  <c r="K673" i="2"/>
  <c r="K777" i="2"/>
  <c r="K751" i="2"/>
  <c r="K569" i="2"/>
  <c r="K621" i="2"/>
  <c r="K595" i="2"/>
  <c r="K699" i="2"/>
  <c r="K517" i="2"/>
  <c r="K465" i="2"/>
  <c r="K543" i="2"/>
  <c r="K439" i="2"/>
  <c r="K647" i="2"/>
  <c r="K491" i="2"/>
  <c r="K197" i="2"/>
  <c r="K413" i="2"/>
  <c r="K309" i="2"/>
  <c r="K335" i="2"/>
  <c r="K231" i="2"/>
  <c r="K361" i="2"/>
  <c r="K283" i="2"/>
  <c r="K7" i="2"/>
  <c r="K76" i="2"/>
  <c r="K101" i="2" s="1"/>
  <c r="K125" i="2" s="1"/>
  <c r="K149" i="2" s="1"/>
  <c r="K173" i="2" s="1"/>
  <c r="K387" i="2"/>
  <c r="K257" i="2"/>
  <c r="M391" i="2"/>
  <c r="M389" i="2"/>
  <c r="L377" i="2"/>
  <c r="L380" i="2"/>
  <c r="L379" i="2" s="1"/>
  <c r="L849" i="2"/>
  <c r="L846" i="2" s="1"/>
  <c r="L302" i="2"/>
  <c r="N880" i="2"/>
  <c r="N854" i="2"/>
  <c r="N776" i="2"/>
  <c r="N828" i="2"/>
  <c r="N724" i="2"/>
  <c r="N681" i="2"/>
  <c r="N682" i="2" s="1"/>
  <c r="N802" i="2"/>
  <c r="N646" i="2"/>
  <c r="N650" i="2" s="1"/>
  <c r="N631" i="2"/>
  <c r="N632" i="2" s="1"/>
  <c r="N672" i="2"/>
  <c r="N676" i="2" s="1"/>
  <c r="N657" i="2"/>
  <c r="N658" i="2" s="1"/>
  <c r="N629" i="2"/>
  <c r="N630" i="2" s="1"/>
  <c r="N698" i="2"/>
  <c r="N750" i="2"/>
  <c r="N542" i="2"/>
  <c r="N546" i="2" s="1"/>
  <c r="N527" i="2"/>
  <c r="N528" i="2" s="1"/>
  <c r="N499" i="2"/>
  <c r="N500" i="2" s="1"/>
  <c r="N525" i="2"/>
  <c r="N526" i="2" s="1"/>
  <c r="N683" i="2"/>
  <c r="N684" i="2" s="1"/>
  <c r="N438" i="2"/>
  <c r="N423" i="2"/>
  <c r="N424" i="2" s="1"/>
  <c r="N395" i="2"/>
  <c r="N396" i="2" s="1"/>
  <c r="N620" i="2"/>
  <c r="N624" i="2" s="1"/>
  <c r="N360" i="2"/>
  <c r="N364" i="2" s="1"/>
  <c r="N551" i="2"/>
  <c r="N552" i="2" s="1"/>
  <c r="N397" i="2"/>
  <c r="N398" i="2" s="1"/>
  <c r="N371" i="2"/>
  <c r="N372" i="2" s="1"/>
  <c r="N655" i="2"/>
  <c r="N656" i="2" s="1"/>
  <c r="N594" i="2"/>
  <c r="N256" i="2"/>
  <c r="N241" i="2"/>
  <c r="N242" i="2" s="1"/>
  <c r="N230" i="2"/>
  <c r="N234" i="2" s="1"/>
  <c r="N111" i="2"/>
  <c r="N112" i="2" s="1"/>
  <c r="N501" i="2"/>
  <c r="N502" i="2" s="1"/>
  <c r="N334" i="2"/>
  <c r="N239" i="2"/>
  <c r="N240" i="2" s="1"/>
  <c r="N109" i="2"/>
  <c r="N110" i="2" s="1"/>
  <c r="N86" i="2"/>
  <c r="N87" i="2" s="1"/>
  <c r="N490" i="2"/>
  <c r="N494" i="2" s="1"/>
  <c r="N568" i="2"/>
  <c r="N553" i="2"/>
  <c r="N554" i="2" s="1"/>
  <c r="N369" i="2"/>
  <c r="N370" i="2" s="1"/>
  <c r="N464" i="2"/>
  <c r="N308" i="2"/>
  <c r="N75" i="2"/>
  <c r="O49" i="2"/>
  <c r="N516" i="2"/>
  <c r="N520" i="2" s="1"/>
  <c r="N421" i="2"/>
  <c r="N422" i="2" s="1"/>
  <c r="N84" i="2"/>
  <c r="N85" i="2" s="1"/>
  <c r="N53" i="2"/>
  <c r="N60" i="2"/>
  <c r="N61" i="2" s="1"/>
  <c r="N18" i="2"/>
  <c r="N19" i="2" s="1"/>
  <c r="N16" i="2"/>
  <c r="N17" i="2" s="1"/>
  <c r="N28" i="2" s="1"/>
  <c r="N412" i="2"/>
  <c r="N416" i="2" s="1"/>
  <c r="N386" i="2"/>
  <c r="N390" i="2" s="1"/>
  <c r="N282" i="2"/>
  <c r="N58" i="2"/>
  <c r="N59" i="2" s="1"/>
  <c r="N196" i="2"/>
  <c r="N6" i="2"/>
  <c r="M407" i="2"/>
  <c r="M403" i="2" s="1"/>
  <c r="M761" i="2"/>
  <c r="M762" i="2" s="1"/>
  <c r="M754" i="2"/>
  <c r="M759" i="2"/>
  <c r="M760" i="2" s="1"/>
  <c r="M415" i="2"/>
  <c r="M417" i="2"/>
  <c r="M418" i="2" s="1"/>
  <c r="K871" i="2"/>
  <c r="K874" i="2"/>
  <c r="K873" i="2" s="1"/>
  <c r="M649" i="2"/>
  <c r="M651" i="2"/>
  <c r="M652" i="2" s="1"/>
  <c r="L653" i="2"/>
  <c r="L654" i="2" s="1"/>
  <c r="L719" i="2"/>
  <c r="K715" i="2"/>
  <c r="K718" i="2"/>
  <c r="K717" i="2" s="1"/>
  <c r="L313" i="2"/>
  <c r="L311" i="2"/>
  <c r="L589" i="2"/>
  <c r="L585" i="2" s="1"/>
  <c r="K106" i="2"/>
  <c r="I181" i="2"/>
  <c r="I182" i="2" s="1"/>
  <c r="I193" i="2" s="1"/>
  <c r="I176" i="2"/>
  <c r="I207" i="2"/>
  <c r="I208" i="2" s="1"/>
  <c r="I217" i="2" s="1"/>
  <c r="L797" i="2"/>
  <c r="L794" i="2" s="1"/>
  <c r="M100" i="2"/>
  <c r="M79" i="2"/>
  <c r="M267" i="2"/>
  <c r="M268" i="2" s="1"/>
  <c r="M265" i="2"/>
  <c r="M266" i="2" s="1"/>
  <c r="M277" i="2" s="1"/>
  <c r="M260" i="2"/>
  <c r="M475" i="2"/>
  <c r="M476" i="2" s="1"/>
  <c r="M473" i="2"/>
  <c r="M474" i="2" s="1"/>
  <c r="M468" i="2"/>
  <c r="M889" i="2"/>
  <c r="M890" i="2" s="1"/>
  <c r="M884" i="2"/>
  <c r="M891" i="2"/>
  <c r="M892" i="2" s="1"/>
  <c r="M363" i="2"/>
  <c r="M365" i="2"/>
  <c r="M493" i="2"/>
  <c r="M495" i="2"/>
  <c r="M496" i="2" s="1"/>
  <c r="H175" i="2"/>
  <c r="H177" i="2"/>
  <c r="H178" i="2" s="1"/>
  <c r="K301" i="2"/>
  <c r="L441" i="2"/>
  <c r="L443" i="2"/>
  <c r="L444" i="2" s="1"/>
  <c r="K767" i="2"/>
  <c r="K770" i="2"/>
  <c r="K769" i="2" s="1"/>
  <c r="L303" i="2"/>
  <c r="L299" i="2" s="1"/>
  <c r="L573" i="2"/>
  <c r="L574" i="2" s="1"/>
  <c r="L571" i="2"/>
  <c r="L701" i="2"/>
  <c r="L703" i="2"/>
  <c r="L704" i="2" s="1"/>
  <c r="K159" i="2"/>
  <c r="K160" i="2" s="1"/>
  <c r="K133" i="2"/>
  <c r="K134" i="2" s="1"/>
  <c r="K145" i="2" s="1"/>
  <c r="K148" i="2"/>
  <c r="K128" i="2"/>
  <c r="L857" i="2"/>
  <c r="L859" i="2"/>
  <c r="L860" i="2" s="1"/>
  <c r="K861" i="2"/>
  <c r="K862" i="2" s="1"/>
  <c r="L201" i="2"/>
  <c r="L202" i="2" s="1"/>
  <c r="L199" i="2"/>
  <c r="I168" i="2"/>
  <c r="I167" i="2" s="1"/>
  <c r="I165" i="2"/>
  <c r="L287" i="2"/>
  <c r="L285" i="2"/>
  <c r="L663" i="2"/>
  <c r="L666" i="2"/>
  <c r="L665" i="2" s="1"/>
  <c r="P40" i="2"/>
  <c r="O147" i="2"/>
  <c r="O123" i="2"/>
  <c r="O48" i="2"/>
  <c r="O74" i="2"/>
  <c r="O195" i="2"/>
  <c r="M563" i="2"/>
  <c r="M559" i="2" s="1"/>
  <c r="M667" i="2"/>
  <c r="M837" i="2"/>
  <c r="M838" i="2" s="1"/>
  <c r="M839" i="2"/>
  <c r="M840" i="2" s="1"/>
  <c r="M832" i="2"/>
  <c r="L805" i="2"/>
  <c r="K809" i="2"/>
  <c r="K810" i="2" s="1"/>
  <c r="L807" i="2"/>
  <c r="L808" i="2" s="1"/>
  <c r="L561" i="2"/>
  <c r="M507" i="2"/>
  <c r="M510" i="2"/>
  <c r="M509" i="2" s="1"/>
  <c r="L259" i="2"/>
  <c r="L261" i="2"/>
  <c r="L262" i="2" s="1"/>
  <c r="M406" i="2"/>
  <c r="L354" i="2"/>
  <c r="L314" i="2"/>
  <c r="L469" i="2"/>
  <c r="L470" i="2" s="1"/>
  <c r="L467" i="2"/>
  <c r="L727" i="2"/>
  <c r="L729" i="2"/>
  <c r="H192" i="2"/>
  <c r="H191" i="2" s="1"/>
  <c r="H189" i="2"/>
  <c r="M338" i="2"/>
  <c r="M343" i="2"/>
  <c r="M344" i="2" s="1"/>
  <c r="M345" i="2"/>
  <c r="M346" i="2" s="1"/>
  <c r="H213" i="2"/>
  <c r="H216" i="2"/>
  <c r="H215" i="2" s="1"/>
  <c r="K627" i="2"/>
  <c r="K628" i="2" s="1"/>
  <c r="L623" i="2"/>
  <c r="L625" i="2"/>
  <c r="L626" i="2" s="1"/>
  <c r="L124" i="2"/>
  <c r="L135" i="2"/>
  <c r="L136" i="2" s="1"/>
  <c r="L104" i="2"/>
  <c r="L273" i="2"/>
  <c r="L276" i="2"/>
  <c r="L275" i="2" s="1"/>
  <c r="L355" i="2"/>
  <c r="L351" i="2" s="1"/>
  <c r="L405" i="2"/>
  <c r="L615" i="2"/>
  <c r="L779" i="2"/>
  <c r="K783" i="2"/>
  <c r="K784" i="2" s="1"/>
  <c r="L781" i="2"/>
  <c r="L782" i="2" s="1"/>
  <c r="L521" i="2"/>
  <c r="L522" i="2" s="1"/>
  <c r="L519" i="2"/>
  <c r="K103" i="2"/>
  <c r="K105" i="2"/>
  <c r="L481" i="2"/>
  <c r="L484" i="2"/>
  <c r="L483" i="2" s="1"/>
  <c r="L80" i="2"/>
  <c r="L81" i="2" s="1"/>
  <c r="L78" i="2"/>
  <c r="K793" i="2"/>
  <c r="K796" i="2"/>
  <c r="K795" i="2" s="1"/>
  <c r="L455" i="2"/>
  <c r="L458" i="2"/>
  <c r="L457" i="2" s="1"/>
  <c r="M33" i="2"/>
  <c r="M11" i="2"/>
  <c r="M312" i="2"/>
  <c r="M319" i="2"/>
  <c r="M320" i="2" s="1"/>
  <c r="M317" i="2"/>
  <c r="M318" i="2" s="1"/>
  <c r="M286" i="2"/>
  <c r="M291" i="2"/>
  <c r="M292" i="2" s="1"/>
  <c r="M293" i="2"/>
  <c r="M294" i="2" s="1"/>
  <c r="M605" i="2"/>
  <c r="M606" i="2" s="1"/>
  <c r="M603" i="2"/>
  <c r="M604" i="2" s="1"/>
  <c r="M615" i="2" s="1"/>
  <c r="M598" i="2"/>
  <c r="M858" i="2"/>
  <c r="M863" i="2"/>
  <c r="M864" i="2" s="1"/>
  <c r="M865" i="2"/>
  <c r="M866" i="2" s="1"/>
  <c r="J144" i="2"/>
  <c r="J143" i="2" s="1"/>
  <c r="J141" i="2"/>
  <c r="K845" i="2"/>
  <c r="K848" i="2"/>
  <c r="K847" i="2" s="1"/>
  <c r="J127" i="2"/>
  <c r="J129" i="2"/>
  <c r="L288" i="2"/>
  <c r="M233" i="2"/>
  <c r="M235" i="2"/>
  <c r="M236" i="2" s="1"/>
  <c r="K819" i="2"/>
  <c r="K822" i="2"/>
  <c r="K821" i="2" s="1"/>
  <c r="L755" i="2"/>
  <c r="L756" i="2" s="1"/>
  <c r="L753" i="2"/>
  <c r="K757" i="2"/>
  <c r="K758" i="2" s="1"/>
  <c r="J130" i="2"/>
  <c r="K325" i="2"/>
  <c r="K328" i="2"/>
  <c r="K327" i="2" s="1"/>
  <c r="M449" i="2"/>
  <c r="M450" i="2" s="1"/>
  <c r="M442" i="2"/>
  <c r="M447" i="2"/>
  <c r="M448" i="2" s="1"/>
  <c r="M579" i="2"/>
  <c r="M580" i="2" s="1"/>
  <c r="M577" i="2"/>
  <c r="M578" i="2" s="1"/>
  <c r="M589" i="2" s="1"/>
  <c r="M572" i="2"/>
  <c r="M533" i="2"/>
  <c r="M536" i="2"/>
  <c r="M535" i="2" s="1"/>
  <c r="M95" i="2"/>
  <c r="L730" i="2"/>
  <c r="M205" i="2"/>
  <c r="M206" i="2" s="1"/>
  <c r="M200" i="2"/>
  <c r="M511" i="2"/>
  <c r="L119" i="2"/>
  <c r="J152" i="2"/>
  <c r="J157" i="2"/>
  <c r="J158" i="2" s="1"/>
  <c r="J169" i="2" s="1"/>
  <c r="J183" i="2"/>
  <c r="J184" i="2" s="1"/>
  <c r="J172" i="2"/>
  <c r="L745" i="2"/>
  <c r="L741" i="2" s="1"/>
  <c r="M381" i="2"/>
  <c r="M366" i="2"/>
  <c r="L833" i="2"/>
  <c r="L834" i="2" s="1"/>
  <c r="L831" i="2"/>
  <c r="K835" i="2"/>
  <c r="K836" i="2" s="1"/>
  <c r="M392" i="2"/>
  <c r="M96" i="2"/>
  <c r="M92" i="2" s="1"/>
  <c r="M433" i="2"/>
  <c r="M429" i="2" s="1"/>
  <c r="M548" i="2"/>
  <c r="M813" i="2"/>
  <c r="M814" i="2" s="1"/>
  <c r="M811" i="2"/>
  <c r="M812" i="2" s="1"/>
  <c r="M806" i="2"/>
  <c r="M707" i="2"/>
  <c r="M708" i="2" s="1"/>
  <c r="M702" i="2"/>
  <c r="M709" i="2"/>
  <c r="M710" i="2" s="1"/>
  <c r="M66" i="2"/>
  <c r="M69" i="2"/>
  <c r="M68" i="2" s="1"/>
  <c r="L431" i="2"/>
  <c r="L640" i="2"/>
  <c r="L639" i="2" s="1"/>
  <c r="L637" i="2"/>
  <c r="L875" i="2"/>
  <c r="L872" i="2" s="1"/>
  <c r="L823" i="2"/>
  <c r="L820" i="2" s="1"/>
  <c r="M820" i="2" s="1"/>
  <c r="L10" i="2"/>
  <c r="M675" i="2"/>
  <c r="L679" i="2"/>
  <c r="L680" i="2" s="1"/>
  <c r="M677" i="2"/>
  <c r="M678" i="2" s="1"/>
  <c r="L883" i="2"/>
  <c r="L885" i="2"/>
  <c r="L886" i="2" s="1"/>
  <c r="K887" i="2"/>
  <c r="K888" i="2" s="1"/>
  <c r="K897" i="2"/>
  <c r="K900" i="2"/>
  <c r="K899" i="2" s="1"/>
  <c r="L50" i="2"/>
  <c r="M63" i="2"/>
  <c r="M24" i="2"/>
  <c r="M27" i="2"/>
  <c r="M26" i="2" s="1"/>
  <c r="M247" i="2"/>
  <c r="M250" i="2"/>
  <c r="M249" i="2" s="1"/>
  <c r="M823" i="2" l="1"/>
  <c r="N537" i="2"/>
  <c r="M849" i="2"/>
  <c r="M719" i="2"/>
  <c r="M94" i="2"/>
  <c r="M405" i="2"/>
  <c r="M485" i="2"/>
  <c r="M481" i="2" s="1"/>
  <c r="N96" i="2"/>
  <c r="N92" i="2" s="1"/>
  <c r="L743" i="2"/>
  <c r="N433" i="2"/>
  <c r="N95" i="2"/>
  <c r="N559" i="2"/>
  <c r="N562" i="2"/>
  <c r="M302" i="2"/>
  <c r="M299" i="2"/>
  <c r="N429" i="2"/>
  <c r="N432" i="2"/>
  <c r="N431" i="2" s="1"/>
  <c r="M744" i="2"/>
  <c r="M354" i="2"/>
  <c r="M574" i="2"/>
  <c r="L819" i="2"/>
  <c r="L822" i="2"/>
  <c r="L821" i="2" s="1"/>
  <c r="L103" i="2"/>
  <c r="L105" i="2"/>
  <c r="L871" i="2"/>
  <c r="L874" i="2"/>
  <c r="L873" i="2" s="1"/>
  <c r="N33" i="2"/>
  <c r="N11" i="2"/>
  <c r="N473" i="2"/>
  <c r="N474" i="2" s="1"/>
  <c r="N468" i="2"/>
  <c r="N475" i="2"/>
  <c r="N476" i="2" s="1"/>
  <c r="M846" i="2"/>
  <c r="M600" i="2"/>
  <c r="M80" i="2"/>
  <c r="M81" i="2" s="1"/>
  <c r="M78" i="2"/>
  <c r="M521" i="2"/>
  <c r="M522" i="2" s="1"/>
  <c r="M519" i="2"/>
  <c r="M625" i="2"/>
  <c r="M626" i="2" s="1"/>
  <c r="M623" i="2"/>
  <c r="L627" i="2"/>
  <c r="L628" i="2" s="1"/>
  <c r="L353" i="2"/>
  <c r="N510" i="2"/>
  <c r="N865" i="2"/>
  <c r="N866" i="2" s="1"/>
  <c r="N858" i="2"/>
  <c r="N863" i="2"/>
  <c r="N864" i="2" s="1"/>
  <c r="M883" i="2"/>
  <c r="M885" i="2"/>
  <c r="M886" i="2" s="1"/>
  <c r="L887" i="2"/>
  <c r="L888" i="2" s="1"/>
  <c r="M637" i="2"/>
  <c r="M640" i="2"/>
  <c r="M639" i="2" s="1"/>
  <c r="N233" i="2"/>
  <c r="N235" i="2"/>
  <c r="K144" i="2"/>
  <c r="K143" i="2" s="1"/>
  <c r="K141" i="2"/>
  <c r="M199" i="2"/>
  <c r="M201" i="2"/>
  <c r="M857" i="2"/>
  <c r="L861" i="2"/>
  <c r="L862" i="2" s="1"/>
  <c r="M859" i="2"/>
  <c r="M860" i="2" s="1"/>
  <c r="M901" i="2"/>
  <c r="M898" i="2" s="1"/>
  <c r="L715" i="2"/>
  <c r="L718" i="2"/>
  <c r="L717" i="2" s="1"/>
  <c r="N415" i="2"/>
  <c r="N417" i="2"/>
  <c r="N70" i="2"/>
  <c r="N66" i="2" s="1"/>
  <c r="N563" i="2"/>
  <c r="N511" i="2"/>
  <c r="N507" i="2" s="1"/>
  <c r="N889" i="2"/>
  <c r="N890" i="2" s="1"/>
  <c r="N891" i="2"/>
  <c r="N892" i="2" s="1"/>
  <c r="N884" i="2"/>
  <c r="M377" i="2"/>
  <c r="M380" i="2"/>
  <c r="M379" i="2" s="1"/>
  <c r="K12" i="2"/>
  <c r="K13" i="2" s="1"/>
  <c r="K34" i="2"/>
  <c r="J151" i="2"/>
  <c r="J153" i="2"/>
  <c r="M797" i="2"/>
  <c r="M794" i="2" s="1"/>
  <c r="N794" i="2" s="1"/>
  <c r="N24" i="2"/>
  <c r="N27" i="2"/>
  <c r="N26" i="2" s="1"/>
  <c r="M459" i="2"/>
  <c r="M755" i="2"/>
  <c r="M753" i="2"/>
  <c r="L757" i="2"/>
  <c r="L758" i="2" s="1"/>
  <c r="M273" i="2"/>
  <c r="M276" i="2"/>
  <c r="M275" i="2" s="1"/>
  <c r="I175" i="2"/>
  <c r="I177" i="2"/>
  <c r="I178" i="2"/>
  <c r="M771" i="2"/>
  <c r="M768" i="2" s="1"/>
  <c r="N286" i="2"/>
  <c r="N293" i="2"/>
  <c r="N294" i="2" s="1"/>
  <c r="N291" i="2"/>
  <c r="N292" i="2" s="1"/>
  <c r="N577" i="2"/>
  <c r="N578" i="2" s="1"/>
  <c r="N589" i="2" s="1"/>
  <c r="N572" i="2"/>
  <c r="N579" i="2"/>
  <c r="N580" i="2" s="1"/>
  <c r="N236" i="2"/>
  <c r="M689" i="2"/>
  <c r="M692" i="2"/>
  <c r="M691" i="2" s="1"/>
  <c r="M745" i="2"/>
  <c r="M741" i="2" s="1"/>
  <c r="N120" i="2"/>
  <c r="J154" i="2"/>
  <c r="L793" i="2"/>
  <c r="L796" i="2"/>
  <c r="L795" i="2" s="1"/>
  <c r="P195" i="2"/>
  <c r="P147" i="2"/>
  <c r="Q40" i="2"/>
  <c r="P48" i="2"/>
  <c r="P123" i="2"/>
  <c r="P74" i="2"/>
  <c r="J165" i="2"/>
  <c r="J168" i="2"/>
  <c r="J167" i="2" s="1"/>
  <c r="K183" i="2"/>
  <c r="K184" i="2" s="1"/>
  <c r="K152" i="2"/>
  <c r="K157" i="2"/>
  <c r="K158" i="2" s="1"/>
  <c r="K169" i="2" s="1"/>
  <c r="K172" i="2"/>
  <c r="M441" i="2"/>
  <c r="M443" i="2"/>
  <c r="M444" i="2" s="1"/>
  <c r="M262" i="2"/>
  <c r="N338" i="2"/>
  <c r="N343" i="2"/>
  <c r="N344" i="2" s="1"/>
  <c r="N345" i="2"/>
  <c r="N346" i="2" s="1"/>
  <c r="N787" i="2"/>
  <c r="N788" i="2" s="1"/>
  <c r="N785" i="2"/>
  <c r="N786" i="2" s="1"/>
  <c r="N797" i="2" s="1"/>
  <c r="N780" i="2"/>
  <c r="M599" i="2"/>
  <c r="M597" i="2"/>
  <c r="N250" i="2"/>
  <c r="N69" i="2"/>
  <c r="I189" i="2"/>
  <c r="I192" i="2"/>
  <c r="I191" i="2" s="1"/>
  <c r="N205" i="2"/>
  <c r="N206" i="2" s="1"/>
  <c r="N200" i="2"/>
  <c r="N381" i="2"/>
  <c r="N63" i="2"/>
  <c r="M50" i="2"/>
  <c r="M202" i="2"/>
  <c r="L106" i="2"/>
  <c r="I213" i="2"/>
  <c r="I216" i="2"/>
  <c r="I215" i="2" s="1"/>
  <c r="M727" i="2"/>
  <c r="M729" i="2"/>
  <c r="M730" i="2" s="1"/>
  <c r="N406" i="2"/>
  <c r="L767" i="2"/>
  <c r="L770" i="2"/>
  <c r="L769" i="2" s="1"/>
  <c r="M756" i="2"/>
  <c r="N548" i="2"/>
  <c r="N811" i="2"/>
  <c r="N812" i="2" s="1"/>
  <c r="N806" i="2"/>
  <c r="N813" i="2"/>
  <c r="N814" i="2" s="1"/>
  <c r="L301" i="2"/>
  <c r="M611" i="2"/>
  <c r="M614" i="2"/>
  <c r="M613" i="2" s="1"/>
  <c r="M561" i="2"/>
  <c r="L829" i="2"/>
  <c r="L803" i="2"/>
  <c r="L855" i="2"/>
  <c r="L881" i="2"/>
  <c r="L751" i="2"/>
  <c r="L569" i="2"/>
  <c r="L777" i="2"/>
  <c r="L699" i="2"/>
  <c r="L621" i="2"/>
  <c r="L595" i="2"/>
  <c r="L725" i="2"/>
  <c r="L491" i="2"/>
  <c r="L543" i="2"/>
  <c r="L439" i="2"/>
  <c r="L465" i="2"/>
  <c r="L335" i="2"/>
  <c r="L387" i="2"/>
  <c r="L309" i="2"/>
  <c r="L231" i="2"/>
  <c r="L197" i="2"/>
  <c r="L361" i="2"/>
  <c r="L673" i="2"/>
  <c r="L76" i="2"/>
  <c r="L101" i="2" s="1"/>
  <c r="L125" i="2" s="1"/>
  <c r="L149" i="2" s="1"/>
  <c r="L173" i="2" s="1"/>
  <c r="L517" i="2"/>
  <c r="L283" i="2"/>
  <c r="L7" i="2"/>
  <c r="L413" i="2"/>
  <c r="L257" i="2"/>
  <c r="L647" i="2"/>
  <c r="N675" i="2"/>
  <c r="N677" i="2"/>
  <c r="N678" i="2" s="1"/>
  <c r="M679" i="2"/>
  <c r="M680" i="2" s="1"/>
  <c r="J176" i="2"/>
  <c r="J207" i="2"/>
  <c r="J208" i="2" s="1"/>
  <c r="J217" i="2" s="1"/>
  <c r="J181" i="2"/>
  <c r="J182" i="2" s="1"/>
  <c r="J193" i="2" s="1"/>
  <c r="K129" i="2"/>
  <c r="K130" i="2" s="1"/>
  <c r="K127" i="2"/>
  <c r="M303" i="2"/>
  <c r="M779" i="2"/>
  <c r="L783" i="2"/>
  <c r="L784" i="2" s="1"/>
  <c r="M781" i="2"/>
  <c r="M782" i="2" s="1"/>
  <c r="M805" i="2"/>
  <c r="M807" i="2"/>
  <c r="M808" i="2" s="1"/>
  <c r="L809" i="2"/>
  <c r="L810" i="2" s="1"/>
  <c r="M663" i="2"/>
  <c r="M666" i="2"/>
  <c r="M665" i="2" s="1"/>
  <c r="N495" i="2"/>
  <c r="N496" i="2" s="1"/>
  <c r="N493" i="2"/>
  <c r="M135" i="2"/>
  <c r="M136" i="2" s="1"/>
  <c r="M104" i="2"/>
  <c r="M124" i="2"/>
  <c r="N418" i="2"/>
  <c r="O880" i="2"/>
  <c r="O854" i="2"/>
  <c r="O828" i="2"/>
  <c r="O802" i="2"/>
  <c r="O724" i="2"/>
  <c r="O776" i="2"/>
  <c r="O672" i="2"/>
  <c r="O676" i="2" s="1"/>
  <c r="O657" i="2"/>
  <c r="O658" i="2" s="1"/>
  <c r="O629" i="2"/>
  <c r="O630" i="2" s="1"/>
  <c r="O655" i="2"/>
  <c r="O656" i="2" s="1"/>
  <c r="O568" i="2"/>
  <c r="O553" i="2"/>
  <c r="O554" i="2" s="1"/>
  <c r="O750" i="2"/>
  <c r="O681" i="2"/>
  <c r="O682" i="2" s="1"/>
  <c r="O525" i="2"/>
  <c r="O526" i="2" s="1"/>
  <c r="O698" i="2"/>
  <c r="O683" i="2"/>
  <c r="O684" i="2" s="1"/>
  <c r="O631" i="2"/>
  <c r="O632" i="2" s="1"/>
  <c r="O620" i="2"/>
  <c r="O624" i="2" s="1"/>
  <c r="O594" i="2"/>
  <c r="O490" i="2"/>
  <c r="O494" i="2" s="1"/>
  <c r="O464" i="2"/>
  <c r="O516" i="2"/>
  <c r="O520" i="2" s="1"/>
  <c r="O501" i="2"/>
  <c r="O502" i="2" s="1"/>
  <c r="O421" i="2"/>
  <c r="O422" i="2" s="1"/>
  <c r="O646" i="2"/>
  <c r="O650" i="2" s="1"/>
  <c r="O551" i="2"/>
  <c r="O552" i="2" s="1"/>
  <c r="O542" i="2"/>
  <c r="O546" i="2" s="1"/>
  <c r="O499" i="2"/>
  <c r="O500" i="2" s="1"/>
  <c r="O511" i="2" s="1"/>
  <c r="O397" i="2"/>
  <c r="O398" i="2" s="1"/>
  <c r="O371" i="2"/>
  <c r="O372" i="2" s="1"/>
  <c r="O412" i="2"/>
  <c r="O416" i="2" s="1"/>
  <c r="O369" i="2"/>
  <c r="O370" i="2" s="1"/>
  <c r="O334" i="2"/>
  <c r="O308" i="2"/>
  <c r="O239" i="2"/>
  <c r="O240" i="2" s="1"/>
  <c r="O109" i="2"/>
  <c r="O110" i="2" s="1"/>
  <c r="O121" i="2" s="1"/>
  <c r="O527" i="2"/>
  <c r="O528" i="2" s="1"/>
  <c r="O84" i="2"/>
  <c r="O85" i="2" s="1"/>
  <c r="O386" i="2"/>
  <c r="O390" i="2" s="1"/>
  <c r="O423" i="2"/>
  <c r="O424" i="2" s="1"/>
  <c r="O438" i="2"/>
  <c r="O230" i="2"/>
  <c r="O234" i="2" s="1"/>
  <c r="O60" i="2"/>
  <c r="O61" i="2" s="1"/>
  <c r="O241" i="2"/>
  <c r="O242" i="2" s="1"/>
  <c r="O395" i="2"/>
  <c r="O396" i="2" s="1"/>
  <c r="O407" i="2" s="1"/>
  <c r="O282" i="2"/>
  <c r="O111" i="2"/>
  <c r="O112" i="2" s="1"/>
  <c r="O86" i="2"/>
  <c r="O87" i="2" s="1"/>
  <c r="O53" i="2"/>
  <c r="O58" i="2"/>
  <c r="O59" i="2" s="1"/>
  <c r="O360" i="2"/>
  <c r="O364" i="2" s="1"/>
  <c r="O196" i="2"/>
  <c r="O6" i="2"/>
  <c r="O75" i="2"/>
  <c r="P49" i="2"/>
  <c r="O16" i="2"/>
  <c r="O17" i="2" s="1"/>
  <c r="O18" i="2"/>
  <c r="O19" i="2" s="1"/>
  <c r="O256" i="2"/>
  <c r="N267" i="2"/>
  <c r="N268" i="2" s="1"/>
  <c r="N265" i="2"/>
  <c r="N266" i="2" s="1"/>
  <c r="N277" i="2" s="1"/>
  <c r="N260" i="2"/>
  <c r="N407" i="2"/>
  <c r="N403" i="2" s="1"/>
  <c r="N761" i="2"/>
  <c r="N762" i="2" s="1"/>
  <c r="N759" i="2"/>
  <c r="N760" i="2" s="1"/>
  <c r="N754" i="2"/>
  <c r="N693" i="2"/>
  <c r="N690" i="2" s="1"/>
  <c r="N389" i="2"/>
  <c r="N391" i="2"/>
  <c r="N392" i="2" s="1"/>
  <c r="N545" i="2"/>
  <c r="N547" i="2"/>
  <c r="M585" i="2"/>
  <c r="M588" i="2"/>
  <c r="M587" i="2" s="1"/>
  <c r="M831" i="2"/>
  <c r="M833" i="2"/>
  <c r="M834" i="2" s="1"/>
  <c r="L835" i="2"/>
  <c r="L836" i="2" s="1"/>
  <c r="M455" i="2"/>
  <c r="M458" i="2"/>
  <c r="M484" i="2"/>
  <c r="L133" i="2"/>
  <c r="L134" i="2" s="1"/>
  <c r="L145" i="2" s="1"/>
  <c r="L128" i="2"/>
  <c r="L148" i="2"/>
  <c r="L159" i="2"/>
  <c r="L160" i="2" s="1"/>
  <c r="M467" i="2"/>
  <c r="M469" i="2"/>
  <c r="M470" i="2" s="1"/>
  <c r="M287" i="2"/>
  <c r="M288" i="2" s="1"/>
  <c r="M285" i="2"/>
  <c r="M701" i="2"/>
  <c r="M703" i="2"/>
  <c r="M704" i="2" s="1"/>
  <c r="N649" i="2"/>
  <c r="M653" i="2"/>
  <c r="M654" i="2" s="1"/>
  <c r="N651" i="2"/>
  <c r="N652" i="2" s="1"/>
  <c r="N100" i="2"/>
  <c r="N79" i="2"/>
  <c r="N121" i="2"/>
  <c r="N117" i="2" s="1"/>
  <c r="N605" i="2"/>
  <c r="N606" i="2" s="1"/>
  <c r="N603" i="2"/>
  <c r="N604" i="2" s="1"/>
  <c r="N615" i="2" s="1"/>
  <c r="N598" i="2"/>
  <c r="N709" i="2"/>
  <c r="N710" i="2" s="1"/>
  <c r="N702" i="2"/>
  <c r="N707" i="2"/>
  <c r="N708" i="2" s="1"/>
  <c r="N733" i="2"/>
  <c r="N734" i="2" s="1"/>
  <c r="N735" i="2"/>
  <c r="N736" i="2" s="1"/>
  <c r="N728" i="2"/>
  <c r="N52" i="2"/>
  <c r="N54" i="2"/>
  <c r="N55" i="2" s="1"/>
  <c r="M431" i="2"/>
  <c r="L897" i="2"/>
  <c r="L900" i="2"/>
  <c r="L899" i="2" s="1"/>
  <c r="M10" i="2"/>
  <c r="N533" i="2"/>
  <c r="N536" i="2"/>
  <c r="N535" i="2" s="1"/>
  <c r="L325" i="2"/>
  <c r="L328" i="2"/>
  <c r="L327" i="2" s="1"/>
  <c r="L845" i="2"/>
  <c r="L848" i="2"/>
  <c r="L847" i="2" s="1"/>
  <c r="M875" i="2"/>
  <c r="M872" i="2" s="1"/>
  <c r="N872" i="2" s="1"/>
  <c r="M329" i="2"/>
  <c r="M355" i="2"/>
  <c r="M351" i="2" s="1"/>
  <c r="M259" i="2"/>
  <c r="M261" i="2"/>
  <c r="M571" i="2"/>
  <c r="M573" i="2"/>
  <c r="N363" i="2"/>
  <c r="N365" i="2"/>
  <c r="N366" i="2" s="1"/>
  <c r="M311" i="2"/>
  <c r="M313" i="2"/>
  <c r="M314" i="2" s="1"/>
  <c r="N312" i="2"/>
  <c r="N317" i="2"/>
  <c r="N318" i="2" s="1"/>
  <c r="N319" i="2"/>
  <c r="N320" i="2" s="1"/>
  <c r="N251" i="2"/>
  <c r="N247" i="2" s="1"/>
  <c r="N667" i="2"/>
  <c r="N664" i="2" s="1"/>
  <c r="O664" i="2" s="1"/>
  <c r="N449" i="2"/>
  <c r="N450" i="2" s="1"/>
  <c r="N447" i="2"/>
  <c r="N448" i="2" s="1"/>
  <c r="N442" i="2"/>
  <c r="N641" i="2"/>
  <c r="N638" i="2" s="1"/>
  <c r="N832" i="2"/>
  <c r="N837" i="2"/>
  <c r="N838" i="2" s="1"/>
  <c r="N839" i="2"/>
  <c r="N840" i="2" s="1"/>
  <c r="M337" i="2"/>
  <c r="M339" i="2"/>
  <c r="M340" i="2" s="1"/>
  <c r="N94" i="2" l="1"/>
  <c r="N355" i="2"/>
  <c r="O667" i="2"/>
  <c r="N68" i="2"/>
  <c r="N771" i="2"/>
  <c r="O381" i="2"/>
  <c r="M483" i="2"/>
  <c r="N459" i="2"/>
  <c r="N455" i="2" s="1"/>
  <c r="N875" i="2"/>
  <c r="M301" i="2"/>
  <c r="N719" i="2"/>
  <c r="M457" i="2"/>
  <c r="N303" i="2"/>
  <c r="N561" i="2"/>
  <c r="O117" i="2"/>
  <c r="O120" i="2"/>
  <c r="O119" i="2" s="1"/>
  <c r="O247" i="2"/>
  <c r="O250" i="2"/>
  <c r="O249" i="2" s="1"/>
  <c r="N741" i="2"/>
  <c r="N744" i="2"/>
  <c r="N743" i="2" s="1"/>
  <c r="O507" i="2"/>
  <c r="O510" i="2"/>
  <c r="O509" i="2" s="1"/>
  <c r="O403" i="2"/>
  <c r="O406" i="2"/>
  <c r="O405" i="2" s="1"/>
  <c r="N354" i="2"/>
  <c r="N353" i="2" s="1"/>
  <c r="N351" i="2"/>
  <c r="P664" i="2"/>
  <c r="N259" i="2"/>
  <c r="N261" i="2"/>
  <c r="N124" i="2"/>
  <c r="N135" i="2"/>
  <c r="N136" i="2" s="1"/>
  <c r="N104" i="2"/>
  <c r="N285" i="2"/>
  <c r="N287" i="2"/>
  <c r="N288" i="2" s="1"/>
  <c r="J189" i="2"/>
  <c r="J192" i="2"/>
  <c r="J191" i="2" s="1"/>
  <c r="N311" i="2"/>
  <c r="N313" i="2"/>
  <c r="O251" i="2"/>
  <c r="N727" i="2"/>
  <c r="N729" i="2"/>
  <c r="N730" i="2" s="1"/>
  <c r="K168" i="2"/>
  <c r="K167" i="2" s="1"/>
  <c r="K165" i="2"/>
  <c r="N273" i="2"/>
  <c r="N276" i="2"/>
  <c r="N275" i="2" s="1"/>
  <c r="O562" i="2"/>
  <c r="N484" i="2"/>
  <c r="O236" i="2"/>
  <c r="O319" i="2"/>
  <c r="O320" i="2" s="1"/>
  <c r="O317" i="2"/>
  <c r="O318" i="2" s="1"/>
  <c r="O329" i="2" s="1"/>
  <c r="O312" i="2"/>
  <c r="O837" i="2"/>
  <c r="O838" i="2" s="1"/>
  <c r="O832" i="2"/>
  <c r="O839" i="2"/>
  <c r="O840" i="2" s="1"/>
  <c r="N823" i="2"/>
  <c r="N820" i="2" s="1"/>
  <c r="M715" i="2"/>
  <c r="M718" i="2"/>
  <c r="M717" i="2" s="1"/>
  <c r="N623" i="2"/>
  <c r="N625" i="2"/>
  <c r="N626" i="2" s="1"/>
  <c r="M627" i="2"/>
  <c r="M628" i="2" s="1"/>
  <c r="O363" i="2"/>
  <c r="O365" i="2"/>
  <c r="M767" i="2"/>
  <c r="M770" i="2"/>
  <c r="M769" i="2" s="1"/>
  <c r="N469" i="2"/>
  <c r="N467" i="2"/>
  <c r="O28" i="2"/>
  <c r="O24" i="2" s="1"/>
  <c r="O641" i="2"/>
  <c r="O638" i="2" s="1"/>
  <c r="O493" i="2"/>
  <c r="O495" i="2"/>
  <c r="N768" i="2"/>
  <c r="N519" i="2"/>
  <c r="N521" i="2"/>
  <c r="N522" i="2" s="1"/>
  <c r="M353" i="2"/>
  <c r="N571" i="2"/>
  <c r="N573" i="2"/>
  <c r="N10" i="2"/>
  <c r="N701" i="2"/>
  <c r="N703" i="2"/>
  <c r="N704" i="2" s="1"/>
  <c r="N585" i="2"/>
  <c r="N588" i="2"/>
  <c r="N587" i="2" s="1"/>
  <c r="P880" i="2"/>
  <c r="P802" i="2"/>
  <c r="P750" i="2"/>
  <c r="P854" i="2"/>
  <c r="P655" i="2"/>
  <c r="P656" i="2" s="1"/>
  <c r="P681" i="2"/>
  <c r="P682" i="2" s="1"/>
  <c r="P693" i="2" s="1"/>
  <c r="P620" i="2"/>
  <c r="P624" i="2" s="1"/>
  <c r="P594" i="2"/>
  <c r="P551" i="2"/>
  <c r="P552" i="2" s="1"/>
  <c r="P563" i="2" s="1"/>
  <c r="P724" i="2"/>
  <c r="P776" i="2"/>
  <c r="P698" i="2"/>
  <c r="P683" i="2"/>
  <c r="P684" i="2" s="1"/>
  <c r="P631" i="2"/>
  <c r="P632" i="2" s="1"/>
  <c r="P516" i="2"/>
  <c r="P520" i="2" s="1"/>
  <c r="P501" i="2"/>
  <c r="P502" i="2" s="1"/>
  <c r="P553" i="2"/>
  <c r="P554" i="2" s="1"/>
  <c r="P386" i="2"/>
  <c r="P390" i="2" s="1"/>
  <c r="P412" i="2"/>
  <c r="P416" i="2" s="1"/>
  <c r="P369" i="2"/>
  <c r="P370" i="2" s="1"/>
  <c r="P334" i="2"/>
  <c r="P308" i="2"/>
  <c r="P542" i="2"/>
  <c r="P546" i="2" s="1"/>
  <c r="P525" i="2"/>
  <c r="P526" i="2" s="1"/>
  <c r="P537" i="2" s="1"/>
  <c r="P672" i="2"/>
  <c r="P676" i="2" s="1"/>
  <c r="P657" i="2"/>
  <c r="P658" i="2" s="1"/>
  <c r="P629" i="2"/>
  <c r="P630" i="2" s="1"/>
  <c r="P568" i="2"/>
  <c r="P527" i="2"/>
  <c r="P528" i="2" s="1"/>
  <c r="P490" i="2"/>
  <c r="P494" i="2" s="1"/>
  <c r="P646" i="2"/>
  <c r="P650" i="2" s="1"/>
  <c r="P464" i="2"/>
  <c r="P397" i="2"/>
  <c r="P398" i="2" s="1"/>
  <c r="P395" i="2"/>
  <c r="P396" i="2" s="1"/>
  <c r="P371" i="2"/>
  <c r="P372" i="2" s="1"/>
  <c r="P828" i="2"/>
  <c r="P438" i="2"/>
  <c r="P421" i="2"/>
  <c r="P422" i="2" s="1"/>
  <c r="P360" i="2"/>
  <c r="P364" i="2" s="1"/>
  <c r="P282" i="2"/>
  <c r="P230" i="2"/>
  <c r="P234" i="2" s="1"/>
  <c r="P423" i="2"/>
  <c r="P424" i="2" s="1"/>
  <c r="P241" i="2"/>
  <c r="P242" i="2" s="1"/>
  <c r="P86" i="2"/>
  <c r="P87" i="2" s="1"/>
  <c r="P58" i="2"/>
  <c r="P59" i="2" s="1"/>
  <c r="P499" i="2"/>
  <c r="P500" i="2" s="1"/>
  <c r="P239" i="2"/>
  <c r="P240" i="2" s="1"/>
  <c r="P251" i="2" s="1"/>
  <c r="P196" i="2"/>
  <c r="P109" i="2"/>
  <c r="P110" i="2" s="1"/>
  <c r="P121" i="2" s="1"/>
  <c r="P84" i="2"/>
  <c r="P85" i="2" s="1"/>
  <c r="P96" i="2" s="1"/>
  <c r="P6" i="2"/>
  <c r="P111" i="2"/>
  <c r="P112" i="2" s="1"/>
  <c r="P75" i="2"/>
  <c r="Q49" i="2"/>
  <c r="P256" i="2"/>
  <c r="P18" i="2"/>
  <c r="P19" i="2" s="1"/>
  <c r="P16" i="2"/>
  <c r="P17" i="2" s="1"/>
  <c r="P28" i="2" s="1"/>
  <c r="P60" i="2"/>
  <c r="P61" i="2" s="1"/>
  <c r="P53" i="2"/>
  <c r="O709" i="2"/>
  <c r="O710" i="2" s="1"/>
  <c r="O707" i="2"/>
  <c r="O708" i="2" s="1"/>
  <c r="O719" i="2" s="1"/>
  <c r="O702" i="2"/>
  <c r="L12" i="2"/>
  <c r="L13" i="2" s="1"/>
  <c r="L34" i="2"/>
  <c r="N611" i="2"/>
  <c r="N614" i="2"/>
  <c r="N613" i="2" s="1"/>
  <c r="N249" i="2"/>
  <c r="Q195" i="2"/>
  <c r="R40" i="2"/>
  <c r="Q147" i="2"/>
  <c r="Q74" i="2"/>
  <c r="Q123" i="2"/>
  <c r="Q48" i="2"/>
  <c r="N119" i="2"/>
  <c r="L144" i="2"/>
  <c r="L143" i="2" s="1"/>
  <c r="L141" i="2"/>
  <c r="M743" i="2"/>
  <c r="O496" i="2"/>
  <c r="O735" i="2"/>
  <c r="O736" i="2" s="1"/>
  <c r="O733" i="2"/>
  <c r="O734" i="2" s="1"/>
  <c r="O728" i="2"/>
  <c r="M133" i="2"/>
  <c r="M134" i="2" s="1"/>
  <c r="M145" i="2" s="1"/>
  <c r="M128" i="2"/>
  <c r="M148" i="2"/>
  <c r="M159" i="2"/>
  <c r="M160" i="2" s="1"/>
  <c r="L127" i="2"/>
  <c r="L129" i="2"/>
  <c r="L130" i="2" s="1"/>
  <c r="N377" i="2"/>
  <c r="N380" i="2"/>
  <c r="N379" i="2" s="1"/>
  <c r="O415" i="2"/>
  <c r="O417" i="2"/>
  <c r="O418" i="2" s="1"/>
  <c r="N199" i="2"/>
  <c r="N201" i="2"/>
  <c r="N202" i="2" s="1"/>
  <c r="N831" i="2"/>
  <c r="M835" i="2"/>
  <c r="M836" i="2" s="1"/>
  <c r="N833" i="2"/>
  <c r="N834" i="2" s="1"/>
  <c r="O366" i="2"/>
  <c r="O603" i="2"/>
  <c r="O604" i="2" s="1"/>
  <c r="O598" i="2"/>
  <c r="O605" i="2"/>
  <c r="O606" i="2" s="1"/>
  <c r="O811" i="2"/>
  <c r="O812" i="2" s="1"/>
  <c r="O813" i="2"/>
  <c r="O814" i="2" s="1"/>
  <c r="O806" i="2"/>
  <c r="O675" i="2"/>
  <c r="O677" i="2"/>
  <c r="N679" i="2"/>
  <c r="N680" i="2" s="1"/>
  <c r="N597" i="2"/>
  <c r="N599" i="2"/>
  <c r="N600" i="2" s="1"/>
  <c r="N689" i="2"/>
  <c r="N692" i="2"/>
  <c r="N691" i="2" s="1"/>
  <c r="N337" i="2"/>
  <c r="N339" i="2"/>
  <c r="N340" i="2" s="1"/>
  <c r="O265" i="2"/>
  <c r="O266" i="2" s="1"/>
  <c r="O260" i="2"/>
  <c r="O267" i="2"/>
  <c r="O268" i="2" s="1"/>
  <c r="O563" i="2"/>
  <c r="O559" i="2" s="1"/>
  <c r="O649" i="2"/>
  <c r="N653" i="2"/>
  <c r="N654" i="2" s="1"/>
  <c r="O651" i="2"/>
  <c r="O652" i="2" s="1"/>
  <c r="O449" i="2"/>
  <c r="O450" i="2" s="1"/>
  <c r="O447" i="2"/>
  <c r="O448" i="2" s="1"/>
  <c r="O442" i="2"/>
  <c r="O345" i="2"/>
  <c r="O346" i="2" s="1"/>
  <c r="O338" i="2"/>
  <c r="O343" i="2"/>
  <c r="O344" i="2" s="1"/>
  <c r="O355" i="2" s="1"/>
  <c r="J213" i="2"/>
  <c r="J216" i="2"/>
  <c r="J215" i="2" s="1"/>
  <c r="N441" i="2"/>
  <c r="N443" i="2"/>
  <c r="N444" i="2" s="1"/>
  <c r="N901" i="2"/>
  <c r="N898" i="2" s="1"/>
  <c r="N637" i="2"/>
  <c r="N640" i="2"/>
  <c r="N639" i="2" s="1"/>
  <c r="N302" i="2"/>
  <c r="N301" i="2" s="1"/>
  <c r="N299" i="2"/>
  <c r="O52" i="2"/>
  <c r="O54" i="2"/>
  <c r="O55" i="2" s="1"/>
  <c r="N458" i="2"/>
  <c r="O433" i="2"/>
  <c r="O429" i="2" s="1"/>
  <c r="K207" i="2"/>
  <c r="K208" i="2" s="1"/>
  <c r="K217" i="2" s="1"/>
  <c r="K176" i="2"/>
  <c r="K181" i="2"/>
  <c r="K182" i="2" s="1"/>
  <c r="K193" i="2" s="1"/>
  <c r="M793" i="2"/>
  <c r="M796" i="2"/>
  <c r="M795" i="2" s="1"/>
  <c r="N846" i="2"/>
  <c r="N329" i="2"/>
  <c r="M845" i="2"/>
  <c r="M848" i="2"/>
  <c r="M847" i="2" s="1"/>
  <c r="L183" i="2"/>
  <c r="L184" i="2" s="1"/>
  <c r="L152" i="2"/>
  <c r="L157" i="2"/>
  <c r="L158" i="2" s="1"/>
  <c r="L169" i="2" s="1"/>
  <c r="L172" i="2"/>
  <c r="O79" i="2"/>
  <c r="O100" i="2"/>
  <c r="O293" i="2"/>
  <c r="O294" i="2" s="1"/>
  <c r="O291" i="2"/>
  <c r="O292" i="2" s="1"/>
  <c r="O303" i="2" s="1"/>
  <c r="O286" i="2"/>
  <c r="O96" i="2"/>
  <c r="O92" i="2" s="1"/>
  <c r="O537" i="2"/>
  <c r="O533" i="2" s="1"/>
  <c r="O678" i="2"/>
  <c r="N779" i="2"/>
  <c r="M783" i="2"/>
  <c r="M784" i="2" s="1"/>
  <c r="N781" i="2"/>
  <c r="N782" i="2" s="1"/>
  <c r="O27" i="2"/>
  <c r="N857" i="2"/>
  <c r="N859" i="2"/>
  <c r="N860" i="2" s="1"/>
  <c r="M861" i="2"/>
  <c r="M862" i="2" s="1"/>
  <c r="N883" i="2"/>
  <c r="N885" i="2"/>
  <c r="N886" i="2" s="1"/>
  <c r="M887" i="2"/>
  <c r="M888" i="2" s="1"/>
  <c r="N509" i="2"/>
  <c r="N78" i="2"/>
  <c r="N80" i="2"/>
  <c r="N81" i="2" s="1"/>
  <c r="N470" i="2"/>
  <c r="M103" i="2"/>
  <c r="M105" i="2"/>
  <c r="M106" i="2" s="1"/>
  <c r="O95" i="2"/>
  <c r="M325" i="2"/>
  <c r="M328" i="2"/>
  <c r="M327" i="2" s="1"/>
  <c r="O200" i="2"/>
  <c r="O205" i="2"/>
  <c r="O206" i="2" s="1"/>
  <c r="O759" i="2"/>
  <c r="O760" i="2" s="1"/>
  <c r="O771" i="2" s="1"/>
  <c r="O754" i="2"/>
  <c r="O761" i="2"/>
  <c r="O762" i="2" s="1"/>
  <c r="O233" i="2"/>
  <c r="O235" i="2"/>
  <c r="O432" i="2"/>
  <c r="O431" i="2" s="1"/>
  <c r="O389" i="2"/>
  <c r="O391" i="2"/>
  <c r="O392" i="2" s="1"/>
  <c r="M881" i="2"/>
  <c r="M855" i="2"/>
  <c r="M829" i="2"/>
  <c r="M751" i="2"/>
  <c r="M803" i="2"/>
  <c r="M569" i="2"/>
  <c r="M777" i="2"/>
  <c r="M699" i="2"/>
  <c r="M621" i="2"/>
  <c r="M595" i="2"/>
  <c r="M725" i="2"/>
  <c r="M673" i="2"/>
  <c r="M491" i="2"/>
  <c r="M465" i="2"/>
  <c r="M647" i="2"/>
  <c r="M517" i="2"/>
  <c r="M387" i="2"/>
  <c r="M543" i="2"/>
  <c r="M413" i="2"/>
  <c r="M335" i="2"/>
  <c r="M283" i="2"/>
  <c r="M361" i="2"/>
  <c r="M439" i="2"/>
  <c r="M257" i="2"/>
  <c r="M309" i="2"/>
  <c r="M76" i="2"/>
  <c r="M101" i="2" s="1"/>
  <c r="M125" i="2" s="1"/>
  <c r="M149" i="2" s="1"/>
  <c r="M173" i="2" s="1"/>
  <c r="M197" i="2"/>
  <c r="M7" i="2"/>
  <c r="M231" i="2"/>
  <c r="M819" i="2"/>
  <c r="M822" i="2"/>
  <c r="M821" i="2" s="1"/>
  <c r="O536" i="2"/>
  <c r="O70" i="2"/>
  <c r="O66" i="2" s="1"/>
  <c r="O572" i="2"/>
  <c r="O579" i="2"/>
  <c r="O580" i="2" s="1"/>
  <c r="O577" i="2"/>
  <c r="O578" i="2" s="1"/>
  <c r="O589" i="2" s="1"/>
  <c r="N805" i="2"/>
  <c r="M809" i="2"/>
  <c r="M810" i="2" s="1"/>
  <c r="N807" i="2"/>
  <c r="N808" i="2" s="1"/>
  <c r="O63" i="2"/>
  <c r="N50" i="2"/>
  <c r="O863" i="2"/>
  <c r="O864" i="2" s="1"/>
  <c r="O865" i="2"/>
  <c r="O866" i="2" s="1"/>
  <c r="O858" i="2"/>
  <c r="M871" i="2"/>
  <c r="M874" i="2"/>
  <c r="M873" i="2" s="1"/>
  <c r="O889" i="2"/>
  <c r="O890" i="2" s="1"/>
  <c r="O884" i="2"/>
  <c r="O891" i="2"/>
  <c r="O892" i="2" s="1"/>
  <c r="O69" i="2"/>
  <c r="N753" i="2"/>
  <c r="M757" i="2"/>
  <c r="M758" i="2" s="1"/>
  <c r="N755" i="2"/>
  <c r="N756" i="2" s="1"/>
  <c r="K151" i="2"/>
  <c r="K153" i="2"/>
  <c r="K154" i="2" s="1"/>
  <c r="N849" i="2"/>
  <c r="N314" i="2"/>
  <c r="M900" i="2"/>
  <c r="M899" i="2" s="1"/>
  <c r="M897" i="2"/>
  <c r="N745" i="2"/>
  <c r="O545" i="2"/>
  <c r="O547" i="2"/>
  <c r="O548" i="2" s="1"/>
  <c r="N262" i="2"/>
  <c r="O33" i="2"/>
  <c r="O11" i="2"/>
  <c r="O468" i="2"/>
  <c r="O473" i="2"/>
  <c r="O474" i="2" s="1"/>
  <c r="O475" i="2"/>
  <c r="O476" i="2" s="1"/>
  <c r="O693" i="2"/>
  <c r="O690" i="2" s="1"/>
  <c r="P690" i="2" s="1"/>
  <c r="O787" i="2"/>
  <c r="O788" i="2" s="1"/>
  <c r="O785" i="2"/>
  <c r="O786" i="2" s="1"/>
  <c r="O797" i="2" s="1"/>
  <c r="O794" i="2" s="1"/>
  <c r="O780" i="2"/>
  <c r="N663" i="2"/>
  <c r="N666" i="2"/>
  <c r="N665" i="2" s="1"/>
  <c r="N405" i="2"/>
  <c r="N574" i="2"/>
  <c r="J175" i="2"/>
  <c r="J177" i="2"/>
  <c r="J178" i="2" s="1"/>
  <c r="N485" i="2"/>
  <c r="N481" i="2" s="1"/>
  <c r="O535" i="2" l="1"/>
  <c r="N483" i="2"/>
  <c r="P70" i="2"/>
  <c r="P66" i="2" s="1"/>
  <c r="P667" i="2"/>
  <c r="N457" i="2"/>
  <c r="O26" i="2"/>
  <c r="P433" i="2"/>
  <c r="P429" i="2" s="1"/>
  <c r="O459" i="2"/>
  <c r="O455" i="2" s="1"/>
  <c r="P638" i="2"/>
  <c r="P69" i="2"/>
  <c r="P533" i="2"/>
  <c r="P536" i="2"/>
  <c r="P535" i="2" s="1"/>
  <c r="P27" i="2"/>
  <c r="P26" i="2" s="1"/>
  <c r="P24" i="2"/>
  <c r="P92" i="2"/>
  <c r="P95" i="2"/>
  <c r="P94" i="2" s="1"/>
  <c r="P562" i="2"/>
  <c r="P561" i="2" s="1"/>
  <c r="P559" i="2"/>
  <c r="P432" i="2"/>
  <c r="P891" i="2"/>
  <c r="P892" i="2" s="1"/>
  <c r="P884" i="2"/>
  <c r="P889" i="2"/>
  <c r="P890" i="2" s="1"/>
  <c r="P901" i="2" s="1"/>
  <c r="O68" i="2"/>
  <c r="P675" i="2"/>
  <c r="O679" i="2"/>
  <c r="O680" i="2" s="1"/>
  <c r="P677" i="2"/>
  <c r="P678" i="2" s="1"/>
  <c r="P200" i="2"/>
  <c r="P205" i="2"/>
  <c r="P206" i="2" s="1"/>
  <c r="P293" i="2"/>
  <c r="P294" i="2" s="1"/>
  <c r="P291" i="2"/>
  <c r="P292" i="2" s="1"/>
  <c r="P303" i="2" s="1"/>
  <c r="P286" i="2"/>
  <c r="P475" i="2"/>
  <c r="P476" i="2" s="1"/>
  <c r="P468" i="2"/>
  <c r="P473" i="2"/>
  <c r="P474" i="2" s="1"/>
  <c r="P598" i="2"/>
  <c r="P605" i="2"/>
  <c r="P606" i="2" s="1"/>
  <c r="P603" i="2"/>
  <c r="P604" i="2" s="1"/>
  <c r="P548" i="2"/>
  <c r="O585" i="2"/>
  <c r="O588" i="2"/>
  <c r="O587" i="2" s="1"/>
  <c r="O311" i="2"/>
  <c r="O313" i="2"/>
  <c r="P547" i="2"/>
  <c r="P545" i="2"/>
  <c r="O805" i="2"/>
  <c r="N809" i="2"/>
  <c r="N810" i="2" s="1"/>
  <c r="O807" i="2"/>
  <c r="O808" i="2" s="1"/>
  <c r="O689" i="2"/>
  <c r="O692" i="2"/>
  <c r="O691" i="2" s="1"/>
  <c r="Q880" i="2"/>
  <c r="Q802" i="2"/>
  <c r="Q854" i="2"/>
  <c r="Q776" i="2"/>
  <c r="Q750" i="2"/>
  <c r="Q828" i="2"/>
  <c r="Q698" i="2"/>
  <c r="Q683" i="2"/>
  <c r="Q684" i="2" s="1"/>
  <c r="Q646" i="2"/>
  <c r="Q650" i="2" s="1"/>
  <c r="Q631" i="2"/>
  <c r="Q632" i="2" s="1"/>
  <c r="Q724" i="2"/>
  <c r="Q681" i="2"/>
  <c r="Q682" i="2" s="1"/>
  <c r="Q693" i="2" s="1"/>
  <c r="Q690" i="2" s="1"/>
  <c r="Q620" i="2"/>
  <c r="Q624" i="2" s="1"/>
  <c r="Q594" i="2"/>
  <c r="Q551" i="2"/>
  <c r="Q552" i="2" s="1"/>
  <c r="Q568" i="2"/>
  <c r="Q553" i="2"/>
  <c r="Q554" i="2" s="1"/>
  <c r="Q542" i="2"/>
  <c r="Q546" i="2" s="1"/>
  <c r="Q527" i="2"/>
  <c r="Q528" i="2" s="1"/>
  <c r="Q499" i="2"/>
  <c r="Q500" i="2" s="1"/>
  <c r="Q490" i="2"/>
  <c r="Q494" i="2" s="1"/>
  <c r="Q525" i="2"/>
  <c r="Q526" i="2" s="1"/>
  <c r="Q537" i="2" s="1"/>
  <c r="Q412" i="2"/>
  <c r="Q416" i="2" s="1"/>
  <c r="Q397" i="2"/>
  <c r="Q398" i="2" s="1"/>
  <c r="Q672" i="2"/>
  <c r="Q676" i="2" s="1"/>
  <c r="Q657" i="2"/>
  <c r="Q658" i="2" s="1"/>
  <c r="Q629" i="2"/>
  <c r="Q630" i="2" s="1"/>
  <c r="Q641" i="2" s="1"/>
  <c r="Q395" i="2"/>
  <c r="Q396" i="2" s="1"/>
  <c r="Q407" i="2" s="1"/>
  <c r="Q501" i="2"/>
  <c r="Q502" i="2" s="1"/>
  <c r="Q334" i="2"/>
  <c r="Q464" i="2"/>
  <c r="Q386" i="2"/>
  <c r="Q390" i="2" s="1"/>
  <c r="Q371" i="2"/>
  <c r="Q372" i="2" s="1"/>
  <c r="Q196" i="2"/>
  <c r="Q516" i="2"/>
  <c r="Q520" i="2" s="1"/>
  <c r="Q256" i="2"/>
  <c r="Q241" i="2"/>
  <c r="Q242" i="2" s="1"/>
  <c r="Q230" i="2"/>
  <c r="Q234" i="2" s="1"/>
  <c r="Q111" i="2"/>
  <c r="Q112" i="2" s="1"/>
  <c r="Q423" i="2"/>
  <c r="Q424" i="2" s="1"/>
  <c r="Q421" i="2"/>
  <c r="Q422" i="2" s="1"/>
  <c r="Q360" i="2"/>
  <c r="Q364" i="2" s="1"/>
  <c r="Q438" i="2"/>
  <c r="Q6" i="2"/>
  <c r="R49" i="2"/>
  <c r="Q282" i="2"/>
  <c r="Q239" i="2"/>
  <c r="Q240" i="2" s="1"/>
  <c r="Q308" i="2"/>
  <c r="Q75" i="2"/>
  <c r="Q369" i="2"/>
  <c r="Q370" i="2" s="1"/>
  <c r="Q381" i="2" s="1"/>
  <c r="Q58" i="2"/>
  <c r="Q59" i="2" s="1"/>
  <c r="Q18" i="2"/>
  <c r="Q19" i="2" s="1"/>
  <c r="Q16" i="2"/>
  <c r="Q17" i="2" s="1"/>
  <c r="Q28" i="2" s="1"/>
  <c r="Q60" i="2"/>
  <c r="Q61" i="2" s="1"/>
  <c r="Q53" i="2"/>
  <c r="Q655" i="2"/>
  <c r="Q656" i="2" s="1"/>
  <c r="Q84" i="2"/>
  <c r="Q85" i="2" s="1"/>
  <c r="Q86" i="2"/>
  <c r="Q87" i="2" s="1"/>
  <c r="Q109" i="2"/>
  <c r="Q110" i="2" s="1"/>
  <c r="Q121" i="2" s="1"/>
  <c r="P319" i="2"/>
  <c r="P320" i="2" s="1"/>
  <c r="P317" i="2"/>
  <c r="P318" i="2" s="1"/>
  <c r="P329" i="2" s="1"/>
  <c r="P312" i="2"/>
  <c r="O561" i="2"/>
  <c r="O259" i="2"/>
  <c r="O261" i="2"/>
  <c r="O262" i="2" s="1"/>
  <c r="N793" i="2"/>
  <c r="N796" i="2"/>
  <c r="N795" i="2" s="1"/>
  <c r="O823" i="2"/>
  <c r="O820" i="2" s="1"/>
  <c r="P820" i="2" s="1"/>
  <c r="O831" i="2"/>
  <c r="N835" i="2"/>
  <c r="N836" i="2" s="1"/>
  <c r="O833" i="2"/>
  <c r="O611" i="2"/>
  <c r="O614" i="2"/>
  <c r="P100" i="2"/>
  <c r="P79" i="2"/>
  <c r="P447" i="2"/>
  <c r="P448" i="2" s="1"/>
  <c r="P442" i="2"/>
  <c r="P449" i="2"/>
  <c r="P450" i="2" s="1"/>
  <c r="O701" i="2"/>
  <c r="O703" i="2"/>
  <c r="O704" i="2" s="1"/>
  <c r="O519" i="2"/>
  <c r="O521" i="2"/>
  <c r="O522" i="2" s="1"/>
  <c r="O849" i="2"/>
  <c r="K189" i="2"/>
  <c r="K192" i="2"/>
  <c r="K191" i="2" s="1"/>
  <c r="P247" i="2"/>
  <c r="P250" i="2"/>
  <c r="P249" i="2" s="1"/>
  <c r="O901" i="2"/>
  <c r="O898" i="2" s="1"/>
  <c r="P898" i="2" s="1"/>
  <c r="O875" i="2"/>
  <c r="O872" i="2" s="1"/>
  <c r="P872" i="2" s="1"/>
  <c r="N819" i="2"/>
  <c r="N822" i="2"/>
  <c r="N821" i="2" s="1"/>
  <c r="P233" i="2"/>
  <c r="P235" i="2"/>
  <c r="P236" i="2" s="1"/>
  <c r="O78" i="2"/>
  <c r="O80" i="2"/>
  <c r="O81" i="2" s="1"/>
  <c r="P52" i="2"/>
  <c r="P54" i="2"/>
  <c r="O441" i="2"/>
  <c r="O443" i="2"/>
  <c r="O597" i="2"/>
  <c r="O599" i="2"/>
  <c r="O600" i="2" s="1"/>
  <c r="O745" i="2"/>
  <c r="O741" i="2" s="1"/>
  <c r="P839" i="2"/>
  <c r="P840" i="2" s="1"/>
  <c r="P837" i="2"/>
  <c r="P838" i="2" s="1"/>
  <c r="P832" i="2"/>
  <c r="P579" i="2"/>
  <c r="P580" i="2" s="1"/>
  <c r="P577" i="2"/>
  <c r="P578" i="2" s="1"/>
  <c r="P589" i="2" s="1"/>
  <c r="P572" i="2"/>
  <c r="P381" i="2"/>
  <c r="P707" i="2"/>
  <c r="P708" i="2" s="1"/>
  <c r="P702" i="2"/>
  <c r="P709" i="2"/>
  <c r="P710" i="2" s="1"/>
  <c r="P858" i="2"/>
  <c r="P865" i="2"/>
  <c r="P866" i="2" s="1"/>
  <c r="P863" i="2"/>
  <c r="P864" i="2" s="1"/>
  <c r="P875" i="2" s="1"/>
  <c r="O768" i="2"/>
  <c r="O314" i="2"/>
  <c r="O727" i="2"/>
  <c r="O729" i="2"/>
  <c r="O730" i="2" s="1"/>
  <c r="N871" i="2"/>
  <c r="N874" i="2"/>
  <c r="N873" i="2" s="1"/>
  <c r="O883" i="2"/>
  <c r="N887" i="2"/>
  <c r="N888" i="2" s="1"/>
  <c r="O885" i="2"/>
  <c r="O886" i="2" s="1"/>
  <c r="M172" i="2"/>
  <c r="M183" i="2"/>
  <c r="M184" i="2" s="1"/>
  <c r="M157" i="2"/>
  <c r="M158" i="2" s="1"/>
  <c r="M169" i="2" s="1"/>
  <c r="M152" i="2"/>
  <c r="N103" i="2"/>
  <c r="N105" i="2"/>
  <c r="O846" i="2"/>
  <c r="P366" i="2"/>
  <c r="O467" i="2"/>
  <c r="O469" i="2"/>
  <c r="O470" i="2" s="1"/>
  <c r="P406" i="2"/>
  <c r="O744" i="2"/>
  <c r="O444" i="2"/>
  <c r="P511" i="2"/>
  <c r="P507" i="2" s="1"/>
  <c r="O663" i="2"/>
  <c r="O666" i="2"/>
  <c r="O665" i="2" s="1"/>
  <c r="O94" i="2"/>
  <c r="O779" i="2"/>
  <c r="O781" i="2"/>
  <c r="O782" i="2" s="1"/>
  <c r="N783" i="2"/>
  <c r="N784" i="2" s="1"/>
  <c r="N845" i="2"/>
  <c r="N848" i="2"/>
  <c r="N847" i="2" s="1"/>
  <c r="O277" i="2"/>
  <c r="O273" i="2" s="1"/>
  <c r="M141" i="2"/>
  <c r="M144" i="2"/>
  <c r="M143" i="2" s="1"/>
  <c r="P55" i="2"/>
  <c r="P11" i="2"/>
  <c r="P33" i="2"/>
  <c r="P641" i="2"/>
  <c r="P785" i="2"/>
  <c r="P786" i="2" s="1"/>
  <c r="P797" i="2" s="1"/>
  <c r="P794" i="2" s="1"/>
  <c r="P780" i="2"/>
  <c r="P787" i="2"/>
  <c r="P788" i="2" s="1"/>
  <c r="P754" i="2"/>
  <c r="P761" i="2"/>
  <c r="P762" i="2" s="1"/>
  <c r="P759" i="2"/>
  <c r="P760" i="2" s="1"/>
  <c r="O10" i="2"/>
  <c r="O623" i="2"/>
  <c r="N627" i="2"/>
  <c r="N628" i="2" s="1"/>
  <c r="O625" i="2"/>
  <c r="O626" i="2" s="1"/>
  <c r="O276" i="2"/>
  <c r="O287" i="2"/>
  <c r="O288" i="2" s="1"/>
  <c r="O285" i="2"/>
  <c r="O351" i="2"/>
  <c r="O354" i="2"/>
  <c r="O353" i="2" s="1"/>
  <c r="O753" i="2"/>
  <c r="N757" i="2"/>
  <c r="N758" i="2" s="1"/>
  <c r="O755" i="2"/>
  <c r="O756" i="2" s="1"/>
  <c r="O50" i="2"/>
  <c r="P63" i="2"/>
  <c r="O571" i="2"/>
  <c r="O573" i="2"/>
  <c r="O574" i="2" s="1"/>
  <c r="N715" i="2"/>
  <c r="N718" i="2"/>
  <c r="N717" i="2" s="1"/>
  <c r="P510" i="2"/>
  <c r="M12" i="2"/>
  <c r="M13" i="2" s="1"/>
  <c r="M34" i="2"/>
  <c r="L181" i="2"/>
  <c r="L182" i="2" s="1"/>
  <c r="L193" i="2" s="1"/>
  <c r="L207" i="2"/>
  <c r="L208" i="2" s="1"/>
  <c r="L217" i="2" s="1"/>
  <c r="L176" i="2"/>
  <c r="O340" i="2"/>
  <c r="O337" i="2"/>
  <c r="O339" i="2"/>
  <c r="P415" i="2"/>
  <c r="P417" i="2"/>
  <c r="P418" i="2" s="1"/>
  <c r="N128" i="2"/>
  <c r="N159" i="2"/>
  <c r="N160" i="2" s="1"/>
  <c r="N148" i="2"/>
  <c r="N133" i="2"/>
  <c r="N134" i="2" s="1"/>
  <c r="N145" i="2" s="1"/>
  <c r="O637" i="2"/>
  <c r="O640" i="2"/>
  <c r="O639" i="2" s="1"/>
  <c r="P649" i="2"/>
  <c r="O653" i="2"/>
  <c r="O654" i="2" s="1"/>
  <c r="P651" i="2"/>
  <c r="P652" i="2" s="1"/>
  <c r="P265" i="2"/>
  <c r="P266" i="2" s="1"/>
  <c r="P277" i="2" s="1"/>
  <c r="P260" i="2"/>
  <c r="P267" i="2"/>
  <c r="P268" i="2" s="1"/>
  <c r="P363" i="2"/>
  <c r="P365" i="2"/>
  <c r="O484" i="2"/>
  <c r="O458" i="2"/>
  <c r="O377" i="2"/>
  <c r="O380" i="2"/>
  <c r="O379" i="2" s="1"/>
  <c r="O834" i="2"/>
  <c r="P117" i="2"/>
  <c r="P120" i="2"/>
  <c r="P119" i="2" s="1"/>
  <c r="N325" i="2"/>
  <c r="N328" i="2"/>
  <c r="N327" i="2" s="1"/>
  <c r="O857" i="2"/>
  <c r="O859" i="2"/>
  <c r="O860" i="2" s="1"/>
  <c r="N861" i="2"/>
  <c r="N862" i="2" s="1"/>
  <c r="P345" i="2"/>
  <c r="P346" i="2" s="1"/>
  <c r="P343" i="2"/>
  <c r="P344" i="2" s="1"/>
  <c r="P338" i="2"/>
  <c r="O485" i="2"/>
  <c r="O481" i="2" s="1"/>
  <c r="L153" i="2"/>
  <c r="L154" i="2" s="1"/>
  <c r="L151" i="2"/>
  <c r="K175" i="2"/>
  <c r="K177" i="2"/>
  <c r="K178" i="2" s="1"/>
  <c r="N897" i="2"/>
  <c r="N900" i="2"/>
  <c r="N899" i="2" s="1"/>
  <c r="N855" i="2"/>
  <c r="N881" i="2"/>
  <c r="N751" i="2"/>
  <c r="N803" i="2"/>
  <c r="N777" i="2"/>
  <c r="N829" i="2"/>
  <c r="N699" i="2"/>
  <c r="N621" i="2"/>
  <c r="N595" i="2"/>
  <c r="N725" i="2"/>
  <c r="N647" i="2"/>
  <c r="N517" i="2"/>
  <c r="N673" i="2"/>
  <c r="N543" i="2"/>
  <c r="N491" i="2"/>
  <c r="N413" i="2"/>
  <c r="N569" i="2"/>
  <c r="N361" i="2"/>
  <c r="N465" i="2"/>
  <c r="N335" i="2"/>
  <c r="N283" i="2"/>
  <c r="N257" i="2"/>
  <c r="N231" i="2"/>
  <c r="N197" i="2"/>
  <c r="N439" i="2"/>
  <c r="N76" i="2"/>
  <c r="N101" i="2" s="1"/>
  <c r="N125" i="2" s="1"/>
  <c r="N149" i="2" s="1"/>
  <c r="N173" i="2" s="1"/>
  <c r="N7" i="2"/>
  <c r="N387" i="2"/>
  <c r="N309" i="2"/>
  <c r="P389" i="2"/>
  <c r="P391" i="2"/>
  <c r="P392" i="2" s="1"/>
  <c r="O124" i="2"/>
  <c r="O104" i="2"/>
  <c r="O135" i="2"/>
  <c r="O136" i="2" s="1"/>
  <c r="O299" i="2"/>
  <c r="O302" i="2"/>
  <c r="O301" i="2" s="1"/>
  <c r="K213" i="2"/>
  <c r="K216" i="2"/>
  <c r="K215" i="2" s="1"/>
  <c r="O615" i="2"/>
  <c r="O199" i="2"/>
  <c r="O201" i="2"/>
  <c r="O202" i="2" s="1"/>
  <c r="M127" i="2"/>
  <c r="M129" i="2"/>
  <c r="M130" i="2" s="1"/>
  <c r="R147" i="2"/>
  <c r="R195" i="2"/>
  <c r="S40" i="2"/>
  <c r="R74" i="2"/>
  <c r="R48" i="2"/>
  <c r="R123" i="2"/>
  <c r="P407" i="2"/>
  <c r="P403" i="2" s="1"/>
  <c r="P735" i="2"/>
  <c r="P736" i="2" s="1"/>
  <c r="P733" i="2"/>
  <c r="P734" i="2" s="1"/>
  <c r="P745" i="2" s="1"/>
  <c r="P728" i="2"/>
  <c r="P813" i="2"/>
  <c r="P814" i="2" s="1"/>
  <c r="P811" i="2"/>
  <c r="P812" i="2" s="1"/>
  <c r="P806" i="2"/>
  <c r="P493" i="2"/>
  <c r="P495" i="2"/>
  <c r="P496" i="2" s="1"/>
  <c r="N767" i="2"/>
  <c r="N770" i="2"/>
  <c r="N769" i="2" s="1"/>
  <c r="L165" i="2"/>
  <c r="L168" i="2"/>
  <c r="L167" i="2" s="1"/>
  <c r="N106" i="2"/>
  <c r="P68" i="2" l="1"/>
  <c r="O483" i="2"/>
  <c r="P431" i="2"/>
  <c r="P459" i="2"/>
  <c r="P823" i="2"/>
  <c r="P509" i="2"/>
  <c r="O613" i="2"/>
  <c r="Q433" i="2"/>
  <c r="Q429" i="2" s="1"/>
  <c r="P485" i="2"/>
  <c r="P355" i="2"/>
  <c r="P849" i="2"/>
  <c r="O457" i="2"/>
  <c r="P405" i="2"/>
  <c r="P481" i="2"/>
  <c r="P484" i="2"/>
  <c r="P483" i="2" s="1"/>
  <c r="P273" i="2"/>
  <c r="P276" i="2"/>
  <c r="P275" i="2" s="1"/>
  <c r="N172" i="2"/>
  <c r="N183" i="2"/>
  <c r="N184" i="2" s="1"/>
  <c r="N157" i="2"/>
  <c r="N158" i="2" s="1"/>
  <c r="N169" i="2" s="1"/>
  <c r="N152" i="2"/>
  <c r="P337" i="2"/>
  <c r="P339" i="2"/>
  <c r="P340" i="2" s="1"/>
  <c r="O715" i="2"/>
  <c r="O718" i="2"/>
  <c r="O717" i="2" s="1"/>
  <c r="P755" i="2"/>
  <c r="P756" i="2" s="1"/>
  <c r="P753" i="2"/>
  <c r="O757" i="2"/>
  <c r="O758" i="2" s="1"/>
  <c r="P441" i="2"/>
  <c r="P443" i="2"/>
  <c r="P444" i="2" s="1"/>
  <c r="O819" i="2"/>
  <c r="O822" i="2"/>
  <c r="O821" i="2" s="1"/>
  <c r="Q291" i="2"/>
  <c r="Q292" i="2" s="1"/>
  <c r="Q293" i="2"/>
  <c r="Q294" i="2" s="1"/>
  <c r="Q286" i="2"/>
  <c r="Q343" i="2"/>
  <c r="Q344" i="2" s="1"/>
  <c r="Q338" i="2"/>
  <c r="Q345" i="2"/>
  <c r="Q346" i="2" s="1"/>
  <c r="Q605" i="2"/>
  <c r="Q606" i="2" s="1"/>
  <c r="Q598" i="2"/>
  <c r="Q603" i="2"/>
  <c r="Q604" i="2" s="1"/>
  <c r="Q839" i="2"/>
  <c r="Q840" i="2" s="1"/>
  <c r="Q837" i="2"/>
  <c r="Q838" i="2" s="1"/>
  <c r="Q832" i="2"/>
  <c r="P311" i="2"/>
  <c r="P313" i="2"/>
  <c r="P314" i="2" s="1"/>
  <c r="Q675" i="2"/>
  <c r="Q677" i="2"/>
  <c r="Q678" i="2" s="1"/>
  <c r="P679" i="2"/>
  <c r="P680" i="2" s="1"/>
  <c r="P199" i="2"/>
  <c r="P201" i="2"/>
  <c r="P202" i="2" s="1"/>
  <c r="O159" i="2"/>
  <c r="O160" i="2" s="1"/>
  <c r="O148" i="2"/>
  <c r="O128" i="2"/>
  <c r="O133" i="2"/>
  <c r="O134" i="2" s="1"/>
  <c r="O145" i="2" s="1"/>
  <c r="M153" i="2"/>
  <c r="M151" i="2"/>
  <c r="P857" i="2"/>
  <c r="P859" i="2"/>
  <c r="P860" i="2" s="1"/>
  <c r="O861" i="2"/>
  <c r="O862" i="2" s="1"/>
  <c r="O275" i="2"/>
  <c r="L189" i="2"/>
  <c r="L192" i="2"/>
  <c r="L191" i="2" s="1"/>
  <c r="P259" i="2"/>
  <c r="P261" i="2"/>
  <c r="R880" i="2"/>
  <c r="R854" i="2"/>
  <c r="R750" i="2"/>
  <c r="R724" i="2"/>
  <c r="R681" i="2"/>
  <c r="R682" i="2" s="1"/>
  <c r="R693" i="2" s="1"/>
  <c r="R690" i="2" s="1"/>
  <c r="R802" i="2"/>
  <c r="R683" i="2"/>
  <c r="R684" i="2" s="1"/>
  <c r="R672" i="2"/>
  <c r="R676" i="2" s="1"/>
  <c r="R657" i="2"/>
  <c r="R658" i="2" s="1"/>
  <c r="R629" i="2"/>
  <c r="R630" i="2" s="1"/>
  <c r="R828" i="2"/>
  <c r="R551" i="2"/>
  <c r="R552" i="2" s="1"/>
  <c r="R646" i="2"/>
  <c r="R650" i="2" s="1"/>
  <c r="R655" i="2"/>
  <c r="R656" i="2" s="1"/>
  <c r="R525" i="2"/>
  <c r="R526" i="2" s="1"/>
  <c r="R568" i="2"/>
  <c r="R527" i="2"/>
  <c r="R528" i="2" s="1"/>
  <c r="R464" i="2"/>
  <c r="R438" i="2"/>
  <c r="R423" i="2"/>
  <c r="R424" i="2" s="1"/>
  <c r="R395" i="2"/>
  <c r="R396" i="2" s="1"/>
  <c r="R776" i="2"/>
  <c r="R542" i="2"/>
  <c r="R546" i="2" s="1"/>
  <c r="R698" i="2"/>
  <c r="R490" i="2"/>
  <c r="R494" i="2" s="1"/>
  <c r="R386" i="2"/>
  <c r="R390" i="2" s="1"/>
  <c r="R371" i="2"/>
  <c r="R372" i="2" s="1"/>
  <c r="R196" i="2"/>
  <c r="R397" i="2"/>
  <c r="R398" i="2" s="1"/>
  <c r="R308" i="2"/>
  <c r="R499" i="2"/>
  <c r="R500" i="2" s="1"/>
  <c r="R412" i="2"/>
  <c r="R416" i="2" s="1"/>
  <c r="R239" i="2"/>
  <c r="R240" i="2" s="1"/>
  <c r="R109" i="2"/>
  <c r="R110" i="2" s="1"/>
  <c r="R86" i="2"/>
  <c r="R87" i="2" s="1"/>
  <c r="R421" i="2"/>
  <c r="R422" i="2" s="1"/>
  <c r="R433" i="2" s="1"/>
  <c r="R241" i="2"/>
  <c r="R242" i="2" s="1"/>
  <c r="R516" i="2"/>
  <c r="R520" i="2" s="1"/>
  <c r="R501" i="2"/>
  <c r="R502" i="2" s="1"/>
  <c r="R53" i="2"/>
  <c r="R594" i="2"/>
  <c r="R369" i="2"/>
  <c r="R370" i="2" s="1"/>
  <c r="R256" i="2"/>
  <c r="R75" i="2"/>
  <c r="S49" i="2"/>
  <c r="R282" i="2"/>
  <c r="R620" i="2"/>
  <c r="R624" i="2" s="1"/>
  <c r="R334" i="2"/>
  <c r="R58" i="2"/>
  <c r="R59" i="2" s="1"/>
  <c r="R111" i="2"/>
  <c r="R112" i="2" s="1"/>
  <c r="R16" i="2"/>
  <c r="R17" i="2" s="1"/>
  <c r="R631" i="2"/>
  <c r="R632" i="2" s="1"/>
  <c r="R6" i="2"/>
  <c r="R360" i="2"/>
  <c r="R364" i="2" s="1"/>
  <c r="R18" i="2"/>
  <c r="R19" i="2" s="1"/>
  <c r="R60" i="2"/>
  <c r="R61" i="2" s="1"/>
  <c r="R84" i="2"/>
  <c r="R85" i="2" s="1"/>
  <c r="R553" i="2"/>
  <c r="R554" i="2" s="1"/>
  <c r="R230" i="2"/>
  <c r="R234" i="2" s="1"/>
  <c r="Q761" i="2"/>
  <c r="Q762" i="2" s="1"/>
  <c r="Q759" i="2"/>
  <c r="Q760" i="2" s="1"/>
  <c r="Q754" i="2"/>
  <c r="Q69" i="2"/>
  <c r="M165" i="2"/>
  <c r="M168" i="2"/>
  <c r="M167" i="2" s="1"/>
  <c r="T40" i="2"/>
  <c r="S123" i="2"/>
  <c r="S74" i="2"/>
  <c r="S195" i="2"/>
  <c r="S48" i="2"/>
  <c r="S147" i="2"/>
  <c r="P377" i="2"/>
  <c r="P380" i="2"/>
  <c r="P379" i="2" s="1"/>
  <c r="Q510" i="2"/>
  <c r="Q509" i="2" s="1"/>
  <c r="Q507" i="2"/>
  <c r="P573" i="2"/>
  <c r="P574" i="2" s="1"/>
  <c r="P571" i="2"/>
  <c r="P663" i="2"/>
  <c r="P666" i="2"/>
  <c r="P665" i="2" s="1"/>
  <c r="O743" i="2"/>
  <c r="M176" i="2"/>
  <c r="M181" i="2"/>
  <c r="M182" i="2" s="1"/>
  <c r="M193" i="2" s="1"/>
  <c r="M207" i="2"/>
  <c r="M208" i="2" s="1"/>
  <c r="M217" i="2" s="1"/>
  <c r="P727" i="2"/>
  <c r="P729" i="2"/>
  <c r="P730" i="2" s="1"/>
  <c r="P719" i="2"/>
  <c r="Q52" i="2"/>
  <c r="Q54" i="2"/>
  <c r="P831" i="2"/>
  <c r="P833" i="2"/>
  <c r="P834" i="2" s="1"/>
  <c r="O835" i="2"/>
  <c r="O836" i="2" s="1"/>
  <c r="Q11" i="2"/>
  <c r="Q33" i="2"/>
  <c r="Q267" i="2"/>
  <c r="Q268" i="2" s="1"/>
  <c r="Q265" i="2"/>
  <c r="Q266" i="2" s="1"/>
  <c r="Q260" i="2"/>
  <c r="Q511" i="2"/>
  <c r="Q780" i="2"/>
  <c r="Q785" i="2"/>
  <c r="Q786" i="2" s="1"/>
  <c r="Q787" i="2"/>
  <c r="Q788" i="2" s="1"/>
  <c r="P585" i="2"/>
  <c r="P588" i="2"/>
  <c r="P587" i="2" s="1"/>
  <c r="P615" i="2"/>
  <c r="P611" i="2" s="1"/>
  <c r="Q432" i="2"/>
  <c r="N34" i="2"/>
  <c r="N12" i="2"/>
  <c r="N13" i="2" s="1"/>
  <c r="O325" i="2"/>
  <c r="O328" i="2"/>
  <c r="O327" i="2" s="1"/>
  <c r="P741" i="2"/>
  <c r="P744" i="2"/>
  <c r="P743" i="2" s="1"/>
  <c r="O897" i="2"/>
  <c r="O900" i="2"/>
  <c r="O899" i="2" s="1"/>
  <c r="Q63" i="2"/>
  <c r="P50" i="2"/>
  <c r="Q403" i="2"/>
  <c r="Q406" i="2"/>
  <c r="Q405" i="2" s="1"/>
  <c r="Q24" i="2"/>
  <c r="Q27" i="2"/>
  <c r="Q26" i="2" s="1"/>
  <c r="P640" i="2"/>
  <c r="P639" i="2" s="1"/>
  <c r="P637" i="2"/>
  <c r="P351" i="2"/>
  <c r="P354" i="2"/>
  <c r="P353" i="2" s="1"/>
  <c r="P599" i="2"/>
  <c r="P600" i="2" s="1"/>
  <c r="P597" i="2"/>
  <c r="Q250" i="2"/>
  <c r="P614" i="2"/>
  <c r="P613" i="2" s="1"/>
  <c r="O793" i="2"/>
  <c r="O796" i="2"/>
  <c r="O795" i="2" s="1"/>
  <c r="Q891" i="2"/>
  <c r="Q892" i="2" s="1"/>
  <c r="Q889" i="2"/>
  <c r="Q890" i="2" s="1"/>
  <c r="Q884" i="2"/>
  <c r="Q493" i="2"/>
  <c r="Q495" i="2"/>
  <c r="Q496" i="2" s="1"/>
  <c r="P299" i="2"/>
  <c r="P302" i="2"/>
  <c r="P301" i="2" s="1"/>
  <c r="Q117" i="2"/>
  <c r="Q120" i="2"/>
  <c r="Q119" i="2" s="1"/>
  <c r="Q415" i="2"/>
  <c r="Q417" i="2"/>
  <c r="Q418" i="2" s="1"/>
  <c r="P10" i="2"/>
  <c r="N141" i="2"/>
  <c r="N144" i="2"/>
  <c r="N143" i="2" s="1"/>
  <c r="P779" i="2"/>
  <c r="O783" i="2"/>
  <c r="O784" i="2" s="1"/>
  <c r="P781" i="2"/>
  <c r="P782" i="2" s="1"/>
  <c r="Q233" i="2"/>
  <c r="Q235" i="2"/>
  <c r="Q236" i="2" s="1"/>
  <c r="P701" i="2"/>
  <c r="P703" i="2"/>
  <c r="P704" i="2" s="1"/>
  <c r="Q667" i="2"/>
  <c r="Q664" i="2" s="1"/>
  <c r="Q317" i="2"/>
  <c r="Q318" i="2" s="1"/>
  <c r="Q312" i="2"/>
  <c r="Q319" i="2"/>
  <c r="Q320" i="2" s="1"/>
  <c r="Q577" i="2"/>
  <c r="Q578" i="2" s="1"/>
  <c r="Q589" i="2" s="1"/>
  <c r="Q579" i="2"/>
  <c r="Q580" i="2" s="1"/>
  <c r="Q572" i="2"/>
  <c r="Q95" i="2"/>
  <c r="Q363" i="2"/>
  <c r="Q365" i="2"/>
  <c r="Q366" i="2" s="1"/>
  <c r="Q649" i="2"/>
  <c r="P653" i="2"/>
  <c r="P654" i="2" s="1"/>
  <c r="Q651" i="2"/>
  <c r="Q652" i="2" s="1"/>
  <c r="O845" i="2"/>
  <c r="O848" i="2"/>
  <c r="O847" i="2" s="1"/>
  <c r="P846" i="2"/>
  <c r="P135" i="2"/>
  <c r="P136" i="2" s="1"/>
  <c r="P104" i="2"/>
  <c r="P124" i="2"/>
  <c r="Q70" i="2"/>
  <c r="Q66" i="2" s="1"/>
  <c r="Q442" i="2"/>
  <c r="Q447" i="2"/>
  <c r="Q448" i="2" s="1"/>
  <c r="Q459" i="2" s="1"/>
  <c r="Q449" i="2"/>
  <c r="Q450" i="2" s="1"/>
  <c r="Q735" i="2"/>
  <c r="Q736" i="2" s="1"/>
  <c r="Q733" i="2"/>
  <c r="Q734" i="2" s="1"/>
  <c r="Q745" i="2" s="1"/>
  <c r="Q728" i="2"/>
  <c r="Q858" i="2"/>
  <c r="Q865" i="2"/>
  <c r="Q866" i="2" s="1"/>
  <c r="Q863" i="2"/>
  <c r="Q864" i="2" s="1"/>
  <c r="P805" i="2"/>
  <c r="P807" i="2"/>
  <c r="O809" i="2"/>
  <c r="O810" i="2" s="1"/>
  <c r="Q638" i="2"/>
  <c r="O767" i="2"/>
  <c r="O770" i="2"/>
  <c r="O769" i="2" s="1"/>
  <c r="L213" i="2"/>
  <c r="L216" i="2"/>
  <c r="L215" i="2" s="1"/>
  <c r="P455" i="2"/>
  <c r="P458" i="2"/>
  <c r="P457" i="2" s="1"/>
  <c r="P768" i="2"/>
  <c r="P78" i="2"/>
  <c r="P80" i="2"/>
  <c r="P81" i="2" s="1"/>
  <c r="P519" i="2"/>
  <c r="P521" i="2"/>
  <c r="P522" i="2" s="1"/>
  <c r="Q200" i="2"/>
  <c r="Q205" i="2"/>
  <c r="Q206" i="2" s="1"/>
  <c r="Q811" i="2"/>
  <c r="Q812" i="2" s="1"/>
  <c r="Q806" i="2"/>
  <c r="Q813" i="2"/>
  <c r="Q814" i="2" s="1"/>
  <c r="Q545" i="2"/>
  <c r="Q547" i="2"/>
  <c r="Q548" i="2" s="1"/>
  <c r="Q391" i="2"/>
  <c r="Q392" i="2" s="1"/>
  <c r="Q389" i="2"/>
  <c r="O855" i="2"/>
  <c r="O881" i="2"/>
  <c r="O803" i="2"/>
  <c r="O777" i="2"/>
  <c r="O751" i="2"/>
  <c r="O699" i="2"/>
  <c r="O725" i="2"/>
  <c r="O647" i="2"/>
  <c r="O829" i="2"/>
  <c r="O673" i="2"/>
  <c r="O543" i="2"/>
  <c r="O569" i="2"/>
  <c r="O439" i="2"/>
  <c r="O621" i="2"/>
  <c r="O413" i="2"/>
  <c r="O361" i="2"/>
  <c r="O257" i="2"/>
  <c r="O231" i="2"/>
  <c r="O309" i="2"/>
  <c r="O595" i="2"/>
  <c r="O387" i="2"/>
  <c r="O491" i="2"/>
  <c r="O7" i="2"/>
  <c r="O197" i="2"/>
  <c r="O517" i="2"/>
  <c r="O465" i="2"/>
  <c r="O335" i="2"/>
  <c r="O283" i="2"/>
  <c r="O76" i="2"/>
  <c r="O101" i="2" s="1"/>
  <c r="O125" i="2" s="1"/>
  <c r="O149" i="2" s="1"/>
  <c r="O173" i="2" s="1"/>
  <c r="P625" i="2"/>
  <c r="P626" i="2" s="1"/>
  <c r="P623" i="2"/>
  <c r="O627" i="2"/>
  <c r="O628" i="2" s="1"/>
  <c r="O103" i="2"/>
  <c r="O105" i="2"/>
  <c r="O106" i="2" s="1"/>
  <c r="O871" i="2"/>
  <c r="O874" i="2"/>
  <c r="O873" i="2" s="1"/>
  <c r="Q96" i="2"/>
  <c r="Q92" i="2" s="1"/>
  <c r="Q100" i="2"/>
  <c r="Q79" i="2"/>
  <c r="P808" i="2"/>
  <c r="N129" i="2"/>
  <c r="N130" i="2" s="1"/>
  <c r="N127" i="2"/>
  <c r="L175" i="2"/>
  <c r="L177" i="2"/>
  <c r="L178" i="2" s="1"/>
  <c r="P262" i="2"/>
  <c r="P285" i="2"/>
  <c r="P287" i="2"/>
  <c r="P288" i="2" s="1"/>
  <c r="P771" i="2"/>
  <c r="P469" i="2"/>
  <c r="P470" i="2" s="1"/>
  <c r="P467" i="2"/>
  <c r="M154" i="2"/>
  <c r="P883" i="2"/>
  <c r="P885" i="2"/>
  <c r="P886" i="2" s="1"/>
  <c r="O887" i="2"/>
  <c r="O888" i="2" s="1"/>
  <c r="Q55" i="2"/>
  <c r="Q251" i="2"/>
  <c r="Q247" i="2" s="1"/>
  <c r="Q473" i="2"/>
  <c r="Q474" i="2" s="1"/>
  <c r="Q468" i="2"/>
  <c r="Q475" i="2"/>
  <c r="Q476" i="2" s="1"/>
  <c r="Q563" i="2"/>
  <c r="Q559" i="2" s="1"/>
  <c r="Q702" i="2"/>
  <c r="Q707" i="2"/>
  <c r="Q708" i="2" s="1"/>
  <c r="Q719" i="2" s="1"/>
  <c r="Q709" i="2"/>
  <c r="Q710" i="2" s="1"/>
  <c r="P689" i="2"/>
  <c r="P692" i="2"/>
  <c r="P691" i="2" s="1"/>
  <c r="Q562" i="2"/>
  <c r="Q533" i="2"/>
  <c r="Q536" i="2"/>
  <c r="Q535" i="2" s="1"/>
  <c r="Q797" i="2" l="1"/>
  <c r="Q794" i="2" s="1"/>
  <c r="Q823" i="2"/>
  <c r="Q820" i="2" s="1"/>
  <c r="R381" i="2"/>
  <c r="R641" i="2"/>
  <c r="Q94" i="2"/>
  <c r="Q249" i="2"/>
  <c r="Q431" i="2"/>
  <c r="R96" i="2"/>
  <c r="R70" i="2"/>
  <c r="R66" i="2" s="1"/>
  <c r="R251" i="2"/>
  <c r="Q10" i="2"/>
  <c r="Q615" i="2"/>
  <c r="Q611" i="2" s="1"/>
  <c r="Q329" i="2"/>
  <c r="R820" i="2"/>
  <c r="Q614" i="2"/>
  <c r="Q613" i="2" s="1"/>
  <c r="R92" i="2"/>
  <c r="R95" i="2"/>
  <c r="S690" i="2"/>
  <c r="R562" i="2"/>
  <c r="O127" i="2"/>
  <c r="O129" i="2"/>
  <c r="O130" i="2" s="1"/>
  <c r="Q455" i="2"/>
  <c r="Q458" i="2"/>
  <c r="Q457" i="2" s="1"/>
  <c r="R121" i="2"/>
  <c r="R117" i="2" s="1"/>
  <c r="Q311" i="2"/>
  <c r="Q313" i="2"/>
  <c r="Q768" i="2"/>
  <c r="P767" i="2"/>
  <c r="P770" i="2"/>
  <c r="P769" i="2" s="1"/>
  <c r="Q701" i="2"/>
  <c r="Q703" i="2"/>
  <c r="Q704" i="2" s="1"/>
  <c r="Q302" i="2"/>
  <c r="P881" i="2"/>
  <c r="P855" i="2"/>
  <c r="P829" i="2"/>
  <c r="P803" i="2"/>
  <c r="P725" i="2"/>
  <c r="P777" i="2"/>
  <c r="P699" i="2"/>
  <c r="P673" i="2"/>
  <c r="P751" i="2"/>
  <c r="P569" i="2"/>
  <c r="P647" i="2"/>
  <c r="P491" i="2"/>
  <c r="P465" i="2"/>
  <c r="P621" i="2"/>
  <c r="P595" i="2"/>
  <c r="P335" i="2"/>
  <c r="P309" i="2"/>
  <c r="P517" i="2"/>
  <c r="P387" i="2"/>
  <c r="P439" i="2"/>
  <c r="P361" i="2"/>
  <c r="P257" i="2"/>
  <c r="P76" i="2"/>
  <c r="P101" i="2" s="1"/>
  <c r="P125" i="2" s="1"/>
  <c r="P149" i="2" s="1"/>
  <c r="P173" i="2" s="1"/>
  <c r="P283" i="2"/>
  <c r="P197" i="2"/>
  <c r="P543" i="2"/>
  <c r="P413" i="2"/>
  <c r="P231" i="2"/>
  <c r="P7" i="2"/>
  <c r="P325" i="2"/>
  <c r="P328" i="2"/>
  <c r="P327" i="2" s="1"/>
  <c r="R54" i="2"/>
  <c r="R55" i="2" s="1"/>
  <c r="R52" i="2"/>
  <c r="R69" i="2"/>
  <c r="R11" i="2"/>
  <c r="R10" i="2" s="1"/>
  <c r="R33" i="2"/>
  <c r="S880" i="2"/>
  <c r="S854" i="2"/>
  <c r="S828" i="2"/>
  <c r="S802" i="2"/>
  <c r="S776" i="2"/>
  <c r="S683" i="2"/>
  <c r="S684" i="2" s="1"/>
  <c r="S750" i="2"/>
  <c r="S698" i="2"/>
  <c r="S568" i="2"/>
  <c r="S553" i="2"/>
  <c r="S554" i="2" s="1"/>
  <c r="S655" i="2"/>
  <c r="S656" i="2" s="1"/>
  <c r="S672" i="2"/>
  <c r="S676" i="2" s="1"/>
  <c r="S646" i="2"/>
  <c r="S650" i="2" s="1"/>
  <c r="S657" i="2"/>
  <c r="S658" i="2" s="1"/>
  <c r="S490" i="2"/>
  <c r="S494" i="2" s="1"/>
  <c r="S594" i="2"/>
  <c r="S629" i="2"/>
  <c r="S630" i="2" s="1"/>
  <c r="S620" i="2"/>
  <c r="S624" i="2" s="1"/>
  <c r="S421" i="2"/>
  <c r="S422" i="2" s="1"/>
  <c r="S551" i="2"/>
  <c r="S552" i="2" s="1"/>
  <c r="S525" i="2"/>
  <c r="S526" i="2" s="1"/>
  <c r="S537" i="2" s="1"/>
  <c r="S395" i="2"/>
  <c r="S396" i="2" s="1"/>
  <c r="S423" i="2"/>
  <c r="S424" i="2" s="1"/>
  <c r="S386" i="2"/>
  <c r="S390" i="2" s="1"/>
  <c r="S516" i="2"/>
  <c r="S520" i="2" s="1"/>
  <c r="S501" i="2"/>
  <c r="S502" i="2" s="1"/>
  <c r="S464" i="2"/>
  <c r="S724" i="2"/>
  <c r="S397" i="2"/>
  <c r="S398" i="2" s="1"/>
  <c r="S308" i="2"/>
  <c r="S499" i="2"/>
  <c r="S500" i="2" s="1"/>
  <c r="S412" i="2"/>
  <c r="S416" i="2" s="1"/>
  <c r="S631" i="2"/>
  <c r="S632" i="2" s="1"/>
  <c r="S369" i="2"/>
  <c r="S370" i="2" s="1"/>
  <c r="S381" i="2" s="1"/>
  <c r="S360" i="2"/>
  <c r="S364" i="2" s="1"/>
  <c r="S681" i="2"/>
  <c r="S682" i="2" s="1"/>
  <c r="S693" i="2" s="1"/>
  <c r="S84" i="2"/>
  <c r="S85" i="2" s="1"/>
  <c r="S256" i="2"/>
  <c r="S282" i="2"/>
  <c r="S527" i="2"/>
  <c r="S528" i="2" s="1"/>
  <c r="S371" i="2"/>
  <c r="S372" i="2" s="1"/>
  <c r="S60" i="2"/>
  <c r="S61" i="2" s="1"/>
  <c r="S334" i="2"/>
  <c r="S239" i="2"/>
  <c r="S240" i="2" s="1"/>
  <c r="S251" i="2" s="1"/>
  <c r="S58" i="2"/>
  <c r="S59" i="2" s="1"/>
  <c r="S16" i="2"/>
  <c r="S17" i="2" s="1"/>
  <c r="S6" i="2"/>
  <c r="S75" i="2"/>
  <c r="T49" i="2"/>
  <c r="S196" i="2"/>
  <c r="S111" i="2"/>
  <c r="S112" i="2" s="1"/>
  <c r="S18" i="2"/>
  <c r="S19" i="2" s="1"/>
  <c r="S542" i="2"/>
  <c r="S546" i="2" s="1"/>
  <c r="S241" i="2"/>
  <c r="S242" i="2" s="1"/>
  <c r="S53" i="2"/>
  <c r="S230" i="2"/>
  <c r="S234" i="2" s="1"/>
  <c r="S109" i="2"/>
  <c r="S110" i="2" s="1"/>
  <c r="S86" i="2"/>
  <c r="S87" i="2" s="1"/>
  <c r="S438" i="2"/>
  <c r="R407" i="2"/>
  <c r="R403" i="2" s="1"/>
  <c r="M189" i="2"/>
  <c r="M192" i="2"/>
  <c r="M191" i="2" s="1"/>
  <c r="R675" i="2"/>
  <c r="R677" i="2"/>
  <c r="R678" i="2" s="1"/>
  <c r="Q679" i="2"/>
  <c r="Q680" i="2" s="1"/>
  <c r="R536" i="2"/>
  <c r="R638" i="2"/>
  <c r="P845" i="2"/>
  <c r="P848" i="2"/>
  <c r="P847" i="2" s="1"/>
  <c r="R247" i="2"/>
  <c r="R250" i="2"/>
  <c r="R249" i="2" s="1"/>
  <c r="R63" i="2"/>
  <c r="Q50" i="2"/>
  <c r="Q588" i="2"/>
  <c r="Q587" i="2" s="1"/>
  <c r="Q585" i="2"/>
  <c r="R79" i="2"/>
  <c r="R100" i="2"/>
  <c r="R205" i="2"/>
  <c r="R206" i="2" s="1"/>
  <c r="R200" i="2"/>
  <c r="R563" i="2"/>
  <c r="R559" i="2" s="1"/>
  <c r="R733" i="2"/>
  <c r="R734" i="2" s="1"/>
  <c r="R728" i="2"/>
  <c r="R735" i="2"/>
  <c r="R736" i="2" s="1"/>
  <c r="O157" i="2"/>
  <c r="O158" i="2" s="1"/>
  <c r="O169" i="2" s="1"/>
  <c r="O183" i="2"/>
  <c r="O184" i="2" s="1"/>
  <c r="O152" i="2"/>
  <c r="O172" i="2"/>
  <c r="Q303" i="2"/>
  <c r="Q299" i="2" s="1"/>
  <c r="Q337" i="2"/>
  <c r="Q339" i="2"/>
  <c r="Q340" i="2" s="1"/>
  <c r="Q561" i="2"/>
  <c r="M175" i="2"/>
  <c r="M177" i="2"/>
  <c r="M178" i="2" s="1"/>
  <c r="P871" i="2"/>
  <c r="P874" i="2"/>
  <c r="P873" i="2" s="1"/>
  <c r="P133" i="2"/>
  <c r="P134" i="2" s="1"/>
  <c r="P145" i="2" s="1"/>
  <c r="P128" i="2"/>
  <c r="P148" i="2"/>
  <c r="P159" i="2"/>
  <c r="P160" i="2" s="1"/>
  <c r="R233" i="2"/>
  <c r="R235" i="2"/>
  <c r="R236" i="2" s="1"/>
  <c r="R493" i="2"/>
  <c r="R495" i="2"/>
  <c r="Q597" i="2"/>
  <c r="Q599" i="2"/>
  <c r="Q600" i="2" s="1"/>
  <c r="R27" i="2"/>
  <c r="R28" i="2"/>
  <c r="R24" i="2" s="1"/>
  <c r="R265" i="2"/>
  <c r="R266" i="2" s="1"/>
  <c r="R260" i="2"/>
  <c r="R267" i="2"/>
  <c r="R268" i="2" s="1"/>
  <c r="R449" i="2"/>
  <c r="R450" i="2" s="1"/>
  <c r="R447" i="2"/>
  <c r="R448" i="2" s="1"/>
  <c r="R442" i="2"/>
  <c r="R832" i="2"/>
  <c r="R839" i="2"/>
  <c r="R840" i="2" s="1"/>
  <c r="R837" i="2"/>
  <c r="R838" i="2" s="1"/>
  <c r="R759" i="2"/>
  <c r="R760" i="2" s="1"/>
  <c r="R761" i="2"/>
  <c r="R762" i="2" s="1"/>
  <c r="R754" i="2"/>
  <c r="Q314" i="2"/>
  <c r="P897" i="2"/>
  <c r="P900" i="2"/>
  <c r="P899" i="2" s="1"/>
  <c r="Q663" i="2"/>
  <c r="Q666" i="2"/>
  <c r="Q665" i="2" s="1"/>
  <c r="T195" i="2"/>
  <c r="U40" i="2"/>
  <c r="T147" i="2"/>
  <c r="T123" i="2"/>
  <c r="T48" i="2"/>
  <c r="T74" i="2"/>
  <c r="R468" i="2"/>
  <c r="R473" i="2"/>
  <c r="R474" i="2" s="1"/>
  <c r="R475" i="2"/>
  <c r="R476" i="2" s="1"/>
  <c r="R865" i="2"/>
  <c r="R866" i="2" s="1"/>
  <c r="R863" i="2"/>
  <c r="R864" i="2" s="1"/>
  <c r="R875" i="2" s="1"/>
  <c r="R858" i="2"/>
  <c r="Q285" i="2"/>
  <c r="Q287" i="2"/>
  <c r="Q288" i="2" s="1"/>
  <c r="R415" i="2"/>
  <c r="R417" i="2"/>
  <c r="Q727" i="2"/>
  <c r="Q729" i="2"/>
  <c r="Q730" i="2" s="1"/>
  <c r="Q377" i="2"/>
  <c r="Q380" i="2"/>
  <c r="Q379" i="2" s="1"/>
  <c r="R603" i="2"/>
  <c r="R604" i="2" s="1"/>
  <c r="R615" i="2" s="1"/>
  <c r="R598" i="2"/>
  <c r="R605" i="2"/>
  <c r="R606" i="2" s="1"/>
  <c r="R496" i="2"/>
  <c r="R891" i="2"/>
  <c r="R892" i="2" s="1"/>
  <c r="R889" i="2"/>
  <c r="R890" i="2" s="1"/>
  <c r="R884" i="2"/>
  <c r="Q857" i="2"/>
  <c r="P861" i="2"/>
  <c r="P862" i="2" s="1"/>
  <c r="Q859" i="2"/>
  <c r="Q860" i="2" s="1"/>
  <c r="Q199" i="2"/>
  <c r="Q201" i="2"/>
  <c r="Q202" i="2" s="1"/>
  <c r="P819" i="2"/>
  <c r="P822" i="2"/>
  <c r="P821" i="2" s="1"/>
  <c r="Q753" i="2"/>
  <c r="Q755" i="2"/>
  <c r="Q756" i="2" s="1"/>
  <c r="P757" i="2"/>
  <c r="P758" i="2" s="1"/>
  <c r="Q689" i="2"/>
  <c r="Q692" i="2"/>
  <c r="Q691" i="2" s="1"/>
  <c r="Q485" i="2"/>
  <c r="Q481" i="2" s="1"/>
  <c r="Q885" i="2"/>
  <c r="P887" i="2"/>
  <c r="P888" i="2" s="1"/>
  <c r="Q883" i="2"/>
  <c r="Q521" i="2"/>
  <c r="Q522" i="2" s="1"/>
  <c r="Q519" i="2"/>
  <c r="R649" i="2"/>
  <c r="Q653" i="2"/>
  <c r="Q654" i="2" s="1"/>
  <c r="R651" i="2"/>
  <c r="R652" i="2" s="1"/>
  <c r="R664" i="2"/>
  <c r="S664" i="2" s="1"/>
  <c r="Q779" i="2"/>
  <c r="P783" i="2"/>
  <c r="P784" i="2" s="1"/>
  <c r="Q781" i="2"/>
  <c r="Q782" i="2" s="1"/>
  <c r="P793" i="2"/>
  <c r="P796" i="2"/>
  <c r="P795" i="2" s="1"/>
  <c r="Q354" i="2"/>
  <c r="Q741" i="2"/>
  <c r="Q744" i="2"/>
  <c r="Q743" i="2" s="1"/>
  <c r="R429" i="2"/>
  <c r="R432" i="2"/>
  <c r="R431" i="2" s="1"/>
  <c r="Q831" i="2"/>
  <c r="P835" i="2"/>
  <c r="P836" i="2" s="1"/>
  <c r="Q833" i="2"/>
  <c r="Q571" i="2"/>
  <c r="Q573" i="2"/>
  <c r="Q574" i="2" s="1"/>
  <c r="R338" i="2"/>
  <c r="R343" i="2"/>
  <c r="R344" i="2" s="1"/>
  <c r="R345" i="2"/>
  <c r="R346" i="2" s="1"/>
  <c r="R418" i="2"/>
  <c r="R709" i="2"/>
  <c r="R710" i="2" s="1"/>
  <c r="R707" i="2"/>
  <c r="R708" i="2" s="1"/>
  <c r="R702" i="2"/>
  <c r="R572" i="2"/>
  <c r="R577" i="2"/>
  <c r="R578" i="2" s="1"/>
  <c r="R579" i="2"/>
  <c r="R580" i="2" s="1"/>
  <c r="N151" i="2"/>
  <c r="N153" i="2"/>
  <c r="N154" i="2" s="1"/>
  <c r="Q834" i="2"/>
  <c r="Q355" i="2"/>
  <c r="Q351" i="2" s="1"/>
  <c r="N176" i="2"/>
  <c r="N207" i="2"/>
  <c r="N208" i="2" s="1"/>
  <c r="N217" i="2" s="1"/>
  <c r="N181" i="2"/>
  <c r="N182" i="2" s="1"/>
  <c r="N193" i="2" s="1"/>
  <c r="Q276" i="2"/>
  <c r="Q625" i="2"/>
  <c r="Q626" i="2" s="1"/>
  <c r="Q623" i="2"/>
  <c r="P627" i="2"/>
  <c r="P628" i="2" s="1"/>
  <c r="O34" i="2"/>
  <c r="O12" i="2"/>
  <c r="O13" i="2" s="1"/>
  <c r="M213" i="2"/>
  <c r="M216" i="2"/>
  <c r="M215" i="2" s="1"/>
  <c r="Q805" i="2"/>
  <c r="Q807" i="2"/>
  <c r="Q808" i="2" s="1"/>
  <c r="P809" i="2"/>
  <c r="P810" i="2" s="1"/>
  <c r="R120" i="2"/>
  <c r="Q886" i="2"/>
  <c r="N165" i="2"/>
  <c r="N168" i="2"/>
  <c r="N167" i="2" s="1"/>
  <c r="Q771" i="2"/>
  <c r="R511" i="2"/>
  <c r="R537" i="2"/>
  <c r="R533" i="2" s="1"/>
  <c r="Q259" i="2"/>
  <c r="Q261" i="2"/>
  <c r="Q262" i="2" s="1"/>
  <c r="Q849" i="2"/>
  <c r="Q441" i="2"/>
  <c r="Q443" i="2"/>
  <c r="Q444" i="2" s="1"/>
  <c r="P105" i="2"/>
  <c r="P106" i="2" s="1"/>
  <c r="P103" i="2"/>
  <c r="R545" i="2"/>
  <c r="R547" i="2"/>
  <c r="R548" i="2" s="1"/>
  <c r="Q467" i="2"/>
  <c r="Q469" i="2"/>
  <c r="Q470" i="2" s="1"/>
  <c r="Q135" i="2"/>
  <c r="Q136" i="2" s="1"/>
  <c r="Q124" i="2"/>
  <c r="Q104" i="2"/>
  <c r="R389" i="2"/>
  <c r="R391" i="2"/>
  <c r="R392" i="2" s="1"/>
  <c r="Q80" i="2"/>
  <c r="Q81" i="2" s="1"/>
  <c r="Q78" i="2"/>
  <c r="Q875" i="2"/>
  <c r="Q872" i="2" s="1"/>
  <c r="R872" i="2" s="1"/>
  <c r="Q846" i="2"/>
  <c r="R846" i="2" s="1"/>
  <c r="R365" i="2"/>
  <c r="R366" i="2" s="1"/>
  <c r="R363" i="2"/>
  <c r="O144" i="2"/>
  <c r="O143" i="2" s="1"/>
  <c r="O141" i="2"/>
  <c r="Q901" i="2"/>
  <c r="Q898" i="2" s="1"/>
  <c r="Q637" i="2"/>
  <c r="Q640" i="2"/>
  <c r="Q639" i="2" s="1"/>
  <c r="R406" i="2"/>
  <c r="R405" i="2" s="1"/>
  <c r="Q277" i="2"/>
  <c r="Q273" i="2" s="1"/>
  <c r="R507" i="2"/>
  <c r="R510" i="2"/>
  <c r="R509" i="2" s="1"/>
  <c r="Q68" i="2"/>
  <c r="R293" i="2"/>
  <c r="R294" i="2" s="1"/>
  <c r="R286" i="2"/>
  <c r="R291" i="2"/>
  <c r="R292" i="2" s="1"/>
  <c r="R317" i="2"/>
  <c r="R318" i="2" s="1"/>
  <c r="R312" i="2"/>
  <c r="R319" i="2"/>
  <c r="R320" i="2" s="1"/>
  <c r="R787" i="2"/>
  <c r="R788" i="2" s="1"/>
  <c r="R785" i="2"/>
  <c r="R786" i="2" s="1"/>
  <c r="R797" i="2" s="1"/>
  <c r="R794" i="2" s="1"/>
  <c r="R780" i="2"/>
  <c r="R667" i="2"/>
  <c r="R806" i="2"/>
  <c r="R813" i="2"/>
  <c r="R814" i="2" s="1"/>
  <c r="R811" i="2"/>
  <c r="R812" i="2" s="1"/>
  <c r="P715" i="2"/>
  <c r="P718" i="2"/>
  <c r="P717" i="2" s="1"/>
  <c r="Q484" i="2"/>
  <c r="Q483" i="2" s="1"/>
  <c r="R68" i="2" l="1"/>
  <c r="R26" i="2"/>
  <c r="S70" i="2"/>
  <c r="S66" i="2" s="1"/>
  <c r="Q301" i="2"/>
  <c r="S667" i="2"/>
  <c r="R745" i="2"/>
  <c r="R741" i="2" s="1"/>
  <c r="R719" i="2"/>
  <c r="S121" i="2"/>
  <c r="S117" i="2" s="1"/>
  <c r="R823" i="2"/>
  <c r="R849" i="2"/>
  <c r="R94" i="2"/>
  <c r="S562" i="2"/>
  <c r="S561" i="2" s="1"/>
  <c r="R276" i="2"/>
  <c r="S533" i="2"/>
  <c r="S536" i="2"/>
  <c r="S535" i="2" s="1"/>
  <c r="R354" i="2"/>
  <c r="S406" i="2"/>
  <c r="R805" i="2"/>
  <c r="Q809" i="2"/>
  <c r="Q810" i="2" s="1"/>
  <c r="R807" i="2"/>
  <c r="R831" i="2"/>
  <c r="Q835" i="2"/>
  <c r="Q836" i="2" s="1"/>
  <c r="R833" i="2"/>
  <c r="R834" i="2" s="1"/>
  <c r="S649" i="2"/>
  <c r="S651" i="2"/>
  <c r="S652" i="2" s="1"/>
  <c r="R653" i="2"/>
  <c r="R654" i="2" s="1"/>
  <c r="Q897" i="2"/>
  <c r="Q900" i="2"/>
  <c r="Q899" i="2" s="1"/>
  <c r="S247" i="2"/>
  <c r="S250" i="2"/>
  <c r="S249" i="2" s="1"/>
  <c r="R535" i="2"/>
  <c r="S96" i="2"/>
  <c r="S92" i="2" s="1"/>
  <c r="S785" i="2"/>
  <c r="S786" i="2" s="1"/>
  <c r="S787" i="2"/>
  <c r="S788" i="2" s="1"/>
  <c r="S780" i="2"/>
  <c r="S69" i="2"/>
  <c r="R589" i="2"/>
  <c r="R585" i="2" s="1"/>
  <c r="R355" i="2"/>
  <c r="R351" i="2" s="1"/>
  <c r="Q793" i="2"/>
  <c r="Q796" i="2"/>
  <c r="Q795" i="2" s="1"/>
  <c r="R689" i="2"/>
  <c r="R692" i="2"/>
  <c r="R691" i="2" s="1"/>
  <c r="S233" i="2"/>
  <c r="S235" i="2"/>
  <c r="S236" i="2" s="1"/>
  <c r="Q871" i="2"/>
  <c r="Q874" i="2"/>
  <c r="Q873" i="2" s="1"/>
  <c r="O176" i="2"/>
  <c r="O207" i="2"/>
  <c r="O208" i="2" s="1"/>
  <c r="O217" i="2" s="1"/>
  <c r="O181" i="2"/>
  <c r="O182" i="2" s="1"/>
  <c r="O193" i="2" s="1"/>
  <c r="S733" i="2"/>
  <c r="S734" i="2" s="1"/>
  <c r="S735" i="2"/>
  <c r="S736" i="2" s="1"/>
  <c r="S728" i="2"/>
  <c r="S563" i="2"/>
  <c r="S559" i="2" s="1"/>
  <c r="S806" i="2"/>
  <c r="S811" i="2"/>
  <c r="S812" i="2" s="1"/>
  <c r="S813" i="2"/>
  <c r="S814" i="2" s="1"/>
  <c r="Q715" i="2"/>
  <c r="Q718" i="2"/>
  <c r="Q717" i="2" s="1"/>
  <c r="R640" i="2"/>
  <c r="R639" i="2" s="1"/>
  <c r="R637" i="2"/>
  <c r="R78" i="2"/>
  <c r="R80" i="2"/>
  <c r="R81" i="2" s="1"/>
  <c r="R467" i="2"/>
  <c r="R469" i="2"/>
  <c r="R470" i="2" s="1"/>
  <c r="R119" i="2"/>
  <c r="N213" i="2"/>
  <c r="N216" i="2"/>
  <c r="N215" i="2" s="1"/>
  <c r="R574" i="2"/>
  <c r="S432" i="2"/>
  <c r="R519" i="2"/>
  <c r="R521" i="2"/>
  <c r="R522" i="2" s="1"/>
  <c r="R199" i="2"/>
  <c r="R201" i="2"/>
  <c r="R202" i="2" s="1"/>
  <c r="R459" i="2"/>
  <c r="S449" i="2"/>
  <c r="S450" i="2" s="1"/>
  <c r="S442" i="2"/>
  <c r="S447" i="2"/>
  <c r="S448" i="2" s="1"/>
  <c r="S345" i="2"/>
  <c r="S346" i="2" s="1"/>
  <c r="S343" i="2"/>
  <c r="S344" i="2" s="1"/>
  <c r="S338" i="2"/>
  <c r="S475" i="2"/>
  <c r="S476" i="2" s="1"/>
  <c r="S473" i="2"/>
  <c r="S474" i="2" s="1"/>
  <c r="S485" i="2" s="1"/>
  <c r="S468" i="2"/>
  <c r="S433" i="2"/>
  <c r="S429" i="2" s="1"/>
  <c r="S832" i="2"/>
  <c r="S837" i="2"/>
  <c r="S838" i="2" s="1"/>
  <c r="S839" i="2"/>
  <c r="S840" i="2" s="1"/>
  <c r="S52" i="2"/>
  <c r="S54" i="2"/>
  <c r="Q767" i="2"/>
  <c r="Q770" i="2"/>
  <c r="Q769" i="2" s="1"/>
  <c r="R311" i="2"/>
  <c r="R313" i="2"/>
  <c r="S120" i="2"/>
  <c r="S415" i="2"/>
  <c r="S417" i="2"/>
  <c r="S418" i="2" s="1"/>
  <c r="U195" i="2"/>
  <c r="U147" i="2"/>
  <c r="V40" i="2"/>
  <c r="U48" i="2"/>
  <c r="U74" i="2"/>
  <c r="U123" i="2"/>
  <c r="S27" i="2"/>
  <c r="P157" i="2"/>
  <c r="P158" i="2" s="1"/>
  <c r="P169" i="2" s="1"/>
  <c r="P172" i="2"/>
  <c r="P152" i="2"/>
  <c r="P183" i="2"/>
  <c r="P184" i="2" s="1"/>
  <c r="N175" i="2"/>
  <c r="N177" i="2"/>
  <c r="N178" i="2" s="1"/>
  <c r="S205" i="2"/>
  <c r="S206" i="2" s="1"/>
  <c r="S200" i="2"/>
  <c r="S863" i="2"/>
  <c r="S864" i="2" s="1"/>
  <c r="S858" i="2"/>
  <c r="S865" i="2"/>
  <c r="S866" i="2" s="1"/>
  <c r="R614" i="2"/>
  <c r="R613" i="2" s="1"/>
  <c r="R611" i="2"/>
  <c r="R744" i="2"/>
  <c r="R883" i="2"/>
  <c r="Q887" i="2"/>
  <c r="Q888" i="2" s="1"/>
  <c r="R885" i="2"/>
  <c r="R886" i="2" s="1"/>
  <c r="R485" i="2"/>
  <c r="R481" i="2" s="1"/>
  <c r="R135" i="2"/>
  <c r="R136" i="2" s="1"/>
  <c r="R124" i="2"/>
  <c r="R104" i="2"/>
  <c r="S675" i="2"/>
  <c r="R679" i="2"/>
  <c r="R680" i="2" s="1"/>
  <c r="S677" i="2"/>
  <c r="S678" i="2" s="1"/>
  <c r="P127" i="2"/>
  <c r="P129" i="2"/>
  <c r="R329" i="2"/>
  <c r="S389" i="2"/>
  <c r="S391" i="2"/>
  <c r="R571" i="2"/>
  <c r="R573" i="2"/>
  <c r="R857" i="2"/>
  <c r="R859" i="2"/>
  <c r="R860" i="2" s="1"/>
  <c r="Q861" i="2"/>
  <c r="Q862" i="2" s="1"/>
  <c r="R771" i="2"/>
  <c r="R768" i="2" s="1"/>
  <c r="Q881" i="2"/>
  <c r="Q829" i="2"/>
  <c r="Q751" i="2"/>
  <c r="Q777" i="2"/>
  <c r="Q725" i="2"/>
  <c r="Q621" i="2"/>
  <c r="Q595" i="2"/>
  <c r="Q803" i="2"/>
  <c r="Q855" i="2"/>
  <c r="Q673" i="2"/>
  <c r="Q569" i="2"/>
  <c r="Q517" i="2"/>
  <c r="Q543" i="2"/>
  <c r="Q465" i="2"/>
  <c r="Q387" i="2"/>
  <c r="Q335" i="2"/>
  <c r="Q309" i="2"/>
  <c r="Q439" i="2"/>
  <c r="Q491" i="2"/>
  <c r="Q413" i="2"/>
  <c r="Q283" i="2"/>
  <c r="Q257" i="2"/>
  <c r="Q231" i="2"/>
  <c r="Q699" i="2"/>
  <c r="Q197" i="2"/>
  <c r="Q361" i="2"/>
  <c r="Q647" i="2"/>
  <c r="Q76" i="2"/>
  <c r="Q101" i="2" s="1"/>
  <c r="Q125" i="2" s="1"/>
  <c r="Q149" i="2" s="1"/>
  <c r="Q173" i="2" s="1"/>
  <c r="Q7" i="2"/>
  <c r="S79" i="2"/>
  <c r="S100" i="2"/>
  <c r="S392" i="2"/>
  <c r="S598" i="2"/>
  <c r="S603" i="2"/>
  <c r="S604" i="2" s="1"/>
  <c r="S605" i="2"/>
  <c r="S606" i="2" s="1"/>
  <c r="S707" i="2"/>
  <c r="S708" i="2" s="1"/>
  <c r="S709" i="2"/>
  <c r="S710" i="2" s="1"/>
  <c r="S702" i="2"/>
  <c r="R808" i="2"/>
  <c r="S363" i="2"/>
  <c r="S365" i="2"/>
  <c r="S366" i="2" s="1"/>
  <c r="O165" i="2"/>
  <c r="O168" i="2"/>
  <c r="O167" i="2" s="1"/>
  <c r="Q275" i="2"/>
  <c r="O151" i="2"/>
  <c r="O153" i="2"/>
  <c r="O154" i="2" s="1"/>
  <c r="Q353" i="2"/>
  <c r="R377" i="2"/>
  <c r="R380" i="2"/>
  <c r="R379" i="2" s="1"/>
  <c r="R285" i="2"/>
  <c r="R287" i="2"/>
  <c r="R288" i="2" s="1"/>
  <c r="R663" i="2"/>
  <c r="R666" i="2"/>
  <c r="R665" i="2" s="1"/>
  <c r="R277" i="2"/>
  <c r="R273" i="2" s="1"/>
  <c r="R337" i="2"/>
  <c r="R339" i="2"/>
  <c r="R340" i="2" s="1"/>
  <c r="R50" i="2"/>
  <c r="S63" i="2"/>
  <c r="S55" i="2"/>
  <c r="S11" i="2"/>
  <c r="S33" i="2"/>
  <c r="S291" i="2"/>
  <c r="S292" i="2" s="1"/>
  <c r="S286" i="2"/>
  <c r="S293" i="2"/>
  <c r="S294" i="2" s="1"/>
  <c r="S511" i="2"/>
  <c r="S754" i="2"/>
  <c r="S761" i="2"/>
  <c r="S762" i="2" s="1"/>
  <c r="S759" i="2"/>
  <c r="S760" i="2" s="1"/>
  <c r="P34" i="2"/>
  <c r="P12" i="2"/>
  <c r="P13" i="2" s="1"/>
  <c r="R561" i="2"/>
  <c r="Q105" i="2"/>
  <c r="Q106" i="2" s="1"/>
  <c r="Q103" i="2"/>
  <c r="R727" i="2"/>
  <c r="R729" i="2"/>
  <c r="R730" i="2" s="1"/>
  <c r="Q845" i="2"/>
  <c r="Q848" i="2"/>
  <c r="Q847" i="2" s="1"/>
  <c r="R314" i="2"/>
  <c r="P144" i="2"/>
  <c r="P143" i="2" s="1"/>
  <c r="P141" i="2"/>
  <c r="R441" i="2"/>
  <c r="R443" i="2"/>
  <c r="R444" i="2" s="1"/>
  <c r="R779" i="2"/>
  <c r="R781" i="2"/>
  <c r="R782" i="2" s="1"/>
  <c r="Q783" i="2"/>
  <c r="Q784" i="2" s="1"/>
  <c r="P130" i="2"/>
  <c r="T880" i="2"/>
  <c r="T854" i="2"/>
  <c r="T828" i="2"/>
  <c r="T750" i="2"/>
  <c r="T776" i="2"/>
  <c r="T802" i="2"/>
  <c r="T698" i="2"/>
  <c r="T724" i="2"/>
  <c r="T620" i="2"/>
  <c r="T624" i="2" s="1"/>
  <c r="T594" i="2"/>
  <c r="T551" i="2"/>
  <c r="T552" i="2" s="1"/>
  <c r="T657" i="2"/>
  <c r="T658" i="2" s="1"/>
  <c r="T490" i="2"/>
  <c r="T494" i="2" s="1"/>
  <c r="T464" i="2"/>
  <c r="T629" i="2"/>
  <c r="T630" i="2" s="1"/>
  <c r="T516" i="2"/>
  <c r="T520" i="2" s="1"/>
  <c r="T501" i="2"/>
  <c r="T502" i="2" s="1"/>
  <c r="T672" i="2"/>
  <c r="T676" i="2" s="1"/>
  <c r="T631" i="2"/>
  <c r="T632" i="2" s="1"/>
  <c r="T542" i="2"/>
  <c r="T546" i="2" s="1"/>
  <c r="T499" i="2"/>
  <c r="T500" i="2" s="1"/>
  <c r="T386" i="2"/>
  <c r="T390" i="2" s="1"/>
  <c r="T655" i="2"/>
  <c r="T656" i="2" s="1"/>
  <c r="T423" i="2"/>
  <c r="T424" i="2" s="1"/>
  <c r="T568" i="2"/>
  <c r="T438" i="2"/>
  <c r="T683" i="2"/>
  <c r="T684" i="2" s="1"/>
  <c r="T553" i="2"/>
  <c r="T554" i="2" s="1"/>
  <c r="T525" i="2"/>
  <c r="T526" i="2" s="1"/>
  <c r="T412" i="2"/>
  <c r="T416" i="2" s="1"/>
  <c r="T646" i="2"/>
  <c r="T650" i="2" s="1"/>
  <c r="T395" i="2"/>
  <c r="T396" i="2" s="1"/>
  <c r="T407" i="2" s="1"/>
  <c r="T369" i="2"/>
  <c r="T370" i="2" s="1"/>
  <c r="T360" i="2"/>
  <c r="T364" i="2" s="1"/>
  <c r="T282" i="2"/>
  <c r="T421" i="2"/>
  <c r="T422" i="2" s="1"/>
  <c r="T334" i="2"/>
  <c r="T256" i="2"/>
  <c r="T111" i="2"/>
  <c r="T112" i="2" s="1"/>
  <c r="T84" i="2"/>
  <c r="T85" i="2" s="1"/>
  <c r="T239" i="2"/>
  <c r="T240" i="2" s="1"/>
  <c r="T230" i="2"/>
  <c r="T234" i="2" s="1"/>
  <c r="T109" i="2"/>
  <c r="T110" i="2" s="1"/>
  <c r="T58" i="2"/>
  <c r="T59" i="2" s="1"/>
  <c r="T527" i="2"/>
  <c r="T528" i="2" s="1"/>
  <c r="T6" i="2"/>
  <c r="T241" i="2"/>
  <c r="T242" i="2" s="1"/>
  <c r="T53" i="2"/>
  <c r="T681" i="2"/>
  <c r="T682" i="2" s="1"/>
  <c r="T693" i="2" s="1"/>
  <c r="T690" i="2" s="1"/>
  <c r="T75" i="2"/>
  <c r="U49" i="2"/>
  <c r="T18" i="2"/>
  <c r="T19" i="2" s="1"/>
  <c r="T16" i="2"/>
  <c r="T17" i="2" s="1"/>
  <c r="T28" i="2" s="1"/>
  <c r="T308" i="2"/>
  <c r="T196" i="2"/>
  <c r="T60" i="2"/>
  <c r="T61" i="2" s="1"/>
  <c r="T86" i="2"/>
  <c r="T87" i="2" s="1"/>
  <c r="T371" i="2"/>
  <c r="T372" i="2" s="1"/>
  <c r="T397" i="2"/>
  <c r="T398" i="2" s="1"/>
  <c r="S641" i="2"/>
  <c r="S638" i="2" s="1"/>
  <c r="S577" i="2"/>
  <c r="S578" i="2" s="1"/>
  <c r="S579" i="2"/>
  <c r="S580" i="2" s="1"/>
  <c r="S572" i="2"/>
  <c r="S889" i="2"/>
  <c r="S890" i="2" s="1"/>
  <c r="S901" i="2" s="1"/>
  <c r="S884" i="2"/>
  <c r="S891" i="2"/>
  <c r="S892" i="2" s="1"/>
  <c r="R302" i="2"/>
  <c r="S507" i="2"/>
  <c r="S510" i="2"/>
  <c r="R753" i="2"/>
  <c r="R755" i="2"/>
  <c r="R756" i="2" s="1"/>
  <c r="Q757" i="2"/>
  <c r="Q758" i="2" s="1"/>
  <c r="R597" i="2"/>
  <c r="R599" i="2"/>
  <c r="R600" i="2" s="1"/>
  <c r="Q325" i="2"/>
  <c r="Q328" i="2"/>
  <c r="Q327" i="2" s="1"/>
  <c r="S95" i="2"/>
  <c r="S94" i="2" s="1"/>
  <c r="R484" i="2"/>
  <c r="R303" i="2"/>
  <c r="R299" i="2" s="1"/>
  <c r="Q128" i="2"/>
  <c r="Q148" i="2"/>
  <c r="Q133" i="2"/>
  <c r="Q134" i="2" s="1"/>
  <c r="Q145" i="2" s="1"/>
  <c r="Q159" i="2"/>
  <c r="Q160" i="2" s="1"/>
  <c r="S547" i="2"/>
  <c r="S548" i="2" s="1"/>
  <c r="S545" i="2"/>
  <c r="R259" i="2"/>
  <c r="R261" i="2"/>
  <c r="R262" i="2" s="1"/>
  <c r="R623" i="2"/>
  <c r="R625" i="2"/>
  <c r="R626" i="2" s="1"/>
  <c r="Q627" i="2"/>
  <c r="Q628" i="2" s="1"/>
  <c r="Q819" i="2"/>
  <c r="Q822" i="2"/>
  <c r="Q821" i="2" s="1"/>
  <c r="R901" i="2"/>
  <c r="R898" i="2" s="1"/>
  <c r="S898" i="2" s="1"/>
  <c r="S495" i="2"/>
  <c r="S496" i="2" s="1"/>
  <c r="S493" i="2"/>
  <c r="R588" i="2"/>
  <c r="N189" i="2"/>
  <c r="N192" i="2"/>
  <c r="N191" i="2" s="1"/>
  <c r="S28" i="2"/>
  <c r="S24" i="2" s="1"/>
  <c r="S260" i="2"/>
  <c r="S267" i="2"/>
  <c r="S268" i="2" s="1"/>
  <c r="S265" i="2"/>
  <c r="S266" i="2" s="1"/>
  <c r="S312" i="2"/>
  <c r="S317" i="2"/>
  <c r="S318" i="2" s="1"/>
  <c r="S319" i="2"/>
  <c r="S320" i="2" s="1"/>
  <c r="S407" i="2"/>
  <c r="S403" i="2" s="1"/>
  <c r="R701" i="2"/>
  <c r="R703" i="2"/>
  <c r="R704" i="2" s="1"/>
  <c r="R455" i="2"/>
  <c r="R458" i="2"/>
  <c r="S68" i="2" l="1"/>
  <c r="S431" i="2"/>
  <c r="S719" i="2"/>
  <c r="T121" i="2"/>
  <c r="R743" i="2"/>
  <c r="S119" i="2"/>
  <c r="R457" i="2"/>
  <c r="S277" i="2"/>
  <c r="S273" i="2" s="1"/>
  <c r="T251" i="2"/>
  <c r="T247" i="2" s="1"/>
  <c r="T381" i="2"/>
  <c r="S355" i="2"/>
  <c r="T898" i="2"/>
  <c r="S484" i="2"/>
  <c r="S483" i="2" s="1"/>
  <c r="S481" i="2"/>
  <c r="T432" i="2"/>
  <c r="S351" i="2"/>
  <c r="S354" i="2"/>
  <c r="S353" i="2" s="1"/>
  <c r="T406" i="2"/>
  <c r="T405" i="2" s="1"/>
  <c r="T403" i="2"/>
  <c r="T562" i="2"/>
  <c r="S302" i="2"/>
  <c r="S768" i="2"/>
  <c r="T579" i="2"/>
  <c r="T580" i="2" s="1"/>
  <c r="T577" i="2"/>
  <c r="T578" i="2" s="1"/>
  <c r="T589" i="2" s="1"/>
  <c r="T572" i="2"/>
  <c r="T884" i="2"/>
  <c r="T891" i="2"/>
  <c r="T892" i="2" s="1"/>
  <c r="T889" i="2"/>
  <c r="T890" i="2" s="1"/>
  <c r="R845" i="2"/>
  <c r="R848" i="2"/>
  <c r="R847" i="2" s="1"/>
  <c r="S663" i="2"/>
  <c r="S666" i="2"/>
  <c r="S665" i="2" s="1"/>
  <c r="T24" i="2"/>
  <c r="T27" i="2"/>
  <c r="T26" i="2" s="1"/>
  <c r="S470" i="2"/>
  <c r="S519" i="2"/>
  <c r="S521" i="2"/>
  <c r="S522" i="2" s="1"/>
  <c r="R897" i="2"/>
  <c r="R900" i="2"/>
  <c r="R899" i="2" s="1"/>
  <c r="S831" i="2"/>
  <c r="S833" i="2"/>
  <c r="S834" i="2" s="1"/>
  <c r="R835" i="2"/>
  <c r="R836" i="2" s="1"/>
  <c r="S405" i="2"/>
  <c r="T536" i="2"/>
  <c r="O189" i="2"/>
  <c r="O192" i="2"/>
  <c r="O191" i="2" s="1"/>
  <c r="R819" i="2"/>
  <c r="R822" i="2"/>
  <c r="R821" i="2" s="1"/>
  <c r="T96" i="2"/>
  <c r="T92" i="2" s="1"/>
  <c r="T733" i="2"/>
  <c r="T734" i="2" s="1"/>
  <c r="T735" i="2"/>
  <c r="T736" i="2" s="1"/>
  <c r="T728" i="2"/>
  <c r="S441" i="2"/>
  <c r="S443" i="2"/>
  <c r="S444" i="2" s="1"/>
  <c r="P153" i="2"/>
  <c r="P154" i="2" s="1"/>
  <c r="P151" i="2"/>
  <c r="S615" i="2"/>
  <c r="S611" i="2" s="1"/>
  <c r="S857" i="2"/>
  <c r="S859" i="2"/>
  <c r="S860" i="2" s="1"/>
  <c r="R861" i="2"/>
  <c r="R862" i="2" s="1"/>
  <c r="R159" i="2"/>
  <c r="R160" i="2" s="1"/>
  <c r="R148" i="2"/>
  <c r="R133" i="2"/>
  <c r="R134" i="2" s="1"/>
  <c r="R145" i="2" s="1"/>
  <c r="R128" i="2"/>
  <c r="S744" i="2"/>
  <c r="T415" i="2"/>
  <c r="T417" i="2"/>
  <c r="T418" i="2" s="1"/>
  <c r="R770" i="2"/>
  <c r="R769" i="2" s="1"/>
  <c r="R767" i="2"/>
  <c r="R715" i="2"/>
  <c r="R718" i="2"/>
  <c r="R717" i="2" s="1"/>
  <c r="S689" i="2"/>
  <c r="S692" i="2"/>
  <c r="S691" i="2" s="1"/>
  <c r="S329" i="2"/>
  <c r="R587" i="2"/>
  <c r="T95" i="2"/>
  <c r="S597" i="2"/>
  <c r="S599" i="2"/>
  <c r="S509" i="2"/>
  <c r="T205" i="2"/>
  <c r="T206" i="2" s="1"/>
  <c r="T200" i="2"/>
  <c r="T667" i="2"/>
  <c r="T664" i="2" s="1"/>
  <c r="T641" i="2"/>
  <c r="T638" i="2" s="1"/>
  <c r="U638" i="2" s="1"/>
  <c r="T702" i="2"/>
  <c r="T709" i="2"/>
  <c r="T710" i="2" s="1"/>
  <c r="T707" i="2"/>
  <c r="T708" i="2" s="1"/>
  <c r="Q141" i="2"/>
  <c r="Q144" i="2"/>
  <c r="Q143" i="2" s="1"/>
  <c r="S50" i="2"/>
  <c r="T63" i="2"/>
  <c r="S285" i="2"/>
  <c r="S287" i="2"/>
  <c r="S600" i="2"/>
  <c r="Q127" i="2"/>
  <c r="Q129" i="2"/>
  <c r="Q130" i="2" s="1"/>
  <c r="O175" i="2"/>
  <c r="O177" i="2"/>
  <c r="O178" i="2" s="1"/>
  <c r="S469" i="2"/>
  <c r="S467" i="2"/>
  <c r="S730" i="2"/>
  <c r="R871" i="2"/>
  <c r="R874" i="2"/>
  <c r="R873" i="2" s="1"/>
  <c r="T69" i="2"/>
  <c r="R275" i="2"/>
  <c r="S588" i="2"/>
  <c r="Q172" i="2"/>
  <c r="Q157" i="2"/>
  <c r="Q158" i="2" s="1"/>
  <c r="Q169" i="2" s="1"/>
  <c r="Q152" i="2"/>
  <c r="Q183" i="2"/>
  <c r="Q184" i="2" s="1"/>
  <c r="T510" i="2"/>
  <c r="T509" i="2" s="1"/>
  <c r="T319" i="2"/>
  <c r="T320" i="2" s="1"/>
  <c r="T312" i="2"/>
  <c r="T317" i="2"/>
  <c r="T318" i="2" s="1"/>
  <c r="T11" i="2"/>
  <c r="T33" i="2"/>
  <c r="T260" i="2"/>
  <c r="T267" i="2"/>
  <c r="T268" i="2" s="1"/>
  <c r="T265" i="2"/>
  <c r="T266" i="2" s="1"/>
  <c r="T277" i="2" s="1"/>
  <c r="T392" i="2"/>
  <c r="T813" i="2"/>
  <c r="T814" i="2" s="1"/>
  <c r="T811" i="2"/>
  <c r="T812" i="2" s="1"/>
  <c r="T806" i="2"/>
  <c r="T250" i="2"/>
  <c r="S805" i="2"/>
  <c r="R809" i="2"/>
  <c r="R810" i="2" s="1"/>
  <c r="S807" i="2"/>
  <c r="S276" i="2"/>
  <c r="S458" i="2"/>
  <c r="T537" i="2"/>
  <c r="T533" i="2" s="1"/>
  <c r="T780" i="2"/>
  <c r="T787" i="2"/>
  <c r="T788" i="2" s="1"/>
  <c r="T785" i="2"/>
  <c r="T786" i="2" s="1"/>
  <c r="S779" i="2"/>
  <c r="R783" i="2"/>
  <c r="R784" i="2" s="1"/>
  <c r="S781" i="2"/>
  <c r="S782" i="2" s="1"/>
  <c r="S727" i="2"/>
  <c r="S729" i="2"/>
  <c r="P165" i="2"/>
  <c r="P168" i="2"/>
  <c r="P167" i="2" s="1"/>
  <c r="S124" i="2"/>
  <c r="S104" i="2"/>
  <c r="S135" i="2"/>
  <c r="S136" i="2" s="1"/>
  <c r="S745" i="2"/>
  <c r="S741" i="2" s="1"/>
  <c r="T495" i="2"/>
  <c r="T496" i="2" s="1"/>
  <c r="T493" i="2"/>
  <c r="T433" i="2"/>
  <c r="T429" i="2" s="1"/>
  <c r="T754" i="2"/>
  <c r="T761" i="2"/>
  <c r="T762" i="2" s="1"/>
  <c r="T759" i="2"/>
  <c r="T760" i="2" s="1"/>
  <c r="T771" i="2" s="1"/>
  <c r="S288" i="2"/>
  <c r="S875" i="2"/>
  <c r="S872" i="2" s="1"/>
  <c r="V195" i="2"/>
  <c r="V147" i="2"/>
  <c r="W40" i="2"/>
  <c r="V48" i="2"/>
  <c r="V123" i="2"/>
  <c r="V74" i="2"/>
  <c r="S849" i="2"/>
  <c r="S846" i="2" s="1"/>
  <c r="S637" i="2"/>
  <c r="S640" i="2"/>
  <c r="S639" i="2" s="1"/>
  <c r="S797" i="2"/>
  <c r="S794" i="2" s="1"/>
  <c r="T649" i="2"/>
  <c r="S653" i="2"/>
  <c r="S654" i="2" s="1"/>
  <c r="T651" i="2"/>
  <c r="T652" i="2" s="1"/>
  <c r="R353" i="2"/>
  <c r="S259" i="2"/>
  <c r="S261" i="2"/>
  <c r="S262" i="2" s="1"/>
  <c r="R483" i="2"/>
  <c r="S753" i="2"/>
  <c r="R757" i="2"/>
  <c r="R758" i="2" s="1"/>
  <c r="S755" i="2"/>
  <c r="S756" i="2" s="1"/>
  <c r="U854" i="2"/>
  <c r="U880" i="2"/>
  <c r="U750" i="2"/>
  <c r="U828" i="2"/>
  <c r="U776" i="2"/>
  <c r="U802" i="2"/>
  <c r="U698" i="2"/>
  <c r="U683" i="2"/>
  <c r="U684" i="2" s="1"/>
  <c r="U724" i="2"/>
  <c r="U620" i="2"/>
  <c r="U624" i="2" s="1"/>
  <c r="U594" i="2"/>
  <c r="U681" i="2"/>
  <c r="U682" i="2" s="1"/>
  <c r="U693" i="2" s="1"/>
  <c r="U690" i="2" s="1"/>
  <c r="U646" i="2"/>
  <c r="U650" i="2" s="1"/>
  <c r="U631" i="2"/>
  <c r="U632" i="2" s="1"/>
  <c r="U629" i="2"/>
  <c r="U630" i="2" s="1"/>
  <c r="U641" i="2" s="1"/>
  <c r="U516" i="2"/>
  <c r="U520" i="2" s="1"/>
  <c r="U501" i="2"/>
  <c r="U502" i="2" s="1"/>
  <c r="U542" i="2"/>
  <c r="U546" i="2" s="1"/>
  <c r="U527" i="2"/>
  <c r="U528" i="2" s="1"/>
  <c r="U499" i="2"/>
  <c r="U500" i="2" s="1"/>
  <c r="U511" i="2" s="1"/>
  <c r="U412" i="2"/>
  <c r="U416" i="2" s="1"/>
  <c r="U397" i="2"/>
  <c r="U398" i="2" s="1"/>
  <c r="U672" i="2"/>
  <c r="U676" i="2" s="1"/>
  <c r="U657" i="2"/>
  <c r="U658" i="2" s="1"/>
  <c r="U568" i="2"/>
  <c r="U438" i="2"/>
  <c r="U386" i="2"/>
  <c r="U390" i="2" s="1"/>
  <c r="U553" i="2"/>
  <c r="U554" i="2" s="1"/>
  <c r="U464" i="2"/>
  <c r="U360" i="2"/>
  <c r="U364" i="2" s="1"/>
  <c r="U655" i="2"/>
  <c r="U656" i="2" s="1"/>
  <c r="U667" i="2" s="1"/>
  <c r="U490" i="2"/>
  <c r="U494" i="2" s="1"/>
  <c r="U395" i="2"/>
  <c r="U396" i="2" s="1"/>
  <c r="U369" i="2"/>
  <c r="U370" i="2" s="1"/>
  <c r="U282" i="2"/>
  <c r="U421" i="2"/>
  <c r="U422" i="2" s="1"/>
  <c r="U433" i="2" s="1"/>
  <c r="U256" i="2"/>
  <c r="U241" i="2"/>
  <c r="U242" i="2" s="1"/>
  <c r="U230" i="2"/>
  <c r="U234" i="2" s="1"/>
  <c r="U111" i="2"/>
  <c r="U112" i="2" s="1"/>
  <c r="U423" i="2"/>
  <c r="U424" i="2" s="1"/>
  <c r="U371" i="2"/>
  <c r="U372" i="2" s="1"/>
  <c r="U196" i="2"/>
  <c r="U239" i="2"/>
  <c r="U240" i="2" s="1"/>
  <c r="U334" i="2"/>
  <c r="U551" i="2"/>
  <c r="U552" i="2" s="1"/>
  <c r="U563" i="2" s="1"/>
  <c r="U525" i="2"/>
  <c r="U526" i="2" s="1"/>
  <c r="U537" i="2" s="1"/>
  <c r="U308" i="2"/>
  <c r="U86" i="2"/>
  <c r="U87" i="2" s="1"/>
  <c r="U75" i="2"/>
  <c r="V49" i="2"/>
  <c r="U18" i="2"/>
  <c r="U19" i="2" s="1"/>
  <c r="U16" i="2"/>
  <c r="U17" i="2" s="1"/>
  <c r="U60" i="2"/>
  <c r="U61" i="2" s="1"/>
  <c r="U53" i="2"/>
  <c r="U109" i="2"/>
  <c r="U110" i="2" s="1"/>
  <c r="U121" i="2" s="1"/>
  <c r="U84" i="2"/>
  <c r="U85" i="2" s="1"/>
  <c r="U96" i="2" s="1"/>
  <c r="U6" i="2"/>
  <c r="U58" i="2"/>
  <c r="U59" i="2" s="1"/>
  <c r="T291" i="2"/>
  <c r="T292" i="2" s="1"/>
  <c r="T286" i="2"/>
  <c r="T293" i="2"/>
  <c r="T294" i="2" s="1"/>
  <c r="T563" i="2"/>
  <c r="T559" i="2" s="1"/>
  <c r="T839" i="2"/>
  <c r="T840" i="2" s="1"/>
  <c r="T837" i="2"/>
  <c r="T838" i="2" s="1"/>
  <c r="T832" i="2"/>
  <c r="S303" i="2"/>
  <c r="S299" i="2" s="1"/>
  <c r="T389" i="2"/>
  <c r="T391" i="2"/>
  <c r="T675" i="2"/>
  <c r="S679" i="2"/>
  <c r="S680" i="2" s="1"/>
  <c r="T677" i="2"/>
  <c r="T678" i="2" s="1"/>
  <c r="T120" i="2"/>
  <c r="T119" i="2" s="1"/>
  <c r="T117" i="2"/>
  <c r="S199" i="2"/>
  <c r="S201" i="2"/>
  <c r="S202" i="2" s="1"/>
  <c r="S823" i="2"/>
  <c r="S820" i="2" s="1"/>
  <c r="T475" i="2"/>
  <c r="T476" i="2" s="1"/>
  <c r="T473" i="2"/>
  <c r="T474" i="2" s="1"/>
  <c r="T485" i="2" s="1"/>
  <c r="T468" i="2"/>
  <c r="R881" i="2"/>
  <c r="R855" i="2"/>
  <c r="R829" i="2"/>
  <c r="R777" i="2"/>
  <c r="R803" i="2"/>
  <c r="R699" i="2"/>
  <c r="R647" i="2"/>
  <c r="R725" i="2"/>
  <c r="R621" i="2"/>
  <c r="R595" i="2"/>
  <c r="R543" i="2"/>
  <c r="R751" i="2"/>
  <c r="R517" i="2"/>
  <c r="R413" i="2"/>
  <c r="R439" i="2"/>
  <c r="R491" i="2"/>
  <c r="R387" i="2"/>
  <c r="R673" i="2"/>
  <c r="R309" i="2"/>
  <c r="R197" i="2"/>
  <c r="R569" i="2"/>
  <c r="R361" i="2"/>
  <c r="R257" i="2"/>
  <c r="R231" i="2"/>
  <c r="R283" i="2"/>
  <c r="R76" i="2"/>
  <c r="R101" i="2" s="1"/>
  <c r="R125" i="2" s="1"/>
  <c r="R7" i="2"/>
  <c r="R465" i="2"/>
  <c r="R335" i="2"/>
  <c r="S573" i="2"/>
  <c r="S574" i="2" s="1"/>
  <c r="S571" i="2"/>
  <c r="T52" i="2"/>
  <c r="T54" i="2"/>
  <c r="T55" i="2" s="1"/>
  <c r="R793" i="2"/>
  <c r="R796" i="2"/>
  <c r="R795" i="2" s="1"/>
  <c r="S623" i="2"/>
  <c r="R627" i="2"/>
  <c r="R628" i="2" s="1"/>
  <c r="S625" i="2"/>
  <c r="S626" i="2" s="1"/>
  <c r="S589" i="2"/>
  <c r="S585" i="2" s="1"/>
  <c r="T345" i="2"/>
  <c r="T346" i="2" s="1"/>
  <c r="T338" i="2"/>
  <c r="T343" i="2"/>
  <c r="T344" i="2" s="1"/>
  <c r="T355" i="2" s="1"/>
  <c r="T511" i="2"/>
  <c r="T507" i="2" s="1"/>
  <c r="S380" i="2"/>
  <c r="S379" i="2" s="1"/>
  <c r="S377" i="2"/>
  <c r="S10" i="2"/>
  <c r="T10" i="2" s="1"/>
  <c r="S340" i="2"/>
  <c r="S78" i="2"/>
  <c r="S80" i="2"/>
  <c r="T233" i="2"/>
  <c r="T235" i="2"/>
  <c r="R325" i="2"/>
  <c r="R328" i="2"/>
  <c r="R327" i="2" s="1"/>
  <c r="R301" i="2"/>
  <c r="T70" i="2"/>
  <c r="T66" i="2" s="1"/>
  <c r="R103" i="2"/>
  <c r="R105" i="2"/>
  <c r="R106" i="2" s="1"/>
  <c r="S337" i="2"/>
  <c r="S339" i="2"/>
  <c r="S81" i="2"/>
  <c r="P207" i="2"/>
  <c r="P208" i="2" s="1"/>
  <c r="P217" i="2" s="1"/>
  <c r="P181" i="2"/>
  <c r="P182" i="2" s="1"/>
  <c r="P193" i="2" s="1"/>
  <c r="P176" i="2"/>
  <c r="S701" i="2"/>
  <c r="S703" i="2"/>
  <c r="S704" i="2" s="1"/>
  <c r="T545" i="2"/>
  <c r="T547" i="2"/>
  <c r="T548" i="2" s="1"/>
  <c r="T79" i="2"/>
  <c r="T100" i="2"/>
  <c r="T236" i="2"/>
  <c r="T366" i="2"/>
  <c r="T449" i="2"/>
  <c r="T450" i="2" s="1"/>
  <c r="T447" i="2"/>
  <c r="T448" i="2" s="1"/>
  <c r="T442" i="2"/>
  <c r="T603" i="2"/>
  <c r="T604" i="2" s="1"/>
  <c r="T605" i="2"/>
  <c r="T606" i="2" s="1"/>
  <c r="T598" i="2"/>
  <c r="T863" i="2"/>
  <c r="T864" i="2" s="1"/>
  <c r="T865" i="2"/>
  <c r="T866" i="2" s="1"/>
  <c r="T858" i="2"/>
  <c r="S771" i="2"/>
  <c r="T363" i="2"/>
  <c r="T365" i="2"/>
  <c r="Q12" i="2"/>
  <c r="Q13" i="2" s="1"/>
  <c r="Q34" i="2"/>
  <c r="R887" i="2"/>
  <c r="R888" i="2" s="1"/>
  <c r="S883" i="2"/>
  <c r="S885" i="2"/>
  <c r="S886" i="2" s="1"/>
  <c r="S614" i="2"/>
  <c r="S26" i="2"/>
  <c r="S311" i="2"/>
  <c r="S313" i="2"/>
  <c r="S314" i="2" s="1"/>
  <c r="S459" i="2"/>
  <c r="S455" i="2" s="1"/>
  <c r="O213" i="2"/>
  <c r="O216" i="2"/>
  <c r="O215" i="2" s="1"/>
  <c r="S808" i="2"/>
  <c r="U28" i="2" l="1"/>
  <c r="T249" i="2"/>
  <c r="T719" i="2"/>
  <c r="S275" i="2"/>
  <c r="T94" i="2"/>
  <c r="T431" i="2"/>
  <c r="T459" i="2"/>
  <c r="S587" i="2"/>
  <c r="T797" i="2"/>
  <c r="T901" i="2"/>
  <c r="S301" i="2"/>
  <c r="T68" i="2"/>
  <c r="T614" i="2"/>
  <c r="U533" i="2"/>
  <c r="U536" i="2"/>
  <c r="U535" i="2" s="1"/>
  <c r="U507" i="2"/>
  <c r="U510" i="2"/>
  <c r="U509" i="2" s="1"/>
  <c r="T455" i="2"/>
  <c r="T458" i="2"/>
  <c r="T457" i="2" s="1"/>
  <c r="T741" i="2"/>
  <c r="T744" i="2"/>
  <c r="T743" i="2" s="1"/>
  <c r="T302" i="2"/>
  <c r="U69" i="2"/>
  <c r="U559" i="2"/>
  <c r="U562" i="2"/>
  <c r="U561" i="2" s="1"/>
  <c r="U432" i="2"/>
  <c r="U431" i="2" s="1"/>
  <c r="U429" i="2"/>
  <c r="U236" i="2"/>
  <c r="U415" i="2"/>
  <c r="U417" i="2"/>
  <c r="U418" i="2" s="1"/>
  <c r="T521" i="2"/>
  <c r="T522" i="2" s="1"/>
  <c r="T519" i="2"/>
  <c r="T663" i="2"/>
  <c r="T666" i="2"/>
  <c r="T665" i="2" s="1"/>
  <c r="T311" i="2"/>
  <c r="T313" i="2"/>
  <c r="T314" i="2" s="1"/>
  <c r="T701" i="2"/>
  <c r="T703" i="2"/>
  <c r="T704" i="2" s="1"/>
  <c r="S793" i="2"/>
  <c r="S796" i="2"/>
  <c r="S795" i="2" s="1"/>
  <c r="U366" i="2"/>
  <c r="T753" i="2"/>
  <c r="T755" i="2"/>
  <c r="S757" i="2"/>
  <c r="S758" i="2" s="1"/>
  <c r="T337" i="2"/>
  <c r="T339" i="2"/>
  <c r="T340" i="2" s="1"/>
  <c r="S819" i="2"/>
  <c r="S822" i="2"/>
  <c r="S821" i="2" s="1"/>
  <c r="U52" i="2"/>
  <c r="U54" i="2"/>
  <c r="U55" i="2" s="1"/>
  <c r="T303" i="2"/>
  <c r="T299" i="2" s="1"/>
  <c r="U251" i="2"/>
  <c r="U247" i="2" s="1"/>
  <c r="U837" i="2"/>
  <c r="U838" i="2" s="1"/>
  <c r="U839" i="2"/>
  <c r="U840" i="2" s="1"/>
  <c r="U832" i="2"/>
  <c r="T756" i="2"/>
  <c r="T469" i="2"/>
  <c r="T470" i="2" s="1"/>
  <c r="T467" i="2"/>
  <c r="T285" i="2"/>
  <c r="T287" i="2"/>
  <c r="T288" i="2" s="1"/>
  <c r="T597" i="2"/>
  <c r="T599" i="2"/>
  <c r="T831" i="2"/>
  <c r="T833" i="2"/>
  <c r="T834" i="2" s="1"/>
  <c r="S835" i="2"/>
  <c r="S836" i="2" s="1"/>
  <c r="T124" i="2"/>
  <c r="T104" i="2"/>
  <c r="T135" i="2"/>
  <c r="T136" i="2" s="1"/>
  <c r="S103" i="2"/>
  <c r="S105" i="2"/>
  <c r="S106" i="2" s="1"/>
  <c r="T377" i="2"/>
  <c r="T380" i="2"/>
  <c r="T379" i="2" s="1"/>
  <c r="T573" i="2"/>
  <c r="T571" i="2"/>
  <c r="V880" i="2"/>
  <c r="V854" i="2"/>
  <c r="V828" i="2"/>
  <c r="V776" i="2"/>
  <c r="V724" i="2"/>
  <c r="V681" i="2"/>
  <c r="V682" i="2" s="1"/>
  <c r="V750" i="2"/>
  <c r="V646" i="2"/>
  <c r="V650" i="2" s="1"/>
  <c r="V631" i="2"/>
  <c r="V632" i="2" s="1"/>
  <c r="V672" i="2"/>
  <c r="V676" i="2" s="1"/>
  <c r="V657" i="2"/>
  <c r="V658" i="2" s="1"/>
  <c r="V629" i="2"/>
  <c r="V630" i="2" s="1"/>
  <c r="V641" i="2" s="1"/>
  <c r="V638" i="2" s="1"/>
  <c r="V802" i="2"/>
  <c r="V542" i="2"/>
  <c r="V546" i="2" s="1"/>
  <c r="V527" i="2"/>
  <c r="V528" i="2" s="1"/>
  <c r="V499" i="2"/>
  <c r="V500" i="2" s="1"/>
  <c r="V568" i="2"/>
  <c r="V553" i="2"/>
  <c r="V554" i="2" s="1"/>
  <c r="V525" i="2"/>
  <c r="V526" i="2" s="1"/>
  <c r="V537" i="2" s="1"/>
  <c r="V620" i="2"/>
  <c r="V624" i="2" s="1"/>
  <c r="V594" i="2"/>
  <c r="V551" i="2"/>
  <c r="V552" i="2" s="1"/>
  <c r="V438" i="2"/>
  <c r="V423" i="2"/>
  <c r="V424" i="2" s="1"/>
  <c r="V395" i="2"/>
  <c r="V396" i="2" s="1"/>
  <c r="V516" i="2"/>
  <c r="V520" i="2" s="1"/>
  <c r="V501" i="2"/>
  <c r="V502" i="2" s="1"/>
  <c r="V464" i="2"/>
  <c r="V360" i="2"/>
  <c r="V364" i="2" s="1"/>
  <c r="V698" i="2"/>
  <c r="V683" i="2"/>
  <c r="V684" i="2" s="1"/>
  <c r="V655" i="2"/>
  <c r="V656" i="2" s="1"/>
  <c r="V490" i="2"/>
  <c r="V494" i="2" s="1"/>
  <c r="V421" i="2"/>
  <c r="V422" i="2" s="1"/>
  <c r="V371" i="2"/>
  <c r="V372" i="2" s="1"/>
  <c r="V256" i="2"/>
  <c r="V241" i="2"/>
  <c r="V242" i="2" s="1"/>
  <c r="V230" i="2"/>
  <c r="V234" i="2" s="1"/>
  <c r="V111" i="2"/>
  <c r="V112" i="2" s="1"/>
  <c r="V239" i="2"/>
  <c r="V240" i="2" s="1"/>
  <c r="V109" i="2"/>
  <c r="V110" i="2" s="1"/>
  <c r="V86" i="2"/>
  <c r="V87" i="2" s="1"/>
  <c r="V308" i="2"/>
  <c r="V369" i="2"/>
  <c r="V370" i="2" s="1"/>
  <c r="V334" i="2"/>
  <c r="V282" i="2"/>
  <c r="V75" i="2"/>
  <c r="W49" i="2"/>
  <c r="V397" i="2"/>
  <c r="V398" i="2" s="1"/>
  <c r="V386" i="2"/>
  <c r="V390" i="2" s="1"/>
  <c r="V196" i="2"/>
  <c r="V53" i="2"/>
  <c r="V18" i="2"/>
  <c r="V19" i="2" s="1"/>
  <c r="V16" i="2"/>
  <c r="V17" i="2" s="1"/>
  <c r="V28" i="2" s="1"/>
  <c r="V84" i="2"/>
  <c r="V85" i="2" s="1"/>
  <c r="V60" i="2"/>
  <c r="V61" i="2" s="1"/>
  <c r="V412" i="2"/>
  <c r="V416" i="2" s="1"/>
  <c r="V58" i="2"/>
  <c r="V59" i="2" s="1"/>
  <c r="V6" i="2"/>
  <c r="U205" i="2"/>
  <c r="U206" i="2" s="1"/>
  <c r="U200" i="2"/>
  <c r="U286" i="2"/>
  <c r="U291" i="2"/>
  <c r="U292" i="2" s="1"/>
  <c r="U293" i="2"/>
  <c r="U294" i="2" s="1"/>
  <c r="U605" i="2"/>
  <c r="U606" i="2" s="1"/>
  <c r="U603" i="2"/>
  <c r="U604" i="2" s="1"/>
  <c r="U615" i="2" s="1"/>
  <c r="U598" i="2"/>
  <c r="U761" i="2"/>
  <c r="U762" i="2" s="1"/>
  <c r="U759" i="2"/>
  <c r="U760" i="2" s="1"/>
  <c r="U754" i="2"/>
  <c r="T259" i="2"/>
  <c r="T261" i="2"/>
  <c r="T262" i="2" s="1"/>
  <c r="T805" i="2"/>
  <c r="S809" i="2"/>
  <c r="S810" i="2" s="1"/>
  <c r="T807" i="2"/>
  <c r="T808" i="2" s="1"/>
  <c r="U63" i="2"/>
  <c r="T50" i="2"/>
  <c r="S715" i="2"/>
  <c r="S718" i="2"/>
  <c r="S717" i="2" s="1"/>
  <c r="T745" i="2"/>
  <c r="T768" i="2"/>
  <c r="P213" i="2"/>
  <c r="P216" i="2"/>
  <c r="P215" i="2" s="1"/>
  <c r="U365" i="2"/>
  <c r="U363" i="2"/>
  <c r="T615" i="2"/>
  <c r="T611" i="2" s="1"/>
  <c r="T81" i="2"/>
  <c r="U117" i="2"/>
  <c r="U120" i="2"/>
  <c r="U119" i="2" s="1"/>
  <c r="U33" i="2"/>
  <c r="U11" i="2"/>
  <c r="U100" i="2"/>
  <c r="U79" i="2"/>
  <c r="U381" i="2"/>
  <c r="U442" i="2"/>
  <c r="U449" i="2"/>
  <c r="U450" i="2" s="1"/>
  <c r="U447" i="2"/>
  <c r="U448" i="2" s="1"/>
  <c r="U459" i="2" s="1"/>
  <c r="U548" i="2"/>
  <c r="U891" i="2"/>
  <c r="U892" i="2" s="1"/>
  <c r="U889" i="2"/>
  <c r="U890" i="2" s="1"/>
  <c r="U901" i="2" s="1"/>
  <c r="U884" i="2"/>
  <c r="T637" i="2"/>
  <c r="T640" i="2"/>
  <c r="T639" i="2" s="1"/>
  <c r="U493" i="2"/>
  <c r="U495" i="2"/>
  <c r="U496" i="2" s="1"/>
  <c r="S881" i="2"/>
  <c r="S803" i="2"/>
  <c r="S855" i="2"/>
  <c r="S751" i="2"/>
  <c r="S725" i="2"/>
  <c r="S829" i="2"/>
  <c r="S777" i="2"/>
  <c r="S673" i="2"/>
  <c r="S699" i="2"/>
  <c r="S647" i="2"/>
  <c r="S491" i="2"/>
  <c r="S439" i="2"/>
  <c r="S387" i="2"/>
  <c r="S517" i="2"/>
  <c r="S197" i="2"/>
  <c r="S569" i="2"/>
  <c r="S413" i="2"/>
  <c r="S361" i="2"/>
  <c r="S621" i="2"/>
  <c r="S465" i="2"/>
  <c r="S335" i="2"/>
  <c r="S283" i="2"/>
  <c r="S595" i="2"/>
  <c r="S309" i="2"/>
  <c r="S257" i="2"/>
  <c r="S76" i="2"/>
  <c r="S101" i="2" s="1"/>
  <c r="S125" i="2" s="1"/>
  <c r="S149" i="2" s="1"/>
  <c r="S173" i="2" s="1"/>
  <c r="S7" i="2"/>
  <c r="S231" i="2"/>
  <c r="S543" i="2"/>
  <c r="U95" i="2"/>
  <c r="U94" i="2" s="1"/>
  <c r="U92" i="2"/>
  <c r="S767" i="2"/>
  <c r="S770" i="2"/>
  <c r="S769" i="2" s="1"/>
  <c r="R183" i="2"/>
  <c r="R184" i="2" s="1"/>
  <c r="R152" i="2"/>
  <c r="R172" i="2"/>
  <c r="R157" i="2"/>
  <c r="R158" i="2" s="1"/>
  <c r="R169" i="2" s="1"/>
  <c r="S897" i="2"/>
  <c r="S900" i="2"/>
  <c r="S899" i="2" s="1"/>
  <c r="T481" i="2"/>
  <c r="T484" i="2"/>
  <c r="T483" i="2" s="1"/>
  <c r="T860" i="2"/>
  <c r="R34" i="2"/>
  <c r="R12" i="2"/>
  <c r="R13" i="2" s="1"/>
  <c r="Q168" i="2"/>
  <c r="Q167" i="2" s="1"/>
  <c r="Q165" i="2"/>
  <c r="U813" i="2"/>
  <c r="U814" i="2" s="1"/>
  <c r="U811" i="2"/>
  <c r="U812" i="2" s="1"/>
  <c r="U823" i="2" s="1"/>
  <c r="U806" i="2"/>
  <c r="T273" i="2"/>
  <c r="T276" i="2"/>
  <c r="T275" i="2" s="1"/>
  <c r="T857" i="2"/>
  <c r="S861" i="2"/>
  <c r="S862" i="2" s="1"/>
  <c r="T859" i="2"/>
  <c r="T354" i="2"/>
  <c r="T353" i="2" s="1"/>
  <c r="T351" i="2"/>
  <c r="T875" i="2"/>
  <c r="U338" i="2"/>
  <c r="U345" i="2"/>
  <c r="U346" i="2" s="1"/>
  <c r="U343" i="2"/>
  <c r="U344" i="2" s="1"/>
  <c r="U355" i="2" s="1"/>
  <c r="U475" i="2"/>
  <c r="U476" i="2" s="1"/>
  <c r="U473" i="2"/>
  <c r="U474" i="2" s="1"/>
  <c r="U468" i="2"/>
  <c r="U652" i="2"/>
  <c r="U787" i="2"/>
  <c r="U788" i="2" s="1"/>
  <c r="U780" i="2"/>
  <c r="U785" i="2"/>
  <c r="U786" i="2" s="1"/>
  <c r="U649" i="2"/>
  <c r="T653" i="2"/>
  <c r="T654" i="2" s="1"/>
  <c r="U651" i="2"/>
  <c r="T585" i="2"/>
  <c r="T588" i="2"/>
  <c r="T587" i="2" s="1"/>
  <c r="T689" i="2"/>
  <c r="T692" i="2"/>
  <c r="T691" i="2" s="1"/>
  <c r="T600" i="2"/>
  <c r="T199" i="2"/>
  <c r="T201" i="2"/>
  <c r="U389" i="2"/>
  <c r="U391" i="2"/>
  <c r="T794" i="2"/>
  <c r="X40" i="2"/>
  <c r="W123" i="2"/>
  <c r="W74" i="2"/>
  <c r="W48" i="2"/>
  <c r="W147" i="2"/>
  <c r="W195" i="2"/>
  <c r="Q153" i="2"/>
  <c r="Q154" i="2" s="1"/>
  <c r="Q151" i="2"/>
  <c r="S845" i="2"/>
  <c r="S848" i="2"/>
  <c r="S847" i="2" s="1"/>
  <c r="U898" i="2"/>
  <c r="S613" i="2"/>
  <c r="U233" i="2"/>
  <c r="U235" i="2"/>
  <c r="U70" i="2"/>
  <c r="U66" i="2" s="1"/>
  <c r="U392" i="2"/>
  <c r="T727" i="2"/>
  <c r="T729" i="2"/>
  <c r="T730" i="2" s="1"/>
  <c r="U664" i="2"/>
  <c r="V664" i="2" s="1"/>
  <c r="P189" i="2"/>
  <c r="P192" i="2"/>
  <c r="P191" i="2" s="1"/>
  <c r="U24" i="2"/>
  <c r="U27" i="2"/>
  <c r="U26" i="2" s="1"/>
  <c r="T78" i="2"/>
  <c r="T80" i="2"/>
  <c r="T625" i="2"/>
  <c r="T626" i="2" s="1"/>
  <c r="T623" i="2"/>
  <c r="S627" i="2"/>
  <c r="S628" i="2" s="1"/>
  <c r="T849" i="2"/>
  <c r="T846" i="2" s="1"/>
  <c r="U407" i="2"/>
  <c r="U403" i="2" s="1"/>
  <c r="U579" i="2"/>
  <c r="U580" i="2" s="1"/>
  <c r="U577" i="2"/>
  <c r="U578" i="2" s="1"/>
  <c r="U589" i="2" s="1"/>
  <c r="U572" i="2"/>
  <c r="U735" i="2"/>
  <c r="U736" i="2" s="1"/>
  <c r="U728" i="2"/>
  <c r="U733" i="2"/>
  <c r="U734" i="2" s="1"/>
  <c r="U858" i="2"/>
  <c r="U863" i="2"/>
  <c r="U864" i="2" s="1"/>
  <c r="U865" i="2"/>
  <c r="U866" i="2" s="1"/>
  <c r="T872" i="2"/>
  <c r="S148" i="2"/>
  <c r="S159" i="2"/>
  <c r="S160" i="2" s="1"/>
  <c r="S133" i="2"/>
  <c r="S134" i="2" s="1"/>
  <c r="S145" i="2" s="1"/>
  <c r="S128" i="2"/>
  <c r="S457" i="2"/>
  <c r="U250" i="2"/>
  <c r="U249" i="2" s="1"/>
  <c r="P175" i="2"/>
  <c r="P177" i="2"/>
  <c r="P178" i="2" s="1"/>
  <c r="T202" i="2"/>
  <c r="U406" i="2"/>
  <c r="U709" i="2"/>
  <c r="U710" i="2" s="1"/>
  <c r="U707" i="2"/>
  <c r="U708" i="2" s="1"/>
  <c r="U702" i="2"/>
  <c r="Q181" i="2"/>
  <c r="Q182" i="2" s="1"/>
  <c r="Q193" i="2" s="1"/>
  <c r="Q207" i="2"/>
  <c r="Q208" i="2" s="1"/>
  <c r="Q217" i="2" s="1"/>
  <c r="Q176" i="2"/>
  <c r="R127" i="2"/>
  <c r="R129" i="2"/>
  <c r="R130" i="2" s="1"/>
  <c r="T441" i="2"/>
  <c r="T443" i="2"/>
  <c r="T574" i="2"/>
  <c r="S325" i="2"/>
  <c r="S328" i="2"/>
  <c r="S327" i="2" s="1"/>
  <c r="AS145" i="2"/>
  <c r="R149" i="2"/>
  <c r="R173" i="2" s="1"/>
  <c r="U675" i="2"/>
  <c r="T679" i="2"/>
  <c r="T680" i="2" s="1"/>
  <c r="U677" i="2"/>
  <c r="U678" i="2" s="1"/>
  <c r="S871" i="2"/>
  <c r="S874" i="2"/>
  <c r="S873" i="2" s="1"/>
  <c r="S743" i="2"/>
  <c r="U267" i="2"/>
  <c r="U268" i="2" s="1"/>
  <c r="U260" i="2"/>
  <c r="U265" i="2"/>
  <c r="U266" i="2" s="1"/>
  <c r="U277" i="2" s="1"/>
  <c r="T883" i="2"/>
  <c r="T885" i="2"/>
  <c r="T886" i="2" s="1"/>
  <c r="S887" i="2"/>
  <c r="S888" i="2" s="1"/>
  <c r="T444" i="2"/>
  <c r="U545" i="2"/>
  <c r="U547" i="2"/>
  <c r="U312" i="2"/>
  <c r="U317" i="2"/>
  <c r="U318" i="2" s="1"/>
  <c r="U319" i="2"/>
  <c r="U320" i="2" s="1"/>
  <c r="T779" i="2"/>
  <c r="S783" i="2"/>
  <c r="S784" i="2" s="1"/>
  <c r="T781" i="2"/>
  <c r="T782" i="2" s="1"/>
  <c r="T823" i="2"/>
  <c r="T820" i="2" s="1"/>
  <c r="U820" i="2" s="1"/>
  <c r="T329" i="2"/>
  <c r="R141" i="2"/>
  <c r="R144" i="2"/>
  <c r="R143" i="2" s="1"/>
  <c r="T535" i="2"/>
  <c r="T561" i="2"/>
  <c r="U797" i="2" l="1"/>
  <c r="V381" i="2"/>
  <c r="U875" i="2"/>
  <c r="U719" i="2"/>
  <c r="U485" i="2"/>
  <c r="V251" i="2"/>
  <c r="V247" i="2" s="1"/>
  <c r="V667" i="2"/>
  <c r="V511" i="2"/>
  <c r="V96" i="2"/>
  <c r="V69" i="2"/>
  <c r="V406" i="2"/>
  <c r="U302" i="2"/>
  <c r="U846" i="2"/>
  <c r="U857" i="2"/>
  <c r="T861" i="2"/>
  <c r="T862" i="2" s="1"/>
  <c r="U859" i="2"/>
  <c r="U860" i="2" s="1"/>
  <c r="R165" i="2"/>
  <c r="R168" i="2"/>
  <c r="R167" i="2" s="1"/>
  <c r="T897" i="2"/>
  <c r="T900" i="2"/>
  <c r="T899" i="2" s="1"/>
  <c r="V267" i="2"/>
  <c r="V268" i="2" s="1"/>
  <c r="V265" i="2"/>
  <c r="V266" i="2" s="1"/>
  <c r="V260" i="2"/>
  <c r="V473" i="2"/>
  <c r="V474" i="2" s="1"/>
  <c r="V468" i="2"/>
  <c r="V475" i="2"/>
  <c r="V476" i="2" s="1"/>
  <c r="V787" i="2"/>
  <c r="V788" i="2" s="1"/>
  <c r="V785" i="2"/>
  <c r="V786" i="2" s="1"/>
  <c r="V797" i="2" s="1"/>
  <c r="V780" i="2"/>
  <c r="T819" i="2"/>
  <c r="T822" i="2"/>
  <c r="T821" i="2" s="1"/>
  <c r="V432" i="2"/>
  <c r="V431" i="2" s="1"/>
  <c r="U611" i="2"/>
  <c r="U614" i="2"/>
  <c r="U613" i="2" s="1"/>
  <c r="U329" i="2"/>
  <c r="V24" i="2"/>
  <c r="V27" i="2"/>
  <c r="V26" i="2" s="1"/>
  <c r="U199" i="2"/>
  <c r="U201" i="2"/>
  <c r="U202" i="2" s="1"/>
  <c r="U689" i="2"/>
  <c r="U692" i="2"/>
  <c r="U691" i="2" s="1"/>
  <c r="V495" i="2"/>
  <c r="V496" i="2" s="1"/>
  <c r="V493" i="2"/>
  <c r="Q213" i="2"/>
  <c r="Q216" i="2"/>
  <c r="Q215" i="2" s="1"/>
  <c r="V33" i="2"/>
  <c r="V11" i="2"/>
  <c r="V205" i="2"/>
  <c r="V206" i="2" s="1"/>
  <c r="V200" i="2"/>
  <c r="V312" i="2"/>
  <c r="V319" i="2"/>
  <c r="V320" i="2" s="1"/>
  <c r="V317" i="2"/>
  <c r="V318" i="2" s="1"/>
  <c r="V832" i="2"/>
  <c r="V839" i="2"/>
  <c r="V840" i="2" s="1"/>
  <c r="V837" i="2"/>
  <c r="V838" i="2" s="1"/>
  <c r="V849" i="2" s="1"/>
  <c r="T103" i="2"/>
  <c r="T105" i="2"/>
  <c r="T106" i="2" s="1"/>
  <c r="U599" i="2"/>
  <c r="U600" i="2" s="1"/>
  <c r="U597" i="2"/>
  <c r="U701" i="2"/>
  <c r="U703" i="2"/>
  <c r="V415" i="2"/>
  <c r="V417" i="2"/>
  <c r="V418" i="2" s="1"/>
  <c r="U314" i="2"/>
  <c r="Q177" i="2"/>
  <c r="Q178" i="2" s="1"/>
  <c r="Q175" i="2"/>
  <c r="U745" i="2"/>
  <c r="U741" i="2" s="1"/>
  <c r="T845" i="2"/>
  <c r="T848" i="2"/>
  <c r="T847" i="2" s="1"/>
  <c r="U273" i="2"/>
  <c r="U276" i="2"/>
  <c r="U275" i="2" s="1"/>
  <c r="R176" i="2"/>
  <c r="R207" i="2"/>
  <c r="R208" i="2" s="1"/>
  <c r="R217" i="2" s="1"/>
  <c r="R181" i="2"/>
  <c r="R182" i="2" s="1"/>
  <c r="R193" i="2" s="1"/>
  <c r="U768" i="2"/>
  <c r="V70" i="2"/>
  <c r="V66" i="2" s="1"/>
  <c r="V433" i="2"/>
  <c r="V429" i="2" s="1"/>
  <c r="V865" i="2"/>
  <c r="V866" i="2" s="1"/>
  <c r="V858" i="2"/>
  <c r="V863" i="2"/>
  <c r="V864" i="2" s="1"/>
  <c r="V875" i="2" s="1"/>
  <c r="U849" i="2"/>
  <c r="U744" i="2"/>
  <c r="U743" i="2" s="1"/>
  <c r="V507" i="2"/>
  <c r="V510" i="2"/>
  <c r="V509" i="2" s="1"/>
  <c r="S127" i="2"/>
  <c r="S129" i="2"/>
  <c r="S130" i="2" s="1"/>
  <c r="U405" i="2"/>
  <c r="U625" i="2"/>
  <c r="U626" i="2" s="1"/>
  <c r="U623" i="2"/>
  <c r="T627" i="2"/>
  <c r="T628" i="2" s="1"/>
  <c r="Q189" i="2"/>
  <c r="Q192" i="2"/>
  <c r="Q191" i="2" s="1"/>
  <c r="V233" i="2"/>
  <c r="V235" i="2"/>
  <c r="R151" i="2"/>
  <c r="R153" i="2"/>
  <c r="U481" i="2"/>
  <c r="U484" i="2"/>
  <c r="U483" i="2" s="1"/>
  <c r="R154" i="2"/>
  <c r="S12" i="2"/>
  <c r="S13" i="2" s="1"/>
  <c r="S34" i="2"/>
  <c r="U637" i="2"/>
  <c r="U640" i="2"/>
  <c r="U639" i="2" s="1"/>
  <c r="V120" i="2"/>
  <c r="U805" i="2"/>
  <c r="T809" i="2"/>
  <c r="T810" i="2" s="1"/>
  <c r="U807" i="2"/>
  <c r="U808" i="2" s="1"/>
  <c r="V121" i="2"/>
  <c r="V117" i="2" s="1"/>
  <c r="V407" i="2"/>
  <c r="V403" i="2" s="1"/>
  <c r="V577" i="2"/>
  <c r="V578" i="2" s="1"/>
  <c r="V572" i="2"/>
  <c r="V579" i="2"/>
  <c r="V580" i="2" s="1"/>
  <c r="V891" i="2"/>
  <c r="V892" i="2" s="1"/>
  <c r="V889" i="2"/>
  <c r="V890" i="2" s="1"/>
  <c r="V884" i="2"/>
  <c r="U285" i="2"/>
  <c r="U287" i="2"/>
  <c r="U288" i="2" s="1"/>
  <c r="U311" i="2"/>
  <c r="U313" i="2"/>
  <c r="V562" i="2"/>
  <c r="T301" i="2"/>
  <c r="V675" i="2"/>
  <c r="U679" i="2"/>
  <c r="U680" i="2" s="1"/>
  <c r="V677" i="2"/>
  <c r="V678" i="2" s="1"/>
  <c r="U704" i="2"/>
  <c r="V649" i="2"/>
  <c r="V651" i="2"/>
  <c r="U653" i="2"/>
  <c r="U654" i="2" s="1"/>
  <c r="U779" i="2"/>
  <c r="U781" i="2"/>
  <c r="U782" i="2" s="1"/>
  <c r="T783" i="2"/>
  <c r="T784" i="2" s="1"/>
  <c r="U885" i="2"/>
  <c r="U886" i="2" s="1"/>
  <c r="U883" i="2"/>
  <c r="T887" i="2"/>
  <c r="T888" i="2" s="1"/>
  <c r="T871" i="2"/>
  <c r="T874" i="2"/>
  <c r="T873" i="2" s="1"/>
  <c r="T325" i="2"/>
  <c r="T328" i="2"/>
  <c r="T327" i="2" s="1"/>
  <c r="S183" i="2"/>
  <c r="S184" i="2" s="1"/>
  <c r="S152" i="2"/>
  <c r="S157" i="2"/>
  <c r="S158" i="2" s="1"/>
  <c r="S169" i="2" s="1"/>
  <c r="S172" i="2"/>
  <c r="X195" i="2"/>
  <c r="X147" i="2"/>
  <c r="Y40" i="2"/>
  <c r="X48" i="2"/>
  <c r="X123" i="2"/>
  <c r="X74" i="2"/>
  <c r="U585" i="2"/>
  <c r="U588" i="2"/>
  <c r="U587" i="2" s="1"/>
  <c r="U354" i="2"/>
  <c r="U353" i="2" s="1"/>
  <c r="U351" i="2"/>
  <c r="W854" i="2"/>
  <c r="W828" i="2"/>
  <c r="W802" i="2"/>
  <c r="W724" i="2"/>
  <c r="W750" i="2"/>
  <c r="W681" i="2"/>
  <c r="W682" i="2" s="1"/>
  <c r="W693" i="2" s="1"/>
  <c r="W672" i="2"/>
  <c r="W676" i="2" s="1"/>
  <c r="W657" i="2"/>
  <c r="W658" i="2" s="1"/>
  <c r="W629" i="2"/>
  <c r="W630" i="2" s="1"/>
  <c r="W641" i="2" s="1"/>
  <c r="W638" i="2" s="1"/>
  <c r="W880" i="2"/>
  <c r="W655" i="2"/>
  <c r="W656" i="2" s="1"/>
  <c r="W776" i="2"/>
  <c r="W683" i="2"/>
  <c r="W684" i="2" s="1"/>
  <c r="W568" i="2"/>
  <c r="W553" i="2"/>
  <c r="W554" i="2" s="1"/>
  <c r="W525" i="2"/>
  <c r="W526" i="2" s="1"/>
  <c r="W698" i="2"/>
  <c r="W490" i="2"/>
  <c r="W494" i="2" s="1"/>
  <c r="W464" i="2"/>
  <c r="W421" i="2"/>
  <c r="W422" i="2" s="1"/>
  <c r="W631" i="2"/>
  <c r="W632" i="2" s="1"/>
  <c r="W371" i="2"/>
  <c r="W372" i="2" s="1"/>
  <c r="W516" i="2"/>
  <c r="W520" i="2" s="1"/>
  <c r="W501" i="2"/>
  <c r="W502" i="2" s="1"/>
  <c r="W369" i="2"/>
  <c r="W370" i="2" s="1"/>
  <c r="W334" i="2"/>
  <c r="W308" i="2"/>
  <c r="W594" i="2"/>
  <c r="W646" i="2"/>
  <c r="W650" i="2" s="1"/>
  <c r="W499" i="2"/>
  <c r="W500" i="2" s="1"/>
  <c r="W360" i="2"/>
  <c r="W364" i="2" s="1"/>
  <c r="W239" i="2"/>
  <c r="W240" i="2" s="1"/>
  <c r="W109" i="2"/>
  <c r="W110" i="2" s="1"/>
  <c r="W423" i="2"/>
  <c r="W424" i="2" s="1"/>
  <c r="W84" i="2"/>
  <c r="W85" i="2" s="1"/>
  <c r="W438" i="2"/>
  <c r="W542" i="2"/>
  <c r="W546" i="2" s="1"/>
  <c r="W527" i="2"/>
  <c r="W528" i="2" s="1"/>
  <c r="W397" i="2"/>
  <c r="W398" i="2" s="1"/>
  <c r="W282" i="2"/>
  <c r="W386" i="2"/>
  <c r="W390" i="2" s="1"/>
  <c r="W196" i="2"/>
  <c r="W60" i="2"/>
  <c r="W61" i="2" s="1"/>
  <c r="W412" i="2"/>
  <c r="W416" i="2" s="1"/>
  <c r="W241" i="2"/>
  <c r="W242" i="2" s="1"/>
  <c r="W620" i="2"/>
  <c r="W624" i="2" s="1"/>
  <c r="W75" i="2"/>
  <c r="X49" i="2"/>
  <c r="W395" i="2"/>
  <c r="W396" i="2" s="1"/>
  <c r="W407" i="2" s="1"/>
  <c r="W111" i="2"/>
  <c r="W112" i="2" s="1"/>
  <c r="W53" i="2"/>
  <c r="W551" i="2"/>
  <c r="W552" i="2" s="1"/>
  <c r="W563" i="2" s="1"/>
  <c r="W86" i="2"/>
  <c r="W87" i="2" s="1"/>
  <c r="W256" i="2"/>
  <c r="W230" i="2"/>
  <c r="W234" i="2" s="1"/>
  <c r="W58" i="2"/>
  <c r="W59" i="2" s="1"/>
  <c r="W6" i="2"/>
  <c r="W16" i="2"/>
  <c r="W17" i="2" s="1"/>
  <c r="W18" i="2"/>
  <c r="W19" i="2" s="1"/>
  <c r="V652" i="2"/>
  <c r="U571" i="2"/>
  <c r="U573" i="2"/>
  <c r="U574" i="2" s="1"/>
  <c r="T133" i="2"/>
  <c r="T134" i="2" s="1"/>
  <c r="T145" i="2" s="1"/>
  <c r="T159" i="2"/>
  <c r="T160" i="2" s="1"/>
  <c r="T128" i="2"/>
  <c r="T148" i="2"/>
  <c r="U467" i="2"/>
  <c r="U469" i="2"/>
  <c r="U470" i="2" s="1"/>
  <c r="U755" i="2"/>
  <c r="U753" i="2"/>
  <c r="T757" i="2"/>
  <c r="T758" i="2" s="1"/>
  <c r="V533" i="2"/>
  <c r="V536" i="2"/>
  <c r="V535" i="2" s="1"/>
  <c r="U872" i="2"/>
  <c r="V898" i="2"/>
  <c r="U794" i="2"/>
  <c r="T715" i="2"/>
  <c r="T718" i="2"/>
  <c r="T717" i="2" s="1"/>
  <c r="U259" i="2"/>
  <c r="U261" i="2"/>
  <c r="U303" i="2"/>
  <c r="U299" i="2" s="1"/>
  <c r="V100" i="2"/>
  <c r="V79" i="2"/>
  <c r="V449" i="2"/>
  <c r="V450" i="2" s="1"/>
  <c r="V442" i="2"/>
  <c r="V447" i="2"/>
  <c r="V448" i="2" s="1"/>
  <c r="V459" i="2" s="1"/>
  <c r="V761" i="2"/>
  <c r="V762" i="2" s="1"/>
  <c r="V759" i="2"/>
  <c r="V760" i="2" s="1"/>
  <c r="V754" i="2"/>
  <c r="U663" i="2"/>
  <c r="U666" i="2"/>
  <c r="U665" i="2" s="1"/>
  <c r="U68" i="2"/>
  <c r="U455" i="2"/>
  <c r="U458" i="2"/>
  <c r="U457" i="2" s="1"/>
  <c r="U262" i="2"/>
  <c r="U78" i="2"/>
  <c r="U80" i="2"/>
  <c r="U81" i="2" s="1"/>
  <c r="T770" i="2"/>
  <c r="T769" i="2" s="1"/>
  <c r="T767" i="2"/>
  <c r="U135" i="2"/>
  <c r="U136" i="2" s="1"/>
  <c r="U124" i="2"/>
  <c r="U104" i="2"/>
  <c r="V365" i="2"/>
  <c r="V366" i="2" s="1"/>
  <c r="V363" i="2"/>
  <c r="T881" i="2"/>
  <c r="T829" i="2"/>
  <c r="T803" i="2"/>
  <c r="T855" i="2"/>
  <c r="T569" i="2"/>
  <c r="T699" i="2"/>
  <c r="T725" i="2"/>
  <c r="T777" i="2"/>
  <c r="T491" i="2"/>
  <c r="T647" i="2"/>
  <c r="T673" i="2"/>
  <c r="T517" i="2"/>
  <c r="T595" i="2"/>
  <c r="T465" i="2"/>
  <c r="T413" i="2"/>
  <c r="T361" i="2"/>
  <c r="T751" i="2"/>
  <c r="T387" i="2"/>
  <c r="T543" i="2"/>
  <c r="T621" i="2"/>
  <c r="T335" i="2"/>
  <c r="T76" i="2"/>
  <c r="T101" i="2" s="1"/>
  <c r="T125" i="2" s="1"/>
  <c r="T149" i="2" s="1"/>
  <c r="T173" i="2" s="1"/>
  <c r="T439" i="2"/>
  <c r="T257" i="2"/>
  <c r="T7" i="2"/>
  <c r="T231" i="2"/>
  <c r="T309" i="2"/>
  <c r="T283" i="2"/>
  <c r="T197" i="2"/>
  <c r="U756" i="2"/>
  <c r="V286" i="2"/>
  <c r="V293" i="2"/>
  <c r="V294" i="2" s="1"/>
  <c r="V291" i="2"/>
  <c r="V292" i="2" s="1"/>
  <c r="V303" i="2" s="1"/>
  <c r="V236" i="2"/>
  <c r="V709" i="2"/>
  <c r="V710" i="2" s="1"/>
  <c r="V707" i="2"/>
  <c r="V708" i="2" s="1"/>
  <c r="V719" i="2" s="1"/>
  <c r="V702" i="2"/>
  <c r="V563" i="2"/>
  <c r="V559" i="2" s="1"/>
  <c r="V693" i="2"/>
  <c r="V690" i="2" s="1"/>
  <c r="V54" i="2"/>
  <c r="V55" i="2" s="1"/>
  <c r="V52" i="2"/>
  <c r="U337" i="2"/>
  <c r="U339" i="2"/>
  <c r="U340" i="2" s="1"/>
  <c r="U521" i="2"/>
  <c r="U522" i="2" s="1"/>
  <c r="U519" i="2"/>
  <c r="S144" i="2"/>
  <c r="S143" i="2" s="1"/>
  <c r="S141" i="2"/>
  <c r="V545" i="2"/>
  <c r="V547" i="2"/>
  <c r="V548" i="2" s="1"/>
  <c r="U441" i="2"/>
  <c r="U443" i="2"/>
  <c r="U444" i="2" s="1"/>
  <c r="V250" i="2"/>
  <c r="U727" i="2"/>
  <c r="U729" i="2"/>
  <c r="U730" i="2" s="1"/>
  <c r="V389" i="2"/>
  <c r="V391" i="2"/>
  <c r="V392" i="2" s="1"/>
  <c r="V92" i="2"/>
  <c r="V95" i="2"/>
  <c r="V94" i="2" s="1"/>
  <c r="V63" i="2"/>
  <c r="U50" i="2"/>
  <c r="U771" i="2"/>
  <c r="V338" i="2"/>
  <c r="V343" i="2"/>
  <c r="V344" i="2" s="1"/>
  <c r="V345" i="2"/>
  <c r="V346" i="2" s="1"/>
  <c r="V605" i="2"/>
  <c r="V606" i="2" s="1"/>
  <c r="V603" i="2"/>
  <c r="V604" i="2" s="1"/>
  <c r="V598" i="2"/>
  <c r="V811" i="2"/>
  <c r="V812" i="2" s="1"/>
  <c r="V806" i="2"/>
  <c r="V813" i="2"/>
  <c r="V814" i="2" s="1"/>
  <c r="V733" i="2"/>
  <c r="V734" i="2" s="1"/>
  <c r="V735" i="2"/>
  <c r="V736" i="2" s="1"/>
  <c r="V728" i="2"/>
  <c r="U380" i="2"/>
  <c r="U379" i="2" s="1"/>
  <c r="U377" i="2"/>
  <c r="U831" i="2"/>
  <c r="T835" i="2"/>
  <c r="T836" i="2" s="1"/>
  <c r="U833" i="2"/>
  <c r="U834" i="2" s="1"/>
  <c r="U10" i="2"/>
  <c r="T793" i="2"/>
  <c r="T796" i="2"/>
  <c r="T795" i="2" s="1"/>
  <c r="T613" i="2"/>
  <c r="V901" i="2" l="1"/>
  <c r="V277" i="2"/>
  <c r="V249" i="2"/>
  <c r="V355" i="2"/>
  <c r="W511" i="2"/>
  <c r="W507" i="2" s="1"/>
  <c r="V405" i="2"/>
  <c r="W28" i="2"/>
  <c r="V615" i="2"/>
  <c r="V611" i="2" s="1"/>
  <c r="V589" i="2"/>
  <c r="W70" i="2"/>
  <c r="W66" i="2" s="1"/>
  <c r="W403" i="2"/>
  <c r="W406" i="2"/>
  <c r="W405" i="2" s="1"/>
  <c r="W117" i="2"/>
  <c r="W120" i="2"/>
  <c r="W119" i="2" s="1"/>
  <c r="V299" i="2"/>
  <c r="V302" i="2"/>
  <c r="V301" i="2" s="1"/>
  <c r="W432" i="2"/>
  <c r="W559" i="2"/>
  <c r="W562" i="2"/>
  <c r="W561" i="2" s="1"/>
  <c r="W95" i="2"/>
  <c r="V259" i="2"/>
  <c r="V261" i="2"/>
  <c r="W536" i="2"/>
  <c r="T183" i="2"/>
  <c r="T184" i="2" s="1"/>
  <c r="T152" i="2"/>
  <c r="T172" i="2"/>
  <c r="T157" i="2"/>
  <c r="T158" i="2" s="1"/>
  <c r="T169" i="2" s="1"/>
  <c r="W200" i="2"/>
  <c r="W205" i="2"/>
  <c r="W206" i="2" s="1"/>
  <c r="W345" i="2"/>
  <c r="W346" i="2" s="1"/>
  <c r="W343" i="2"/>
  <c r="W344" i="2" s="1"/>
  <c r="W338" i="2"/>
  <c r="W884" i="2"/>
  <c r="W891" i="2"/>
  <c r="W892" i="2" s="1"/>
  <c r="W889" i="2"/>
  <c r="W890" i="2" s="1"/>
  <c r="W901" i="2" s="1"/>
  <c r="W898" i="2" s="1"/>
  <c r="W839" i="2"/>
  <c r="W840" i="2" s="1"/>
  <c r="W832" i="2"/>
  <c r="W837" i="2"/>
  <c r="W838" i="2" s="1"/>
  <c r="W849" i="2" s="1"/>
  <c r="V311" i="2"/>
  <c r="V313" i="2"/>
  <c r="V574" i="2"/>
  <c r="V805" i="2"/>
  <c r="U809" i="2"/>
  <c r="U810" i="2" s="1"/>
  <c r="V807" i="2"/>
  <c r="W233" i="2"/>
  <c r="W235" i="2"/>
  <c r="W236" i="2" s="1"/>
  <c r="V689" i="2"/>
  <c r="V692" i="2"/>
  <c r="V691" i="2" s="1"/>
  <c r="V262" i="2"/>
  <c r="W69" i="2"/>
  <c r="V808" i="2"/>
  <c r="W33" i="2"/>
  <c r="W11" i="2"/>
  <c r="W121" i="2"/>
  <c r="W381" i="2"/>
  <c r="W709" i="2"/>
  <c r="W710" i="2" s="1"/>
  <c r="W707" i="2"/>
  <c r="W708" i="2" s="1"/>
  <c r="W702" i="2"/>
  <c r="W863" i="2"/>
  <c r="W864" i="2" s="1"/>
  <c r="W858" i="2"/>
  <c r="W865" i="2"/>
  <c r="W866" i="2" s="1"/>
  <c r="U325" i="2"/>
  <c r="U328" i="2"/>
  <c r="U327" i="2" s="1"/>
  <c r="V781" i="2"/>
  <c r="V782" i="2" s="1"/>
  <c r="V779" i="2"/>
  <c r="U783" i="2"/>
  <c r="U784" i="2" s="1"/>
  <c r="W675" i="2"/>
  <c r="W677" i="2"/>
  <c r="W678" i="2" s="1"/>
  <c r="V679" i="2"/>
  <c r="V680" i="2" s="1"/>
  <c r="V119" i="2"/>
  <c r="T127" i="2"/>
  <c r="T129" i="2"/>
  <c r="T130" i="2" s="1"/>
  <c r="W415" i="2"/>
  <c r="W417" i="2"/>
  <c r="S165" i="2"/>
  <c r="S168" i="2"/>
  <c r="S167" i="2" s="1"/>
  <c r="V846" i="2"/>
  <c r="V831" i="2"/>
  <c r="V833" i="2"/>
  <c r="U835" i="2"/>
  <c r="U836" i="2" s="1"/>
  <c r="V823" i="2"/>
  <c r="V820" i="2" s="1"/>
  <c r="W389" i="2"/>
  <c r="W391" i="2"/>
  <c r="W392" i="2" s="1"/>
  <c r="W545" i="2"/>
  <c r="W547" i="2"/>
  <c r="W548" i="2" s="1"/>
  <c r="U133" i="2"/>
  <c r="U134" i="2" s="1"/>
  <c r="U145" i="2" s="1"/>
  <c r="U128" i="2"/>
  <c r="U159" i="2"/>
  <c r="U160" i="2" s="1"/>
  <c r="U148" i="2"/>
  <c r="U715" i="2"/>
  <c r="U718" i="2"/>
  <c r="U717" i="2" s="1"/>
  <c r="X880" i="2"/>
  <c r="X854" i="2"/>
  <c r="X750" i="2"/>
  <c r="X802" i="2"/>
  <c r="X655" i="2"/>
  <c r="X656" i="2" s="1"/>
  <c r="X828" i="2"/>
  <c r="X698" i="2"/>
  <c r="X620" i="2"/>
  <c r="X624" i="2" s="1"/>
  <c r="X594" i="2"/>
  <c r="X551" i="2"/>
  <c r="X552" i="2" s="1"/>
  <c r="X563" i="2" s="1"/>
  <c r="X776" i="2"/>
  <c r="X568" i="2"/>
  <c r="X553" i="2"/>
  <c r="X554" i="2" s="1"/>
  <c r="X683" i="2"/>
  <c r="X684" i="2" s="1"/>
  <c r="X681" i="2"/>
  <c r="X682" i="2" s="1"/>
  <c r="X646" i="2"/>
  <c r="X650" i="2" s="1"/>
  <c r="X516" i="2"/>
  <c r="X520" i="2" s="1"/>
  <c r="X501" i="2"/>
  <c r="X502" i="2" s="1"/>
  <c r="X525" i="2"/>
  <c r="X526" i="2" s="1"/>
  <c r="X464" i="2"/>
  <c r="X657" i="2"/>
  <c r="X658" i="2" s="1"/>
  <c r="X527" i="2"/>
  <c r="X528" i="2" s="1"/>
  <c r="X490" i="2"/>
  <c r="X494" i="2" s="1"/>
  <c r="X386" i="2"/>
  <c r="X390" i="2" s="1"/>
  <c r="X672" i="2"/>
  <c r="X676" i="2" s="1"/>
  <c r="X629" i="2"/>
  <c r="X630" i="2" s="1"/>
  <c r="X421" i="2"/>
  <c r="X422" i="2" s="1"/>
  <c r="X369" i="2"/>
  <c r="X370" i="2" s="1"/>
  <c r="X334" i="2"/>
  <c r="X308" i="2"/>
  <c r="X397" i="2"/>
  <c r="X398" i="2" s="1"/>
  <c r="X724" i="2"/>
  <c r="X423" i="2"/>
  <c r="X424" i="2" s="1"/>
  <c r="X631" i="2"/>
  <c r="X632" i="2" s="1"/>
  <c r="X438" i="2"/>
  <c r="X412" i="2"/>
  <c r="X416" i="2" s="1"/>
  <c r="X282" i="2"/>
  <c r="X239" i="2"/>
  <c r="X240" i="2" s="1"/>
  <c r="X251" i="2" s="1"/>
  <c r="X196" i="2"/>
  <c r="X499" i="2"/>
  <c r="X500" i="2" s="1"/>
  <c r="X58" i="2"/>
  <c r="X59" i="2" s="1"/>
  <c r="X395" i="2"/>
  <c r="X396" i="2" s="1"/>
  <c r="X407" i="2" s="1"/>
  <c r="X84" i="2"/>
  <c r="X85" i="2" s="1"/>
  <c r="X256" i="2"/>
  <c r="X6" i="2"/>
  <c r="X111" i="2"/>
  <c r="X112" i="2" s="1"/>
  <c r="X60" i="2"/>
  <c r="X61" i="2" s="1"/>
  <c r="X53" i="2"/>
  <c r="X86" i="2"/>
  <c r="X87" i="2" s="1"/>
  <c r="X542" i="2"/>
  <c r="X546" i="2" s="1"/>
  <c r="X109" i="2"/>
  <c r="X110" i="2" s="1"/>
  <c r="X360" i="2"/>
  <c r="X364" i="2" s="1"/>
  <c r="X241" i="2"/>
  <c r="X242" i="2" s="1"/>
  <c r="X230" i="2"/>
  <c r="X234" i="2" s="1"/>
  <c r="X371" i="2"/>
  <c r="X372" i="2" s="1"/>
  <c r="X18" i="2"/>
  <c r="X19" i="2" s="1"/>
  <c r="X16" i="2"/>
  <c r="X17" i="2" s="1"/>
  <c r="X28" i="2" s="1"/>
  <c r="X75" i="2"/>
  <c r="Y49" i="2"/>
  <c r="W293" i="2"/>
  <c r="W294" i="2" s="1"/>
  <c r="W286" i="2"/>
  <c r="W291" i="2"/>
  <c r="W292" i="2" s="1"/>
  <c r="W303" i="2" s="1"/>
  <c r="W251" i="2"/>
  <c r="W247" i="2" s="1"/>
  <c r="W537" i="2"/>
  <c r="W533" i="2" s="1"/>
  <c r="V585" i="2"/>
  <c r="V588" i="2"/>
  <c r="V587" i="2" s="1"/>
  <c r="V287" i="2"/>
  <c r="V285" i="2"/>
  <c r="V484" i="2"/>
  <c r="R189" i="2"/>
  <c r="R192" i="2"/>
  <c r="R191" i="2" s="1"/>
  <c r="U845" i="2"/>
  <c r="U848" i="2"/>
  <c r="U847" i="2" s="1"/>
  <c r="V834" i="2"/>
  <c r="V199" i="2"/>
  <c r="V201" i="2"/>
  <c r="V614" i="2"/>
  <c r="V377" i="2"/>
  <c r="V380" i="2"/>
  <c r="V379" i="2" s="1"/>
  <c r="T144" i="2"/>
  <c r="T143" i="2" s="1"/>
  <c r="T141" i="2"/>
  <c r="V337" i="2"/>
  <c r="V339" i="2"/>
  <c r="V340" i="2" s="1"/>
  <c r="V663" i="2"/>
  <c r="V666" i="2"/>
  <c r="V665" i="2" s="1"/>
  <c r="V872" i="2"/>
  <c r="W79" i="2"/>
  <c r="W100" i="2"/>
  <c r="S207" i="2"/>
  <c r="S208" i="2" s="1"/>
  <c r="S217" i="2" s="1"/>
  <c r="S181" i="2"/>
  <c r="S182" i="2" s="1"/>
  <c r="S193" i="2" s="1"/>
  <c r="S176" i="2"/>
  <c r="U871" i="2"/>
  <c r="U874" i="2"/>
  <c r="U873" i="2" s="1"/>
  <c r="V701" i="2"/>
  <c r="V703" i="2"/>
  <c r="V704" i="2" s="1"/>
  <c r="V329" i="2"/>
  <c r="U301" i="2"/>
  <c r="V441" i="2"/>
  <c r="V443" i="2"/>
  <c r="V444" i="2" s="1"/>
  <c r="V519" i="2"/>
  <c r="V521" i="2"/>
  <c r="V522" i="2" s="1"/>
  <c r="V455" i="2"/>
  <c r="V458" i="2"/>
  <c r="V457" i="2" s="1"/>
  <c r="U829" i="2"/>
  <c r="U855" i="2"/>
  <c r="U751" i="2"/>
  <c r="U803" i="2"/>
  <c r="U777" i="2"/>
  <c r="U569" i="2"/>
  <c r="U621" i="2"/>
  <c r="U595" i="2"/>
  <c r="U725" i="2"/>
  <c r="U491" i="2"/>
  <c r="U465" i="2"/>
  <c r="U517" i="2"/>
  <c r="U673" i="2"/>
  <c r="U387" i="2"/>
  <c r="U283" i="2"/>
  <c r="U699" i="2"/>
  <c r="U647" i="2"/>
  <c r="U309" i="2"/>
  <c r="U413" i="2"/>
  <c r="U231" i="2"/>
  <c r="U197" i="2"/>
  <c r="U543" i="2"/>
  <c r="U439" i="2"/>
  <c r="U257" i="2"/>
  <c r="U361" i="2"/>
  <c r="U881" i="2"/>
  <c r="U76" i="2"/>
  <c r="U101" i="2" s="1"/>
  <c r="U125" i="2" s="1"/>
  <c r="U149" i="2" s="1"/>
  <c r="U173" i="2" s="1"/>
  <c r="U7" i="2"/>
  <c r="U335" i="2"/>
  <c r="V727" i="2"/>
  <c r="V729" i="2"/>
  <c r="V730" i="2" s="1"/>
  <c r="W52" i="2"/>
  <c r="W54" i="2"/>
  <c r="W55" i="2" s="1"/>
  <c r="V78" i="2"/>
  <c r="V80" i="2"/>
  <c r="V81" i="2" s="1"/>
  <c r="V753" i="2"/>
  <c r="V755" i="2"/>
  <c r="V756" i="2" s="1"/>
  <c r="U757" i="2"/>
  <c r="U758" i="2" s="1"/>
  <c r="W265" i="2"/>
  <c r="W266" i="2" s="1"/>
  <c r="W260" i="2"/>
  <c r="W267" i="2"/>
  <c r="W268" i="2" s="1"/>
  <c r="W572" i="2"/>
  <c r="W577" i="2"/>
  <c r="W578" i="2" s="1"/>
  <c r="W579" i="2"/>
  <c r="W580" i="2" s="1"/>
  <c r="W649" i="2"/>
  <c r="V653" i="2"/>
  <c r="V654" i="2" s="1"/>
  <c r="W651" i="2"/>
  <c r="W652" i="2" s="1"/>
  <c r="V886" i="2"/>
  <c r="V623" i="2"/>
  <c r="V625" i="2"/>
  <c r="V626" i="2" s="1"/>
  <c r="U627" i="2"/>
  <c r="U628" i="2" s="1"/>
  <c r="W510" i="2"/>
  <c r="W509" i="2" s="1"/>
  <c r="R175" i="2"/>
  <c r="R177" i="2"/>
  <c r="R178" i="2" s="1"/>
  <c r="V597" i="2"/>
  <c r="V599" i="2"/>
  <c r="V600" i="2" s="1"/>
  <c r="R213" i="2"/>
  <c r="R216" i="2"/>
  <c r="R215" i="2" s="1"/>
  <c r="W27" i="2"/>
  <c r="W26" i="2" s="1"/>
  <c r="W24" i="2"/>
  <c r="V857" i="2"/>
  <c r="U861" i="2"/>
  <c r="U862" i="2" s="1"/>
  <c r="V859" i="2"/>
  <c r="V860" i="2" s="1"/>
  <c r="U793" i="2"/>
  <c r="U796" i="2"/>
  <c r="U795" i="2" s="1"/>
  <c r="V50" i="2"/>
  <c r="W63" i="2"/>
  <c r="U767" i="2"/>
  <c r="U770" i="2"/>
  <c r="U769" i="2" s="1"/>
  <c r="V124" i="2"/>
  <c r="V104" i="2"/>
  <c r="V135" i="2"/>
  <c r="V136" i="2" s="1"/>
  <c r="V571" i="2"/>
  <c r="V573" i="2"/>
  <c r="W759" i="2"/>
  <c r="W760" i="2" s="1"/>
  <c r="W754" i="2"/>
  <c r="W761" i="2"/>
  <c r="W762" i="2" s="1"/>
  <c r="V883" i="2"/>
  <c r="V885" i="2"/>
  <c r="U887" i="2"/>
  <c r="U888" i="2" s="1"/>
  <c r="V637" i="2"/>
  <c r="V640" i="2"/>
  <c r="V639" i="2" s="1"/>
  <c r="V314" i="2"/>
  <c r="W493" i="2"/>
  <c r="W495" i="2"/>
  <c r="W496" i="2" s="1"/>
  <c r="W250" i="2"/>
  <c r="W690" i="2"/>
  <c r="T12" i="2"/>
  <c r="T13" i="2" s="1"/>
  <c r="T34" i="2"/>
  <c r="W418" i="2"/>
  <c r="W449" i="2"/>
  <c r="W450" i="2" s="1"/>
  <c r="W447" i="2"/>
  <c r="W448" i="2" s="1"/>
  <c r="W442" i="2"/>
  <c r="W603" i="2"/>
  <c r="W604" i="2" s="1"/>
  <c r="W598" i="2"/>
  <c r="W605" i="2"/>
  <c r="W606" i="2" s="1"/>
  <c r="W433" i="2"/>
  <c r="W429" i="2" s="1"/>
  <c r="W787" i="2"/>
  <c r="W788" i="2" s="1"/>
  <c r="W785" i="2"/>
  <c r="W786" i="2" s="1"/>
  <c r="W780" i="2"/>
  <c r="W733" i="2"/>
  <c r="W734" i="2" s="1"/>
  <c r="W735" i="2"/>
  <c r="W736" i="2" s="1"/>
  <c r="W728" i="2"/>
  <c r="V561" i="2"/>
  <c r="S151" i="2"/>
  <c r="S153" i="2"/>
  <c r="S154" i="2" s="1"/>
  <c r="V744" i="2"/>
  <c r="V743" i="2" s="1"/>
  <c r="V273" i="2"/>
  <c r="V276" i="2"/>
  <c r="V275" i="2" s="1"/>
  <c r="V202" i="2"/>
  <c r="V10" i="2"/>
  <c r="V745" i="2"/>
  <c r="V741" i="2" s="1"/>
  <c r="V288" i="2"/>
  <c r="W363" i="2"/>
  <c r="W365" i="2"/>
  <c r="W366" i="2" s="1"/>
  <c r="V771" i="2"/>
  <c r="V768" i="2" s="1"/>
  <c r="W768" i="2" s="1"/>
  <c r="V794" i="2"/>
  <c r="V469" i="2"/>
  <c r="V470" i="2" s="1"/>
  <c r="V467" i="2"/>
  <c r="W96" i="2"/>
  <c r="W92" i="2" s="1"/>
  <c r="W319" i="2"/>
  <c r="W320" i="2" s="1"/>
  <c r="W312" i="2"/>
  <c r="W317" i="2"/>
  <c r="W318" i="2" s="1"/>
  <c r="W329" i="2" s="1"/>
  <c r="W468" i="2"/>
  <c r="W475" i="2"/>
  <c r="W476" i="2" s="1"/>
  <c r="W473" i="2"/>
  <c r="W474" i="2" s="1"/>
  <c r="W485" i="2" s="1"/>
  <c r="W667" i="2"/>
  <c r="W664" i="2" s="1"/>
  <c r="W813" i="2"/>
  <c r="W814" i="2" s="1"/>
  <c r="W806" i="2"/>
  <c r="W811" i="2"/>
  <c r="W812" i="2" s="1"/>
  <c r="V351" i="2"/>
  <c r="V354" i="2"/>
  <c r="V353" i="2" s="1"/>
  <c r="Y147" i="2"/>
  <c r="Z40" i="2"/>
  <c r="Y195" i="2"/>
  <c r="Y74" i="2"/>
  <c r="Y48" i="2"/>
  <c r="Y123" i="2"/>
  <c r="U103" i="2"/>
  <c r="U105" i="2"/>
  <c r="U106" i="2" s="1"/>
  <c r="U819" i="2"/>
  <c r="U822" i="2"/>
  <c r="U821" i="2" s="1"/>
  <c r="V485" i="2"/>
  <c r="V481" i="2" s="1"/>
  <c r="U897" i="2"/>
  <c r="U900" i="2"/>
  <c r="U899" i="2" s="1"/>
  <c r="V68" i="2"/>
  <c r="W68" i="2" l="1"/>
  <c r="X70" i="2"/>
  <c r="W771" i="2"/>
  <c r="W355" i="2"/>
  <c r="W535" i="2"/>
  <c r="W615" i="2"/>
  <c r="W249" i="2"/>
  <c r="V483" i="2"/>
  <c r="X381" i="2"/>
  <c r="V613" i="2"/>
  <c r="W459" i="2"/>
  <c r="W719" i="2"/>
  <c r="W744" i="2"/>
  <c r="X429" i="2"/>
  <c r="X432" i="2"/>
  <c r="X536" i="2"/>
  <c r="W481" i="2"/>
  <c r="W484" i="2"/>
  <c r="W483" i="2" s="1"/>
  <c r="X95" i="2"/>
  <c r="X94" i="2" s="1"/>
  <c r="W883" i="2"/>
  <c r="V887" i="2"/>
  <c r="V888" i="2" s="1"/>
  <c r="W885" i="2"/>
  <c r="W886" i="2" s="1"/>
  <c r="V855" i="2"/>
  <c r="V881" i="2"/>
  <c r="V751" i="2"/>
  <c r="V777" i="2"/>
  <c r="V699" i="2"/>
  <c r="V829" i="2"/>
  <c r="V621" i="2"/>
  <c r="V595" i="2"/>
  <c r="V647" i="2"/>
  <c r="V803" i="2"/>
  <c r="V725" i="2"/>
  <c r="V517" i="2"/>
  <c r="V543" i="2"/>
  <c r="V465" i="2"/>
  <c r="V413" i="2"/>
  <c r="V491" i="2"/>
  <c r="V673" i="2"/>
  <c r="V361" i="2"/>
  <c r="V569" i="2"/>
  <c r="V387" i="2"/>
  <c r="V283" i="2"/>
  <c r="V257" i="2"/>
  <c r="V231" i="2"/>
  <c r="V439" i="2"/>
  <c r="V335" i="2"/>
  <c r="V197" i="2"/>
  <c r="V7" i="2"/>
  <c r="V76" i="2"/>
  <c r="V101" i="2" s="1"/>
  <c r="V125" i="2" s="1"/>
  <c r="V149" i="2" s="1"/>
  <c r="V173" i="2" s="1"/>
  <c r="V309" i="2"/>
  <c r="V897" i="2"/>
  <c r="V900" i="2"/>
  <c r="V899" i="2" s="1"/>
  <c r="W470" i="2"/>
  <c r="V128" i="2"/>
  <c r="V159" i="2"/>
  <c r="V160" i="2" s="1"/>
  <c r="V148" i="2"/>
  <c r="V133" i="2"/>
  <c r="V134" i="2" s="1"/>
  <c r="V145" i="2" s="1"/>
  <c r="V627" i="2"/>
  <c r="V628" i="2" s="1"/>
  <c r="W623" i="2"/>
  <c r="W625" i="2"/>
  <c r="W626" i="2" s="1"/>
  <c r="W519" i="2"/>
  <c r="W521" i="2"/>
  <c r="W522" i="2" s="1"/>
  <c r="W339" i="2"/>
  <c r="W340" i="2" s="1"/>
  <c r="W337" i="2"/>
  <c r="W611" i="2"/>
  <c r="W614" i="2"/>
  <c r="W613" i="2" s="1"/>
  <c r="X839" i="2"/>
  <c r="X840" i="2" s="1"/>
  <c r="X837" i="2"/>
  <c r="X838" i="2" s="1"/>
  <c r="X849" i="2" s="1"/>
  <c r="X832" i="2"/>
  <c r="X391" i="2"/>
  <c r="X392" i="2" s="1"/>
  <c r="X389" i="2"/>
  <c r="T165" i="2"/>
  <c r="T168" i="2"/>
  <c r="T167" i="2" s="1"/>
  <c r="W351" i="2"/>
  <c r="W354" i="2"/>
  <c r="W353" i="2" s="1"/>
  <c r="W745" i="2"/>
  <c r="W741" i="2" s="1"/>
  <c r="W637" i="2"/>
  <c r="W640" i="2"/>
  <c r="W639" i="2" s="1"/>
  <c r="W597" i="2"/>
  <c r="W599" i="2"/>
  <c r="W78" i="2"/>
  <c r="W80" i="2"/>
  <c r="U12" i="2"/>
  <c r="U13" i="2" s="1"/>
  <c r="U34" i="2"/>
  <c r="W124" i="2"/>
  <c r="W104" i="2"/>
  <c r="W135" i="2"/>
  <c r="W136" i="2" s="1"/>
  <c r="U141" i="2"/>
  <c r="U144" i="2"/>
  <c r="U143" i="2" s="1"/>
  <c r="X11" i="2"/>
  <c r="X33" i="2"/>
  <c r="X293" i="2"/>
  <c r="X294" i="2" s="1"/>
  <c r="X291" i="2"/>
  <c r="X292" i="2" s="1"/>
  <c r="X303" i="2" s="1"/>
  <c r="X286" i="2"/>
  <c r="X345" i="2"/>
  <c r="X346" i="2" s="1"/>
  <c r="X343" i="2"/>
  <c r="X344" i="2" s="1"/>
  <c r="X355" i="2" s="1"/>
  <c r="X338" i="2"/>
  <c r="X667" i="2"/>
  <c r="U172" i="2"/>
  <c r="U157" i="2"/>
  <c r="U158" i="2" s="1"/>
  <c r="U169" i="2" s="1"/>
  <c r="U152" i="2"/>
  <c r="U183" i="2"/>
  <c r="U184" i="2" s="1"/>
  <c r="W820" i="2"/>
  <c r="W689" i="2"/>
  <c r="W692" i="2"/>
  <c r="W691" i="2" s="1"/>
  <c r="W805" i="2"/>
  <c r="V809" i="2"/>
  <c r="V810" i="2" s="1"/>
  <c r="W807" i="2"/>
  <c r="W808" i="2" s="1"/>
  <c r="W823" i="2"/>
  <c r="X690" i="2"/>
  <c r="V767" i="2"/>
  <c r="V770" i="2"/>
  <c r="V769" i="2" s="1"/>
  <c r="W441" i="2"/>
  <c r="W443" i="2"/>
  <c r="W444" i="2" s="1"/>
  <c r="V871" i="2"/>
  <c r="V874" i="2"/>
  <c r="V873" i="2" s="1"/>
  <c r="W81" i="2"/>
  <c r="W199" i="2"/>
  <c r="W201" i="2"/>
  <c r="W285" i="2"/>
  <c r="W287" i="2"/>
  <c r="W288" i="2" s="1"/>
  <c r="X260" i="2"/>
  <c r="X267" i="2"/>
  <c r="X268" i="2" s="1"/>
  <c r="X265" i="2"/>
  <c r="X266" i="2" s="1"/>
  <c r="X475" i="2"/>
  <c r="X476" i="2" s="1"/>
  <c r="X468" i="2"/>
  <c r="X473" i="2"/>
  <c r="X474" i="2" s="1"/>
  <c r="X485" i="2" s="1"/>
  <c r="X579" i="2"/>
  <c r="X580" i="2" s="1"/>
  <c r="X577" i="2"/>
  <c r="X578" i="2" s="1"/>
  <c r="X572" i="2"/>
  <c r="X813" i="2"/>
  <c r="X814" i="2" s="1"/>
  <c r="X811" i="2"/>
  <c r="X812" i="2" s="1"/>
  <c r="X806" i="2"/>
  <c r="X675" i="2"/>
  <c r="X677" i="2"/>
  <c r="X678" i="2" s="1"/>
  <c r="W679" i="2"/>
  <c r="W680" i="2" s="1"/>
  <c r="W875" i="2"/>
  <c r="W872" i="2" s="1"/>
  <c r="T181" i="2"/>
  <c r="T182" i="2" s="1"/>
  <c r="T193" i="2" s="1"/>
  <c r="T176" i="2"/>
  <c r="T207" i="2"/>
  <c r="T208" i="2" s="1"/>
  <c r="T217" i="2" s="1"/>
  <c r="W94" i="2"/>
  <c r="V819" i="2"/>
  <c r="V822" i="2"/>
  <c r="V821" i="2" s="1"/>
  <c r="X363" i="2"/>
  <c r="X365" i="2"/>
  <c r="X366" i="2" s="1"/>
  <c r="W797" i="2"/>
  <c r="W794" i="2" s="1"/>
  <c r="X794" i="2" s="1"/>
  <c r="W50" i="2"/>
  <c r="X63" i="2"/>
  <c r="W857" i="2"/>
  <c r="V861" i="2"/>
  <c r="V862" i="2" s="1"/>
  <c r="W859" i="2"/>
  <c r="W860" i="2" s="1"/>
  <c r="S175" i="2"/>
  <c r="S177" i="2"/>
  <c r="W277" i="2"/>
  <c r="S178" i="2"/>
  <c r="Y880" i="2"/>
  <c r="Y776" i="2"/>
  <c r="Y802" i="2"/>
  <c r="Y698" i="2"/>
  <c r="Y683" i="2"/>
  <c r="Y684" i="2" s="1"/>
  <c r="Y646" i="2"/>
  <c r="Y650" i="2" s="1"/>
  <c r="Y631" i="2"/>
  <c r="Y632" i="2" s="1"/>
  <c r="Y750" i="2"/>
  <c r="Y828" i="2"/>
  <c r="Y655" i="2"/>
  <c r="Y656" i="2" s="1"/>
  <c r="Y724" i="2"/>
  <c r="Y657" i="2"/>
  <c r="Y658" i="2" s="1"/>
  <c r="Y542" i="2"/>
  <c r="Y546" i="2" s="1"/>
  <c r="Y527" i="2"/>
  <c r="Y528" i="2" s="1"/>
  <c r="Y499" i="2"/>
  <c r="Y500" i="2" s="1"/>
  <c r="Y511" i="2" s="1"/>
  <c r="Y551" i="2"/>
  <c r="Y552" i="2" s="1"/>
  <c r="Y563" i="2" s="1"/>
  <c r="Y553" i="2"/>
  <c r="Y554" i="2" s="1"/>
  <c r="Y412" i="2"/>
  <c r="Y416" i="2" s="1"/>
  <c r="Y397" i="2"/>
  <c r="Y398" i="2" s="1"/>
  <c r="Y516" i="2"/>
  <c r="Y520" i="2" s="1"/>
  <c r="Y501" i="2"/>
  <c r="Y502" i="2" s="1"/>
  <c r="Y490" i="2"/>
  <c r="Y494" i="2" s="1"/>
  <c r="Y594" i="2"/>
  <c r="Y854" i="2"/>
  <c r="Y464" i="2"/>
  <c r="Y438" i="2"/>
  <c r="Y421" i="2"/>
  <c r="Y422" i="2" s="1"/>
  <c r="Y433" i="2" s="1"/>
  <c r="Y196" i="2"/>
  <c r="Y334" i="2"/>
  <c r="Y629" i="2"/>
  <c r="Y630" i="2" s="1"/>
  <c r="Y620" i="2"/>
  <c r="Y624" i="2" s="1"/>
  <c r="Y395" i="2"/>
  <c r="Y396" i="2" s="1"/>
  <c r="Y386" i="2"/>
  <c r="Y390" i="2" s="1"/>
  <c r="Y256" i="2"/>
  <c r="Y241" i="2"/>
  <c r="Y242" i="2" s="1"/>
  <c r="Y230" i="2"/>
  <c r="Y234" i="2" s="1"/>
  <c r="Y111" i="2"/>
  <c r="Y112" i="2" s="1"/>
  <c r="Y672" i="2"/>
  <c r="Y676" i="2" s="1"/>
  <c r="Y369" i="2"/>
  <c r="Y370" i="2" s="1"/>
  <c r="Y371" i="2"/>
  <c r="Y372" i="2" s="1"/>
  <c r="Y360" i="2"/>
  <c r="Y364" i="2" s="1"/>
  <c r="Y681" i="2"/>
  <c r="Y682" i="2" s="1"/>
  <c r="Y84" i="2"/>
  <c r="Y85" i="2" s="1"/>
  <c r="Y60" i="2"/>
  <c r="Y61" i="2" s="1"/>
  <c r="Y53" i="2"/>
  <c r="Y525" i="2"/>
  <c r="Y526" i="2" s="1"/>
  <c r="Y537" i="2" s="1"/>
  <c r="Y58" i="2"/>
  <c r="Y59" i="2" s="1"/>
  <c r="Y568" i="2"/>
  <c r="Y109" i="2"/>
  <c r="Y110" i="2" s="1"/>
  <c r="Y423" i="2"/>
  <c r="Y424" i="2" s="1"/>
  <c r="Y308" i="2"/>
  <c r="Y86" i="2"/>
  <c r="Y87" i="2" s="1"/>
  <c r="Y6" i="2"/>
  <c r="Y18" i="2"/>
  <c r="Y19" i="2" s="1"/>
  <c r="Y16" i="2"/>
  <c r="Y17" i="2" s="1"/>
  <c r="Y28" i="2" s="1"/>
  <c r="Y75" i="2"/>
  <c r="Z49" i="2"/>
  <c r="Y282" i="2"/>
  <c r="Y239" i="2"/>
  <c r="Y240" i="2" s="1"/>
  <c r="Y251" i="2" s="1"/>
  <c r="X121" i="2"/>
  <c r="X117" i="2" s="1"/>
  <c r="X96" i="2"/>
  <c r="X92" i="2" s="1"/>
  <c r="X449" i="2"/>
  <c r="X450" i="2" s="1"/>
  <c r="X447" i="2"/>
  <c r="X448" i="2" s="1"/>
  <c r="X459" i="2" s="1"/>
  <c r="X442" i="2"/>
  <c r="X433" i="2"/>
  <c r="X537" i="2"/>
  <c r="X533" i="2" s="1"/>
  <c r="X785" i="2"/>
  <c r="X786" i="2" s="1"/>
  <c r="X780" i="2"/>
  <c r="X787" i="2"/>
  <c r="X788" i="2" s="1"/>
  <c r="X754" i="2"/>
  <c r="X759" i="2"/>
  <c r="X760" i="2" s="1"/>
  <c r="X761" i="2"/>
  <c r="X762" i="2" s="1"/>
  <c r="X415" i="2"/>
  <c r="X417" i="2"/>
  <c r="X418" i="2" s="1"/>
  <c r="W299" i="2"/>
  <c r="W302" i="2"/>
  <c r="W301" i="2" s="1"/>
  <c r="T153" i="2"/>
  <c r="T154" i="2" s="1"/>
  <c r="T151" i="2"/>
  <c r="X247" i="2"/>
  <c r="X250" i="2"/>
  <c r="X249" i="2" s="1"/>
  <c r="W571" i="2"/>
  <c r="W573" i="2"/>
  <c r="X649" i="2"/>
  <c r="W653" i="2"/>
  <c r="W654" i="2" s="1"/>
  <c r="X651" i="2"/>
  <c r="X100" i="2"/>
  <c r="X79" i="2"/>
  <c r="X641" i="2"/>
  <c r="X638" i="2" s="1"/>
  <c r="X858" i="2"/>
  <c r="X863" i="2"/>
  <c r="X864" i="2" s="1"/>
  <c r="X865" i="2"/>
  <c r="X866" i="2" s="1"/>
  <c r="W833" i="2"/>
  <c r="W831" i="2"/>
  <c r="V835" i="2"/>
  <c r="V836" i="2" s="1"/>
  <c r="W779" i="2"/>
  <c r="W781" i="2"/>
  <c r="W782" i="2" s="1"/>
  <c r="V783" i="2"/>
  <c r="V784" i="2" s="1"/>
  <c r="W311" i="2"/>
  <c r="W313" i="2"/>
  <c r="W314" i="2" s="1"/>
  <c r="X664" i="2"/>
  <c r="X510" i="2"/>
  <c r="X52" i="2"/>
  <c r="X54" i="2"/>
  <c r="W377" i="2"/>
  <c r="W380" i="2"/>
  <c r="W379" i="2" s="1"/>
  <c r="V845" i="2"/>
  <c r="V848" i="2"/>
  <c r="V847" i="2" s="1"/>
  <c r="W588" i="2"/>
  <c r="X598" i="2"/>
  <c r="X605" i="2"/>
  <c r="X606" i="2" s="1"/>
  <c r="X603" i="2"/>
  <c r="X604" i="2" s="1"/>
  <c r="X891" i="2"/>
  <c r="X892" i="2" s="1"/>
  <c r="X884" i="2"/>
  <c r="X889" i="2"/>
  <c r="X890" i="2" s="1"/>
  <c r="X235" i="2"/>
  <c r="X236" i="2" s="1"/>
  <c r="X233" i="2"/>
  <c r="X559" i="2"/>
  <c r="X562" i="2"/>
  <c r="X561" i="2" s="1"/>
  <c r="V103" i="2"/>
  <c r="V105" i="2"/>
  <c r="Z147" i="2"/>
  <c r="AA40" i="2"/>
  <c r="Z195" i="2"/>
  <c r="Z48" i="2"/>
  <c r="Z74" i="2"/>
  <c r="Z123" i="2"/>
  <c r="W467" i="2"/>
  <c r="W469" i="2"/>
  <c r="W10" i="2"/>
  <c r="X10" i="2" s="1"/>
  <c r="X493" i="2"/>
  <c r="X495" i="2"/>
  <c r="X496" i="2" s="1"/>
  <c r="W589" i="2"/>
  <c r="W585" i="2" s="1"/>
  <c r="W753" i="2"/>
  <c r="V757" i="2"/>
  <c r="V758" i="2" s="1"/>
  <c r="W755" i="2"/>
  <c r="W756" i="2" s="1"/>
  <c r="W455" i="2"/>
  <c r="W458" i="2"/>
  <c r="W457" i="2" s="1"/>
  <c r="W663" i="2"/>
  <c r="W666" i="2"/>
  <c r="W665" i="2" s="1"/>
  <c r="X55" i="2"/>
  <c r="X511" i="2"/>
  <c r="X507" i="2" s="1"/>
  <c r="X735" i="2"/>
  <c r="X736" i="2" s="1"/>
  <c r="X728" i="2"/>
  <c r="X733" i="2"/>
  <c r="X734" i="2" s="1"/>
  <c r="X652" i="2"/>
  <c r="X547" i="2"/>
  <c r="X548" i="2" s="1"/>
  <c r="X545" i="2"/>
  <c r="W846" i="2"/>
  <c r="X846" i="2" s="1"/>
  <c r="U127" i="2"/>
  <c r="U129" i="2"/>
  <c r="U130" i="2" s="1"/>
  <c r="X69" i="2"/>
  <c r="X66" i="2"/>
  <c r="W834" i="2"/>
  <c r="X120" i="2"/>
  <c r="X119" i="2" s="1"/>
  <c r="W273" i="2"/>
  <c r="W276" i="2"/>
  <c r="W600" i="2"/>
  <c r="V106" i="2"/>
  <c r="V793" i="2"/>
  <c r="V796" i="2"/>
  <c r="V795" i="2" s="1"/>
  <c r="S213" i="2"/>
  <c r="S216" i="2"/>
  <c r="S215" i="2" s="1"/>
  <c r="W574" i="2"/>
  <c r="W727" i="2"/>
  <c r="W729" i="2"/>
  <c r="W730" i="2" s="1"/>
  <c r="W701" i="2"/>
  <c r="W703" i="2"/>
  <c r="W704" i="2" s="1"/>
  <c r="S189" i="2"/>
  <c r="S192" i="2"/>
  <c r="S191" i="2" s="1"/>
  <c r="X200" i="2"/>
  <c r="X205" i="2"/>
  <c r="X206" i="2" s="1"/>
  <c r="X693" i="2"/>
  <c r="X707" i="2"/>
  <c r="X708" i="2" s="1"/>
  <c r="X702" i="2"/>
  <c r="X709" i="2"/>
  <c r="X710" i="2" s="1"/>
  <c r="V715" i="2"/>
  <c r="V718" i="2"/>
  <c r="V717" i="2" s="1"/>
  <c r="V325" i="2"/>
  <c r="V328" i="2"/>
  <c r="V327" i="2" s="1"/>
  <c r="W431" i="2"/>
  <c r="X406" i="2"/>
  <c r="X405" i="2" s="1"/>
  <c r="X403" i="2"/>
  <c r="X27" i="2"/>
  <c r="X26" i="2" s="1"/>
  <c r="X24" i="2"/>
  <c r="X319" i="2"/>
  <c r="X320" i="2" s="1"/>
  <c r="X317" i="2"/>
  <c r="X318" i="2" s="1"/>
  <c r="X312" i="2"/>
  <c r="W202" i="2"/>
  <c r="W259" i="2"/>
  <c r="W261" i="2"/>
  <c r="W262" i="2" s="1"/>
  <c r="X68" i="2" l="1"/>
  <c r="Y70" i="2"/>
  <c r="X589" i="2"/>
  <c r="X797" i="2"/>
  <c r="Y96" i="2"/>
  <c r="X719" i="2"/>
  <c r="Y693" i="2"/>
  <c r="Y667" i="2"/>
  <c r="Y121" i="2"/>
  <c r="Y117" i="2" s="1"/>
  <c r="W275" i="2"/>
  <c r="X823" i="2"/>
  <c r="X277" i="2"/>
  <c r="Y533" i="2"/>
  <c r="Y536" i="2"/>
  <c r="Y535" i="2" s="1"/>
  <c r="X744" i="2"/>
  <c r="X467" i="2"/>
  <c r="X469" i="2"/>
  <c r="W103" i="2"/>
  <c r="W105" i="2"/>
  <c r="W106" i="2" s="1"/>
  <c r="Y507" i="2"/>
  <c r="Y510" i="2"/>
  <c r="Y509" i="2" s="1"/>
  <c r="Y811" i="2"/>
  <c r="Y812" i="2" s="1"/>
  <c r="Y813" i="2"/>
  <c r="Y814" i="2" s="1"/>
  <c r="Y806" i="2"/>
  <c r="X199" i="2"/>
  <c r="X201" i="2"/>
  <c r="X202" i="2" s="1"/>
  <c r="W767" i="2"/>
  <c r="W770" i="2"/>
  <c r="W769" i="2" s="1"/>
  <c r="X80" i="2"/>
  <c r="X81" i="2" s="1"/>
  <c r="X78" i="2"/>
  <c r="Y391" i="2"/>
  <c r="Y392" i="2" s="1"/>
  <c r="Y389" i="2"/>
  <c r="Y429" i="2"/>
  <c r="Y432" i="2"/>
  <c r="Y431" i="2" s="1"/>
  <c r="W715" i="2"/>
  <c r="W718" i="2"/>
  <c r="W717" i="2" s="1"/>
  <c r="X311" i="2"/>
  <c r="X313" i="2"/>
  <c r="X875" i="2"/>
  <c r="X872" i="2" s="1"/>
  <c r="Y649" i="2"/>
  <c r="Y651" i="2"/>
  <c r="X653" i="2"/>
  <c r="X654" i="2" s="1"/>
  <c r="Y417" i="2"/>
  <c r="Y418" i="2" s="1"/>
  <c r="Y415" i="2"/>
  <c r="Y291" i="2"/>
  <c r="Y292" i="2" s="1"/>
  <c r="Y293" i="2"/>
  <c r="Y294" i="2" s="1"/>
  <c r="Y286" i="2"/>
  <c r="Y267" i="2"/>
  <c r="Y268" i="2" s="1"/>
  <c r="Y265" i="2"/>
  <c r="Y266" i="2" s="1"/>
  <c r="Y260" i="2"/>
  <c r="Y442" i="2"/>
  <c r="Y449" i="2"/>
  <c r="Y450" i="2" s="1"/>
  <c r="Y447" i="2"/>
  <c r="Y448" i="2" s="1"/>
  <c r="Y780" i="2"/>
  <c r="Y787" i="2"/>
  <c r="Y788" i="2" s="1"/>
  <c r="Y785" i="2"/>
  <c r="Y786" i="2" s="1"/>
  <c r="X857" i="2"/>
  <c r="W861" i="2"/>
  <c r="W862" i="2" s="1"/>
  <c r="X859" i="2"/>
  <c r="X860" i="2" s="1"/>
  <c r="W819" i="2"/>
  <c r="W822" i="2"/>
  <c r="W821" i="2" s="1"/>
  <c r="Y690" i="2"/>
  <c r="X820" i="2"/>
  <c r="V141" i="2"/>
  <c r="V144" i="2"/>
  <c r="V143" i="2" s="1"/>
  <c r="V172" i="2"/>
  <c r="V157" i="2"/>
  <c r="V158" i="2" s="1"/>
  <c r="V169" i="2" s="1"/>
  <c r="V152" i="2"/>
  <c r="V183" i="2"/>
  <c r="V184" i="2" s="1"/>
  <c r="X259" i="2"/>
  <c r="X261" i="2"/>
  <c r="X262" i="2" s="1"/>
  <c r="T192" i="2"/>
  <c r="T191" i="2" s="1"/>
  <c r="T189" i="2"/>
  <c r="T213" i="2"/>
  <c r="T216" i="2"/>
  <c r="T215" i="2" s="1"/>
  <c r="Y547" i="2"/>
  <c r="Y545" i="2"/>
  <c r="X755" i="2"/>
  <c r="X753" i="2"/>
  <c r="W757" i="2"/>
  <c r="W758" i="2" s="1"/>
  <c r="X615" i="2"/>
  <c r="W845" i="2"/>
  <c r="W848" i="2"/>
  <c r="W847" i="2" s="1"/>
  <c r="Z854" i="2"/>
  <c r="Z802" i="2"/>
  <c r="Z828" i="2"/>
  <c r="Z880" i="2"/>
  <c r="Z776" i="2"/>
  <c r="Z724" i="2"/>
  <c r="Z681" i="2"/>
  <c r="Z682" i="2" s="1"/>
  <c r="Z672" i="2"/>
  <c r="Z676" i="2" s="1"/>
  <c r="Z657" i="2"/>
  <c r="Z658" i="2" s="1"/>
  <c r="Z629" i="2"/>
  <c r="Z630" i="2" s="1"/>
  <c r="Z641" i="2" s="1"/>
  <c r="Z655" i="2"/>
  <c r="Z656" i="2" s="1"/>
  <c r="Z525" i="2"/>
  <c r="Z526" i="2" s="1"/>
  <c r="Z646" i="2"/>
  <c r="Z650" i="2" s="1"/>
  <c r="Z698" i="2"/>
  <c r="Z568" i="2"/>
  <c r="Z438" i="2"/>
  <c r="Z423" i="2"/>
  <c r="Z424" i="2" s="1"/>
  <c r="Z395" i="2"/>
  <c r="Z396" i="2" s="1"/>
  <c r="Z407" i="2" s="1"/>
  <c r="Z683" i="2"/>
  <c r="Z684" i="2" s="1"/>
  <c r="Z594" i="2"/>
  <c r="Z553" i="2"/>
  <c r="Z554" i="2" s="1"/>
  <c r="Z397" i="2"/>
  <c r="Z398" i="2" s="1"/>
  <c r="Z412" i="2"/>
  <c r="Z416" i="2" s="1"/>
  <c r="Z750" i="2"/>
  <c r="Z527" i="2"/>
  <c r="Z528" i="2" s="1"/>
  <c r="Z499" i="2"/>
  <c r="Z500" i="2" s="1"/>
  <c r="Z511" i="2" s="1"/>
  <c r="Z631" i="2"/>
  <c r="Z632" i="2" s="1"/>
  <c r="Z196" i="2"/>
  <c r="Z334" i="2"/>
  <c r="Z551" i="2"/>
  <c r="Z552" i="2" s="1"/>
  <c r="Z371" i="2"/>
  <c r="Z372" i="2" s="1"/>
  <c r="Z369" i="2"/>
  <c r="Z370" i="2" s="1"/>
  <c r="Z381" i="2" s="1"/>
  <c r="Z360" i="2"/>
  <c r="Z364" i="2" s="1"/>
  <c r="Z239" i="2"/>
  <c r="Z240" i="2" s="1"/>
  <c r="Z251" i="2" s="1"/>
  <c r="Z109" i="2"/>
  <c r="Z110" i="2" s="1"/>
  <c r="Z86" i="2"/>
  <c r="Z87" i="2" s="1"/>
  <c r="Z516" i="2"/>
  <c r="Z520" i="2" s="1"/>
  <c r="Z501" i="2"/>
  <c r="Z502" i="2" s="1"/>
  <c r="Z386" i="2"/>
  <c r="Z390" i="2" s="1"/>
  <c r="Z53" i="2"/>
  <c r="Z230" i="2"/>
  <c r="Z234" i="2" s="1"/>
  <c r="Z620" i="2"/>
  <c r="Z624" i="2" s="1"/>
  <c r="Z542" i="2"/>
  <c r="Z546" i="2" s="1"/>
  <c r="Z256" i="2"/>
  <c r="Z75" i="2"/>
  <c r="AA49" i="2"/>
  <c r="Z111" i="2"/>
  <c r="Z112" i="2" s="1"/>
  <c r="Z58" i="2"/>
  <c r="Z59" i="2" s="1"/>
  <c r="Z490" i="2"/>
  <c r="Z494" i="2" s="1"/>
  <c r="Z308" i="2"/>
  <c r="Z241" i="2"/>
  <c r="Z242" i="2" s="1"/>
  <c r="Z84" i="2"/>
  <c r="Z85" i="2" s="1"/>
  <c r="Z96" i="2" s="1"/>
  <c r="Z6" i="2"/>
  <c r="Z18" i="2"/>
  <c r="Z19" i="2" s="1"/>
  <c r="Z16" i="2"/>
  <c r="Z17" i="2" s="1"/>
  <c r="Z464" i="2"/>
  <c r="Z421" i="2"/>
  <c r="Z422" i="2" s="1"/>
  <c r="Z433" i="2" s="1"/>
  <c r="Z282" i="2"/>
  <c r="Z60" i="2"/>
  <c r="Z61" i="2" s="1"/>
  <c r="Y366" i="2"/>
  <c r="Y473" i="2"/>
  <c r="Y474" i="2" s="1"/>
  <c r="Y475" i="2"/>
  <c r="Y476" i="2" s="1"/>
  <c r="Y468" i="2"/>
  <c r="Y839" i="2"/>
  <c r="Y840" i="2" s="1"/>
  <c r="Y837" i="2"/>
  <c r="Y838" i="2" s="1"/>
  <c r="Y849" i="2" s="1"/>
  <c r="Y846" i="2" s="1"/>
  <c r="Y832" i="2"/>
  <c r="Y891" i="2"/>
  <c r="Y892" i="2" s="1"/>
  <c r="Y889" i="2"/>
  <c r="Y890" i="2" s="1"/>
  <c r="Y884" i="2"/>
  <c r="Y63" i="2"/>
  <c r="X50" i="2"/>
  <c r="X599" i="2"/>
  <c r="X597" i="2"/>
  <c r="V34" i="2"/>
  <c r="V12" i="2"/>
  <c r="V13" i="2" s="1"/>
  <c r="X481" i="2"/>
  <c r="X484" i="2"/>
  <c r="X483" i="2" s="1"/>
  <c r="V127" i="2"/>
  <c r="V129" i="2"/>
  <c r="V130" i="2" s="1"/>
  <c r="X585" i="2"/>
  <c r="X588" i="2"/>
  <c r="X587" i="2" s="1"/>
  <c r="Y735" i="2"/>
  <c r="Y736" i="2" s="1"/>
  <c r="Y728" i="2"/>
  <c r="Y733" i="2"/>
  <c r="Y734" i="2" s="1"/>
  <c r="Y745" i="2" s="1"/>
  <c r="W881" i="2"/>
  <c r="W855" i="2"/>
  <c r="W777" i="2"/>
  <c r="W829" i="2"/>
  <c r="W699" i="2"/>
  <c r="W725" i="2"/>
  <c r="W647" i="2"/>
  <c r="W673" i="2"/>
  <c r="W803" i="2"/>
  <c r="W543" i="2"/>
  <c r="W569" i="2"/>
  <c r="W751" i="2"/>
  <c r="W439" i="2"/>
  <c r="W361" i="2"/>
  <c r="W595" i="2"/>
  <c r="W465" i="2"/>
  <c r="W257" i="2"/>
  <c r="W231" i="2"/>
  <c r="W335" i="2"/>
  <c r="W517" i="2"/>
  <c r="W621" i="2"/>
  <c r="W413" i="2"/>
  <c r="W387" i="2"/>
  <c r="W197" i="2"/>
  <c r="W309" i="2"/>
  <c r="W7" i="2"/>
  <c r="W76" i="2"/>
  <c r="W101" i="2" s="1"/>
  <c r="W125" i="2" s="1"/>
  <c r="W149" i="2" s="1"/>
  <c r="W173" i="2" s="1"/>
  <c r="W491" i="2"/>
  <c r="W283" i="2"/>
  <c r="U154" i="2"/>
  <c r="X701" i="2"/>
  <c r="X703" i="2"/>
  <c r="X704" i="2" s="1"/>
  <c r="X273" i="2"/>
  <c r="X276" i="2"/>
  <c r="X275" i="2" s="1"/>
  <c r="X600" i="2"/>
  <c r="X779" i="2"/>
  <c r="W783" i="2"/>
  <c r="W784" i="2" s="1"/>
  <c r="X781" i="2"/>
  <c r="Y605" i="2"/>
  <c r="Y606" i="2" s="1"/>
  <c r="Y598" i="2"/>
  <c r="Y603" i="2"/>
  <c r="Y604" i="2" s="1"/>
  <c r="X805" i="2"/>
  <c r="W809" i="2"/>
  <c r="W810" i="2" s="1"/>
  <c r="X807" i="2"/>
  <c r="W159" i="2"/>
  <c r="W160" i="2" s="1"/>
  <c r="W148" i="2"/>
  <c r="W133" i="2"/>
  <c r="W134" i="2" s="1"/>
  <c r="W145" i="2" s="1"/>
  <c r="W128" i="2"/>
  <c r="X640" i="2"/>
  <c r="X639" i="2" s="1"/>
  <c r="X637" i="2"/>
  <c r="X519" i="2"/>
  <c r="X521" i="2"/>
  <c r="X522" i="2" s="1"/>
  <c r="Y95" i="2"/>
  <c r="Y94" i="2" s="1"/>
  <c r="Y92" i="2"/>
  <c r="X535" i="2"/>
  <c r="X663" i="2"/>
  <c r="X666" i="2"/>
  <c r="X665" i="2" s="1"/>
  <c r="AB40" i="2"/>
  <c r="AA123" i="2"/>
  <c r="AA147" i="2"/>
  <c r="AA48" i="2"/>
  <c r="AA195" i="2"/>
  <c r="AA74" i="2"/>
  <c r="Y664" i="2"/>
  <c r="Y496" i="2"/>
  <c r="Y652" i="2"/>
  <c r="X441" i="2"/>
  <c r="X443" i="2"/>
  <c r="U176" i="2"/>
  <c r="U207" i="2"/>
  <c r="U208" i="2" s="1"/>
  <c r="U217" i="2" s="1"/>
  <c r="U181" i="2"/>
  <c r="U182" i="2" s="1"/>
  <c r="U193" i="2" s="1"/>
  <c r="X351" i="2"/>
  <c r="X354" i="2"/>
  <c r="X353" i="2" s="1"/>
  <c r="X314" i="2"/>
  <c r="Y403" i="2"/>
  <c r="Y406" i="2"/>
  <c r="Y52" i="2"/>
  <c r="Y54" i="2"/>
  <c r="X831" i="2"/>
  <c r="W835" i="2"/>
  <c r="W836" i="2" s="1"/>
  <c r="X833" i="2"/>
  <c r="X834" i="2" s="1"/>
  <c r="U151" i="2"/>
  <c r="U153" i="2"/>
  <c r="Y11" i="2"/>
  <c r="Y33" i="2"/>
  <c r="Y55" i="2"/>
  <c r="Y343" i="2"/>
  <c r="Y344" i="2" s="1"/>
  <c r="Y338" i="2"/>
  <c r="Y345" i="2"/>
  <c r="Y346" i="2" s="1"/>
  <c r="Y548" i="2"/>
  <c r="T175" i="2"/>
  <c r="T177" i="2"/>
  <c r="T178" i="2" s="1"/>
  <c r="Y363" i="2"/>
  <c r="Y365" i="2"/>
  <c r="Y675" i="2"/>
  <c r="Y677" i="2"/>
  <c r="Y678" i="2" s="1"/>
  <c r="X679" i="2"/>
  <c r="X680" i="2" s="1"/>
  <c r="X470" i="2"/>
  <c r="X285" i="2"/>
  <c r="X287" i="2"/>
  <c r="X288" i="2" s="1"/>
  <c r="X689" i="2"/>
  <c r="X692" i="2"/>
  <c r="X691" i="2" s="1"/>
  <c r="X625" i="2"/>
  <c r="X626" i="2" s="1"/>
  <c r="X623" i="2"/>
  <c r="W627" i="2"/>
  <c r="W628" i="2" s="1"/>
  <c r="W897" i="2"/>
  <c r="W900" i="2"/>
  <c r="W899" i="2" s="1"/>
  <c r="W743" i="2"/>
  <c r="Y120" i="2"/>
  <c r="Y317" i="2"/>
  <c r="Y318" i="2" s="1"/>
  <c r="Y319" i="2"/>
  <c r="Y320" i="2" s="1"/>
  <c r="Y312" i="2"/>
  <c r="X337" i="2"/>
  <c r="X339" i="2"/>
  <c r="X340" i="2" s="1"/>
  <c r="Y24" i="2"/>
  <c r="Y27" i="2"/>
  <c r="Y26" i="2" s="1"/>
  <c r="Y559" i="2"/>
  <c r="Y562" i="2"/>
  <c r="Y561" i="2" s="1"/>
  <c r="X571" i="2"/>
  <c r="X573" i="2"/>
  <c r="X574" i="2" s="1"/>
  <c r="X299" i="2"/>
  <c r="X302" i="2"/>
  <c r="X301" i="2" s="1"/>
  <c r="X444" i="2"/>
  <c r="Y100" i="2"/>
  <c r="Y79" i="2"/>
  <c r="Y577" i="2"/>
  <c r="Y578" i="2" s="1"/>
  <c r="Y572" i="2"/>
  <c r="Y579" i="2"/>
  <c r="Y580" i="2" s="1"/>
  <c r="Y407" i="2"/>
  <c r="Y865" i="2"/>
  <c r="Y866" i="2" s="1"/>
  <c r="Y858" i="2"/>
  <c r="Y863" i="2"/>
  <c r="Y864" i="2" s="1"/>
  <c r="Y761" i="2"/>
  <c r="Y762" i="2" s="1"/>
  <c r="Y754" i="2"/>
  <c r="Y759" i="2"/>
  <c r="Y760" i="2" s="1"/>
  <c r="W871" i="2"/>
  <c r="W874" i="2"/>
  <c r="W873" i="2" s="1"/>
  <c r="W793" i="2"/>
  <c r="W796" i="2"/>
  <c r="W795" i="2" s="1"/>
  <c r="Y233" i="2"/>
  <c r="Y235" i="2"/>
  <c r="Y236" i="2" s="1"/>
  <c r="X377" i="2"/>
  <c r="X380" i="2"/>
  <c r="X379" i="2" s="1"/>
  <c r="X771" i="2"/>
  <c r="X768" i="2" s="1"/>
  <c r="Y768" i="2" s="1"/>
  <c r="Y381" i="2"/>
  <c r="Y66" i="2"/>
  <c r="Y69" i="2"/>
  <c r="Y68" i="2" s="1"/>
  <c r="Y493" i="2"/>
  <c r="Y495" i="2"/>
  <c r="X124" i="2"/>
  <c r="X104" i="2"/>
  <c r="X135" i="2"/>
  <c r="X136" i="2" s="1"/>
  <c r="Y247" i="2"/>
  <c r="Y250" i="2"/>
  <c r="Y249" i="2" s="1"/>
  <c r="X756" i="2"/>
  <c r="Y641" i="2"/>
  <c r="Y638" i="2" s="1"/>
  <c r="Z638" i="2" s="1"/>
  <c r="X329" i="2"/>
  <c r="W325" i="2"/>
  <c r="W328" i="2"/>
  <c r="W327" i="2" s="1"/>
  <c r="X727" i="2"/>
  <c r="X729" i="2"/>
  <c r="X730" i="2" s="1"/>
  <c r="X745" i="2"/>
  <c r="X741" i="2" s="1"/>
  <c r="X455" i="2"/>
  <c r="X458" i="2"/>
  <c r="X457" i="2" s="1"/>
  <c r="X901" i="2"/>
  <c r="X898" i="2" s="1"/>
  <c r="W587" i="2"/>
  <c r="X509" i="2"/>
  <c r="X782" i="2"/>
  <c r="Y205" i="2"/>
  <c r="Y206" i="2" s="1"/>
  <c r="Y200" i="2"/>
  <c r="Y702" i="2"/>
  <c r="Y707" i="2"/>
  <c r="Y708" i="2" s="1"/>
  <c r="Y709" i="2"/>
  <c r="Y710" i="2" s="1"/>
  <c r="X808" i="2"/>
  <c r="U168" i="2"/>
  <c r="U167" i="2" s="1"/>
  <c r="U165" i="2"/>
  <c r="X614" i="2"/>
  <c r="X613" i="2" s="1"/>
  <c r="X611" i="2"/>
  <c r="X883" i="2"/>
  <c r="X885" i="2"/>
  <c r="X886" i="2" s="1"/>
  <c r="W887" i="2"/>
  <c r="W888" i="2" s="1"/>
  <c r="X431" i="2"/>
  <c r="Y719" i="2" l="1"/>
  <c r="Y119" i="2"/>
  <c r="Y485" i="2"/>
  <c r="Y901" i="2"/>
  <c r="Z121" i="2"/>
  <c r="Z117" i="2" s="1"/>
  <c r="Y823" i="2"/>
  <c r="Y771" i="2"/>
  <c r="Z70" i="2"/>
  <c r="Z66" i="2" s="1"/>
  <c r="Y741" i="2"/>
  <c r="Y744" i="2"/>
  <c r="Y743" i="2" s="1"/>
  <c r="Z493" i="2"/>
  <c r="Z495" i="2"/>
  <c r="Z496" i="2" s="1"/>
  <c r="X793" i="2"/>
  <c r="X796" i="2"/>
  <c r="X795" i="2" s="1"/>
  <c r="X871" i="2"/>
  <c r="X874" i="2"/>
  <c r="X873" i="2" s="1"/>
  <c r="Y337" i="2"/>
  <c r="Y339" i="2"/>
  <c r="Y340" i="2" s="1"/>
  <c r="Y276" i="2"/>
  <c r="Z319" i="2"/>
  <c r="Z320" i="2" s="1"/>
  <c r="Z312" i="2"/>
  <c r="Z317" i="2"/>
  <c r="Z318" i="2" s="1"/>
  <c r="Z329" i="2" s="1"/>
  <c r="Y611" i="2"/>
  <c r="Y614" i="2"/>
  <c r="Y625" i="2"/>
  <c r="Y626" i="2" s="1"/>
  <c r="Y623" i="2"/>
  <c r="X627" i="2"/>
  <c r="X628" i="2" s="1"/>
  <c r="Y689" i="2"/>
  <c r="Y692" i="2"/>
  <c r="Y691" i="2" s="1"/>
  <c r="Z365" i="2"/>
  <c r="Z366" i="2" s="1"/>
  <c r="Z363" i="2"/>
  <c r="Z52" i="2"/>
  <c r="Z54" i="2"/>
  <c r="Z55" i="2" s="1"/>
  <c r="AB195" i="2"/>
  <c r="AC40" i="2"/>
  <c r="AB147" i="2"/>
  <c r="AB123" i="2"/>
  <c r="AB48" i="2"/>
  <c r="AB74" i="2"/>
  <c r="Y637" i="2"/>
  <c r="Y640" i="2"/>
  <c r="Y639" i="2" s="1"/>
  <c r="Y805" i="2"/>
  <c r="X809" i="2"/>
  <c r="X810" i="2" s="1"/>
  <c r="Y807" i="2"/>
  <c r="Y779" i="2"/>
  <c r="X783" i="2"/>
  <c r="X784" i="2" s="1"/>
  <c r="Y781" i="2"/>
  <c r="Y782" i="2" s="1"/>
  <c r="Y599" i="2"/>
  <c r="Y597" i="2"/>
  <c r="Z11" i="2"/>
  <c r="Z33" i="2"/>
  <c r="Z79" i="2"/>
  <c r="Z100" i="2"/>
  <c r="Z343" i="2"/>
  <c r="Z344" i="2" s="1"/>
  <c r="Z338" i="2"/>
  <c r="Z345" i="2"/>
  <c r="Z346" i="2" s="1"/>
  <c r="Z787" i="2"/>
  <c r="Z788" i="2" s="1"/>
  <c r="Z785" i="2"/>
  <c r="Z786" i="2" s="1"/>
  <c r="Z780" i="2"/>
  <c r="Z429" i="2"/>
  <c r="Z432" i="2"/>
  <c r="Z431" i="2" s="1"/>
  <c r="Y199" i="2"/>
  <c r="Y201" i="2"/>
  <c r="Y202" i="2" s="1"/>
  <c r="Y898" i="2"/>
  <c r="X325" i="2"/>
  <c r="X328" i="2"/>
  <c r="X327" i="2" s="1"/>
  <c r="X133" i="2"/>
  <c r="X134" i="2" s="1"/>
  <c r="X145" i="2" s="1"/>
  <c r="X159" i="2"/>
  <c r="X160" i="2" s="1"/>
  <c r="X148" i="2"/>
  <c r="X128" i="2"/>
  <c r="Z233" i="2"/>
  <c r="Z235" i="2"/>
  <c r="Z236" i="2" s="1"/>
  <c r="Z27" i="2"/>
  <c r="Z26" i="2" s="1"/>
  <c r="Z120" i="2"/>
  <c r="Y10" i="2"/>
  <c r="Y354" i="2"/>
  <c r="Y353" i="2" s="1"/>
  <c r="W129" i="2"/>
  <c r="W130" i="2" s="1"/>
  <c r="W127" i="2"/>
  <c r="Z265" i="2"/>
  <c r="Z266" i="2" s="1"/>
  <c r="Z260" i="2"/>
  <c r="Z267" i="2"/>
  <c r="Z268" i="2" s="1"/>
  <c r="Z205" i="2"/>
  <c r="Z206" i="2" s="1"/>
  <c r="Z200" i="2"/>
  <c r="Z603" i="2"/>
  <c r="Z604" i="2" s="1"/>
  <c r="Z605" i="2"/>
  <c r="Z606" i="2" s="1"/>
  <c r="Z598" i="2"/>
  <c r="Z537" i="2"/>
  <c r="Z533" i="2" s="1"/>
  <c r="Z891" i="2"/>
  <c r="Z892" i="2" s="1"/>
  <c r="Z889" i="2"/>
  <c r="Z890" i="2" s="1"/>
  <c r="Z884" i="2"/>
  <c r="X845" i="2"/>
  <c r="X848" i="2"/>
  <c r="X847" i="2" s="1"/>
  <c r="V154" i="2"/>
  <c r="Z389" i="2"/>
  <c r="Z391" i="2"/>
  <c r="Y808" i="2"/>
  <c r="Y467" i="2"/>
  <c r="Y469" i="2"/>
  <c r="V165" i="2"/>
  <c r="V168" i="2"/>
  <c r="V167" i="2" s="1"/>
  <c r="Y299" i="2"/>
  <c r="Y302" i="2"/>
  <c r="Y301" i="2" s="1"/>
  <c r="Y285" i="2"/>
  <c r="Y287" i="2"/>
  <c r="Y288" i="2" s="1"/>
  <c r="U175" i="2"/>
  <c r="U177" i="2"/>
  <c r="U178" i="2" s="1"/>
  <c r="Y405" i="2"/>
  <c r="Y663" i="2"/>
  <c r="Y666" i="2"/>
  <c r="Y665" i="2" s="1"/>
  <c r="Y615" i="2"/>
  <c r="Z667" i="2"/>
  <c r="Z664" i="2" s="1"/>
  <c r="AA664" i="2" s="1"/>
  <c r="Z832" i="2"/>
  <c r="Z839" i="2"/>
  <c r="Z840" i="2" s="1"/>
  <c r="Z837" i="2"/>
  <c r="Z838" i="2" s="1"/>
  <c r="U213" i="2"/>
  <c r="U216" i="2"/>
  <c r="U215" i="2" s="1"/>
  <c r="X819" i="2"/>
  <c r="X822" i="2"/>
  <c r="X821" i="2" s="1"/>
  <c r="Y459" i="2"/>
  <c r="Y455" i="2" s="1"/>
  <c r="Y303" i="2"/>
  <c r="Y311" i="2"/>
  <c r="Y313" i="2"/>
  <c r="Y458" i="2"/>
  <c r="V151" i="2"/>
  <c r="V153" i="2"/>
  <c r="Y481" i="2"/>
  <c r="Y484" i="2"/>
  <c r="Y483" i="2" s="1"/>
  <c r="Z806" i="2"/>
  <c r="Z813" i="2"/>
  <c r="Z814" i="2" s="1"/>
  <c r="Z811" i="2"/>
  <c r="Z812" i="2" s="1"/>
  <c r="U189" i="2"/>
  <c r="U192" i="2"/>
  <c r="U191" i="2" s="1"/>
  <c r="V176" i="2"/>
  <c r="V207" i="2"/>
  <c r="V208" i="2" s="1"/>
  <c r="V217" i="2" s="1"/>
  <c r="V181" i="2"/>
  <c r="V182" i="2" s="1"/>
  <c r="V193" i="2" s="1"/>
  <c r="Z415" i="2"/>
  <c r="Z417" i="2"/>
  <c r="Y78" i="2"/>
  <c r="Y80" i="2"/>
  <c r="Y81" i="2" s="1"/>
  <c r="Y571" i="2"/>
  <c r="Y573" i="2"/>
  <c r="Y574" i="2" s="1"/>
  <c r="Z865" i="2"/>
  <c r="Z866" i="2" s="1"/>
  <c r="Z858" i="2"/>
  <c r="Z863" i="2"/>
  <c r="Z864" i="2" s="1"/>
  <c r="Y755" i="2"/>
  <c r="Y756" i="2" s="1"/>
  <c r="Y753" i="2"/>
  <c r="X757" i="2"/>
  <c r="X758" i="2" s="1"/>
  <c r="Z536" i="2"/>
  <c r="Z535" i="2" s="1"/>
  <c r="Z69" i="2"/>
  <c r="Z759" i="2"/>
  <c r="Z760" i="2" s="1"/>
  <c r="Z754" i="2"/>
  <c r="Z761" i="2"/>
  <c r="Z762" i="2" s="1"/>
  <c r="Z678" i="2"/>
  <c r="W144" i="2"/>
  <c r="W143" i="2" s="1"/>
  <c r="W141" i="2"/>
  <c r="Y857" i="2"/>
  <c r="X861" i="2"/>
  <c r="X862" i="2" s="1"/>
  <c r="Y859" i="2"/>
  <c r="Y860" i="2" s="1"/>
  <c r="Z507" i="2"/>
  <c r="Z510" i="2"/>
  <c r="Z509" i="2" s="1"/>
  <c r="Y727" i="2"/>
  <c r="Y729" i="2"/>
  <c r="Y730" i="2" s="1"/>
  <c r="Z247" i="2"/>
  <c r="Z250" i="2"/>
  <c r="Z249" i="2" s="1"/>
  <c r="Y329" i="2"/>
  <c r="X897" i="2"/>
  <c r="X900" i="2"/>
  <c r="X899" i="2" s="1"/>
  <c r="Z675" i="2"/>
  <c r="Y679" i="2"/>
  <c r="Y680" i="2" s="1"/>
  <c r="Z677" i="2"/>
  <c r="Y355" i="2"/>
  <c r="Y351" i="2" s="1"/>
  <c r="Y831" i="2"/>
  <c r="Y833" i="2"/>
  <c r="Y834" i="2" s="1"/>
  <c r="X835" i="2"/>
  <c r="X836" i="2" s="1"/>
  <c r="Y441" i="2"/>
  <c r="Y443" i="2"/>
  <c r="Y444" i="2" s="1"/>
  <c r="Z63" i="2"/>
  <c r="Y50" i="2"/>
  <c r="Z28" i="2"/>
  <c r="Z24" i="2" s="1"/>
  <c r="Z392" i="2"/>
  <c r="Z418" i="2"/>
  <c r="Z572" i="2"/>
  <c r="Z577" i="2"/>
  <c r="Z578" i="2" s="1"/>
  <c r="Z579" i="2"/>
  <c r="Z580" i="2" s="1"/>
  <c r="Z693" i="2"/>
  <c r="Z690" i="2" s="1"/>
  <c r="AA690" i="2" s="1"/>
  <c r="Z545" i="2"/>
  <c r="Z547" i="2"/>
  <c r="Z548" i="2" s="1"/>
  <c r="Y820" i="2"/>
  <c r="Y797" i="2"/>
  <c r="Y794" i="2" s="1"/>
  <c r="Y277" i="2"/>
  <c r="Y273" i="2" s="1"/>
  <c r="X715" i="2"/>
  <c r="X718" i="2"/>
  <c r="X717" i="2" s="1"/>
  <c r="X767" i="2"/>
  <c r="X770" i="2"/>
  <c r="X769" i="2" s="1"/>
  <c r="X743" i="2"/>
  <c r="Z403" i="2"/>
  <c r="Z406" i="2"/>
  <c r="Z405" i="2" s="1"/>
  <c r="Y600" i="2"/>
  <c r="Z293" i="2"/>
  <c r="Z294" i="2" s="1"/>
  <c r="Z286" i="2"/>
  <c r="Z291" i="2"/>
  <c r="Z292" i="2" s="1"/>
  <c r="Y314" i="2"/>
  <c r="Z92" i="2"/>
  <c r="Z95" i="2"/>
  <c r="Z94" i="2" s="1"/>
  <c r="W157" i="2"/>
  <c r="W158" i="2" s="1"/>
  <c r="W169" i="2" s="1"/>
  <c r="W183" i="2"/>
  <c r="W184" i="2" s="1"/>
  <c r="W152" i="2"/>
  <c r="W172" i="2"/>
  <c r="Y589" i="2"/>
  <c r="Y701" i="2"/>
  <c r="Y703" i="2"/>
  <c r="Y704" i="2" s="1"/>
  <c r="W34" i="2"/>
  <c r="W12" i="2"/>
  <c r="W13" i="2" s="1"/>
  <c r="X881" i="2"/>
  <c r="X855" i="2"/>
  <c r="X829" i="2"/>
  <c r="X803" i="2"/>
  <c r="X725" i="2"/>
  <c r="X673" i="2"/>
  <c r="X751" i="2"/>
  <c r="X569" i="2"/>
  <c r="X777" i="2"/>
  <c r="X699" i="2"/>
  <c r="X621" i="2"/>
  <c r="X595" i="2"/>
  <c r="X491" i="2"/>
  <c r="X465" i="2"/>
  <c r="X517" i="2"/>
  <c r="X543" i="2"/>
  <c r="X413" i="2"/>
  <c r="X335" i="2"/>
  <c r="X309" i="2"/>
  <c r="X647" i="2"/>
  <c r="X439" i="2"/>
  <c r="X387" i="2"/>
  <c r="X197" i="2"/>
  <c r="X231" i="2"/>
  <c r="X76" i="2"/>
  <c r="X101" i="2" s="1"/>
  <c r="X125" i="2" s="1"/>
  <c r="X149" i="2" s="1"/>
  <c r="X173" i="2" s="1"/>
  <c r="X361" i="2"/>
  <c r="X283" i="2"/>
  <c r="X257" i="2"/>
  <c r="X7" i="2"/>
  <c r="Y470" i="2"/>
  <c r="Z468" i="2"/>
  <c r="Z473" i="2"/>
  <c r="Z474" i="2" s="1"/>
  <c r="Z475" i="2"/>
  <c r="Z476" i="2" s="1"/>
  <c r="Z447" i="2"/>
  <c r="Z448" i="2" s="1"/>
  <c r="Z449" i="2"/>
  <c r="Z450" i="2" s="1"/>
  <c r="Z442" i="2"/>
  <c r="Y883" i="2"/>
  <c r="X887" i="2"/>
  <c r="X888" i="2" s="1"/>
  <c r="Y885" i="2"/>
  <c r="Y886" i="2" s="1"/>
  <c r="Y377" i="2"/>
  <c r="Y380" i="2"/>
  <c r="Y379" i="2" s="1"/>
  <c r="Y875" i="2"/>
  <c r="Y872" i="2" s="1"/>
  <c r="Z872" i="2" s="1"/>
  <c r="Y135" i="2"/>
  <c r="Y136" i="2" s="1"/>
  <c r="Y104" i="2"/>
  <c r="Y124" i="2"/>
  <c r="Z562" i="2"/>
  <c r="Y519" i="2"/>
  <c r="Y521" i="2"/>
  <c r="Y522" i="2" s="1"/>
  <c r="Y588" i="2"/>
  <c r="Y585" i="2"/>
  <c r="AA880" i="2"/>
  <c r="AA854" i="2"/>
  <c r="AA828" i="2"/>
  <c r="AA802" i="2"/>
  <c r="AA568" i="2"/>
  <c r="AA553" i="2"/>
  <c r="AA554" i="2" s="1"/>
  <c r="AA750" i="2"/>
  <c r="AA724" i="2"/>
  <c r="AA681" i="2"/>
  <c r="AA682" i="2" s="1"/>
  <c r="AA693" i="2" s="1"/>
  <c r="AA655" i="2"/>
  <c r="AA656" i="2" s="1"/>
  <c r="AA776" i="2"/>
  <c r="AA683" i="2"/>
  <c r="AA684" i="2" s="1"/>
  <c r="AA672" i="2"/>
  <c r="AA676" i="2" s="1"/>
  <c r="AA631" i="2"/>
  <c r="AA632" i="2" s="1"/>
  <c r="AA620" i="2"/>
  <c r="AA624" i="2" s="1"/>
  <c r="AA594" i="2"/>
  <c r="AA551" i="2"/>
  <c r="AA552" i="2" s="1"/>
  <c r="AA490" i="2"/>
  <c r="AA494" i="2" s="1"/>
  <c r="AA629" i="2"/>
  <c r="AA630" i="2" s="1"/>
  <c r="AA516" i="2"/>
  <c r="AA520" i="2" s="1"/>
  <c r="AA501" i="2"/>
  <c r="AA502" i="2" s="1"/>
  <c r="AA542" i="2"/>
  <c r="AA546" i="2" s="1"/>
  <c r="AA499" i="2"/>
  <c r="AA500" i="2" s="1"/>
  <c r="AA421" i="2"/>
  <c r="AA422" i="2" s="1"/>
  <c r="AA698" i="2"/>
  <c r="AA412" i="2"/>
  <c r="AA416" i="2" s="1"/>
  <c r="AA527" i="2"/>
  <c r="AA528" i="2" s="1"/>
  <c r="AA646" i="2"/>
  <c r="AA650" i="2" s="1"/>
  <c r="AA334" i="2"/>
  <c r="AA371" i="2"/>
  <c r="AA372" i="2" s="1"/>
  <c r="AA525" i="2"/>
  <c r="AA526" i="2" s="1"/>
  <c r="AA84" i="2"/>
  <c r="AA85" i="2" s="1"/>
  <c r="AA397" i="2"/>
  <c r="AA398" i="2" s="1"/>
  <c r="AA360" i="2"/>
  <c r="AA364" i="2" s="1"/>
  <c r="AA230" i="2"/>
  <c r="AA234" i="2" s="1"/>
  <c r="AA109" i="2"/>
  <c r="AA110" i="2" s="1"/>
  <c r="AA86" i="2"/>
  <c r="AA87" i="2" s="1"/>
  <c r="AA395" i="2"/>
  <c r="AA396" i="2" s="1"/>
  <c r="AA308" i="2"/>
  <c r="AA241" i="2"/>
  <c r="AA242" i="2" s="1"/>
  <c r="AA657" i="2"/>
  <c r="AA658" i="2" s="1"/>
  <c r="AA438" i="2"/>
  <c r="AA282" i="2"/>
  <c r="AA111" i="2"/>
  <c r="AA112" i="2" s="1"/>
  <c r="AA60" i="2"/>
  <c r="AA61" i="2" s="1"/>
  <c r="AA18" i="2"/>
  <c r="AA19" i="2" s="1"/>
  <c r="AA464" i="2"/>
  <c r="AA386" i="2"/>
  <c r="AA390" i="2" s="1"/>
  <c r="AA369" i="2"/>
  <c r="AA370" i="2" s="1"/>
  <c r="AA6" i="2"/>
  <c r="AA196" i="2"/>
  <c r="AA58" i="2"/>
  <c r="AA59" i="2" s="1"/>
  <c r="AA423" i="2"/>
  <c r="AA424" i="2" s="1"/>
  <c r="AA256" i="2"/>
  <c r="AA16" i="2"/>
  <c r="AA17" i="2" s="1"/>
  <c r="AA75" i="2"/>
  <c r="AB49" i="2"/>
  <c r="AA239" i="2"/>
  <c r="AA240" i="2" s="1"/>
  <c r="AA251" i="2" s="1"/>
  <c r="AA53" i="2"/>
  <c r="Z563" i="2"/>
  <c r="Z559" i="2" s="1"/>
  <c r="Z709" i="2"/>
  <c r="Z710" i="2" s="1"/>
  <c r="Z707" i="2"/>
  <c r="Z708" i="2" s="1"/>
  <c r="Z719" i="2" s="1"/>
  <c r="Z702" i="2"/>
  <c r="Z733" i="2"/>
  <c r="Z734" i="2" s="1"/>
  <c r="Z735" i="2"/>
  <c r="Z736" i="2" s="1"/>
  <c r="Z728" i="2"/>
  <c r="Y259" i="2"/>
  <c r="Y261" i="2"/>
  <c r="Y262" i="2" s="1"/>
  <c r="Z649" i="2"/>
  <c r="Z651" i="2"/>
  <c r="Z652" i="2" s="1"/>
  <c r="Y653" i="2"/>
  <c r="Y654" i="2" s="1"/>
  <c r="X103" i="2"/>
  <c r="X105" i="2"/>
  <c r="X106" i="2" s="1"/>
  <c r="Z68" i="2" l="1"/>
  <c r="AA381" i="2"/>
  <c r="AA563" i="2"/>
  <c r="AA96" i="2"/>
  <c r="AA433" i="2"/>
  <c r="AA28" i="2"/>
  <c r="AA511" i="2"/>
  <c r="Y613" i="2"/>
  <c r="AA641" i="2"/>
  <c r="AA638" i="2" s="1"/>
  <c r="Z875" i="2"/>
  <c r="AA667" i="2"/>
  <c r="Z901" i="2"/>
  <c r="Z119" i="2"/>
  <c r="AA70" i="2"/>
  <c r="AA66" i="2" s="1"/>
  <c r="Z354" i="2"/>
  <c r="Z276" i="2"/>
  <c r="AA536" i="2"/>
  <c r="AA559" i="2"/>
  <c r="AA562" i="2"/>
  <c r="AA561" i="2" s="1"/>
  <c r="AA205" i="2"/>
  <c r="AA206" i="2" s="1"/>
  <c r="AA200" i="2"/>
  <c r="AA236" i="2"/>
  <c r="AA785" i="2"/>
  <c r="AA786" i="2" s="1"/>
  <c r="AA780" i="2"/>
  <c r="AA787" i="2"/>
  <c r="AA788" i="2" s="1"/>
  <c r="AA69" i="2"/>
  <c r="Z467" i="2"/>
  <c r="Z469" i="2"/>
  <c r="Z470" i="2" s="1"/>
  <c r="Z779" i="2"/>
  <c r="Z781" i="2"/>
  <c r="Z782" i="2" s="1"/>
  <c r="Y783" i="2"/>
  <c r="Y784" i="2" s="1"/>
  <c r="AA447" i="2"/>
  <c r="AA448" i="2" s="1"/>
  <c r="AA449" i="2"/>
  <c r="AA450" i="2" s="1"/>
  <c r="AA442" i="2"/>
  <c r="Z571" i="2"/>
  <c r="Z573" i="2"/>
  <c r="Z574" i="2" s="1"/>
  <c r="AA24" i="2"/>
  <c r="AA27" i="2"/>
  <c r="AA26" i="2" s="1"/>
  <c r="Y793" i="2"/>
  <c r="Y796" i="2"/>
  <c r="Y795" i="2" s="1"/>
  <c r="Z459" i="2"/>
  <c r="Z455" i="2" s="1"/>
  <c r="Z701" i="2"/>
  <c r="Z703" i="2"/>
  <c r="Z831" i="2"/>
  <c r="Z833" i="2"/>
  <c r="Z834" i="2" s="1"/>
  <c r="Y835" i="2"/>
  <c r="Y836" i="2" s="1"/>
  <c r="Y819" i="2"/>
  <c r="Y822" i="2"/>
  <c r="Y821" i="2" s="1"/>
  <c r="Z302" i="2"/>
  <c r="Y325" i="2"/>
  <c r="Y328" i="2"/>
  <c r="Y327" i="2" s="1"/>
  <c r="Z745" i="2"/>
  <c r="Z741" i="2" s="1"/>
  <c r="AA79" i="2"/>
  <c r="AA100" i="2"/>
  <c r="AA598" i="2"/>
  <c r="AA605" i="2"/>
  <c r="AA606" i="2" s="1"/>
  <c r="AA603" i="2"/>
  <c r="AA604" i="2" s="1"/>
  <c r="Z898" i="2"/>
  <c r="Z805" i="2"/>
  <c r="Z807" i="2"/>
  <c r="Y809" i="2"/>
  <c r="Y810" i="2" s="1"/>
  <c r="AA754" i="2"/>
  <c r="AA759" i="2"/>
  <c r="AA760" i="2" s="1"/>
  <c r="AA761" i="2"/>
  <c r="AA762" i="2" s="1"/>
  <c r="Z485" i="2"/>
  <c r="Z481" i="2" s="1"/>
  <c r="Z771" i="2"/>
  <c r="Z768" i="2" s="1"/>
  <c r="Z484" i="2"/>
  <c r="V213" i="2"/>
  <c r="V216" i="2"/>
  <c r="V215" i="2" s="1"/>
  <c r="W165" i="2"/>
  <c r="W168" i="2"/>
  <c r="W167" i="2" s="1"/>
  <c r="AA260" i="2"/>
  <c r="AA265" i="2"/>
  <c r="AA266" i="2" s="1"/>
  <c r="AA267" i="2"/>
  <c r="AA268" i="2" s="1"/>
  <c r="AA407" i="2"/>
  <c r="AA403" i="2" s="1"/>
  <c r="Y587" i="2"/>
  <c r="Z849" i="2"/>
  <c r="Z846" i="2" s="1"/>
  <c r="Z285" i="2"/>
  <c r="Z287" i="2"/>
  <c r="Z615" i="2"/>
  <c r="X127" i="2"/>
  <c r="X129" i="2"/>
  <c r="X130" i="2" s="1"/>
  <c r="Z640" i="2"/>
  <c r="Z639" i="2" s="1"/>
  <c r="Z637" i="2"/>
  <c r="Z339" i="2"/>
  <c r="Z340" i="2" s="1"/>
  <c r="Z337" i="2"/>
  <c r="AA293" i="2"/>
  <c r="AA294" i="2" s="1"/>
  <c r="AA286" i="2"/>
  <c r="AA291" i="2"/>
  <c r="AA292" i="2" s="1"/>
  <c r="AA837" i="2"/>
  <c r="AA838" i="2" s="1"/>
  <c r="AA839" i="2"/>
  <c r="AA840" i="2" s="1"/>
  <c r="AA832" i="2"/>
  <c r="Z444" i="2"/>
  <c r="Z288" i="2"/>
  <c r="Y897" i="2"/>
  <c r="Y900" i="2"/>
  <c r="Y899" i="2" s="1"/>
  <c r="AA863" i="2"/>
  <c r="AA864" i="2" s="1"/>
  <c r="AA865" i="2"/>
  <c r="AA866" i="2" s="1"/>
  <c r="AA858" i="2"/>
  <c r="AA415" i="2"/>
  <c r="AA417" i="2"/>
  <c r="AA418" i="2" s="1"/>
  <c r="Y103" i="2"/>
  <c r="Y105" i="2"/>
  <c r="Y106" i="2" s="1"/>
  <c r="AA889" i="2"/>
  <c r="AA890" i="2" s="1"/>
  <c r="AA884" i="2"/>
  <c r="AA891" i="2"/>
  <c r="AA892" i="2" s="1"/>
  <c r="Z519" i="2"/>
  <c r="Z521" i="2"/>
  <c r="Z522" i="2" s="1"/>
  <c r="Z277" i="2"/>
  <c r="Z273" i="2" s="1"/>
  <c r="Z689" i="2"/>
  <c r="Z692" i="2"/>
  <c r="Z691" i="2" s="1"/>
  <c r="AA728" i="2"/>
  <c r="AA733" i="2"/>
  <c r="AA734" i="2" s="1"/>
  <c r="AA735" i="2"/>
  <c r="AA736" i="2" s="1"/>
  <c r="Y881" i="2"/>
  <c r="Y855" i="2"/>
  <c r="Y803" i="2"/>
  <c r="Y751" i="2"/>
  <c r="Y777" i="2"/>
  <c r="Y621" i="2"/>
  <c r="Y595" i="2"/>
  <c r="Y829" i="2"/>
  <c r="Y699" i="2"/>
  <c r="Y569" i="2"/>
  <c r="Y517" i="2"/>
  <c r="Y725" i="2"/>
  <c r="Y387" i="2"/>
  <c r="Y673" i="2"/>
  <c r="Y465" i="2"/>
  <c r="Y413" i="2"/>
  <c r="Y335" i="2"/>
  <c r="Y309" i="2"/>
  <c r="Y647" i="2"/>
  <c r="Y439" i="2"/>
  <c r="Y491" i="2"/>
  <c r="Y361" i="2"/>
  <c r="Y283" i="2"/>
  <c r="Y231" i="2"/>
  <c r="Y76" i="2"/>
  <c r="Y101" i="2" s="1"/>
  <c r="Y125" i="2" s="1"/>
  <c r="Y149" i="2" s="1"/>
  <c r="Y173" i="2" s="1"/>
  <c r="Y257" i="2"/>
  <c r="Y543" i="2"/>
  <c r="Y197" i="2"/>
  <c r="Y7" i="2"/>
  <c r="V175" i="2"/>
  <c r="V177" i="2"/>
  <c r="V178" i="2" s="1"/>
  <c r="AA389" i="2"/>
  <c r="AA391" i="2"/>
  <c r="AA392" i="2" s="1"/>
  <c r="AA233" i="2"/>
  <c r="AA235" i="2"/>
  <c r="AA429" i="2"/>
  <c r="AA432" i="2"/>
  <c r="AA431" i="2" s="1"/>
  <c r="Z597" i="2"/>
  <c r="Z599" i="2"/>
  <c r="Z600" i="2" s="1"/>
  <c r="AA495" i="2"/>
  <c r="AA496" i="2" s="1"/>
  <c r="AA493" i="2"/>
  <c r="AA473" i="2"/>
  <c r="AA474" i="2" s="1"/>
  <c r="AA468" i="2"/>
  <c r="AA475" i="2"/>
  <c r="AA476" i="2" s="1"/>
  <c r="AA317" i="2"/>
  <c r="AA318" i="2" s="1"/>
  <c r="AA312" i="2"/>
  <c r="AA319" i="2"/>
  <c r="AA320" i="2" s="1"/>
  <c r="Z588" i="2"/>
  <c r="Z377" i="2"/>
  <c r="Z380" i="2"/>
  <c r="Z379" i="2" s="1"/>
  <c r="AA406" i="2"/>
  <c r="AA63" i="2"/>
  <c r="Z50" i="2"/>
  <c r="AA247" i="2"/>
  <c r="AA250" i="2"/>
  <c r="AA249" i="2" s="1"/>
  <c r="Z10" i="2"/>
  <c r="Z355" i="2"/>
  <c r="Z351" i="2" s="1"/>
  <c r="Z623" i="2"/>
  <c r="Z625" i="2"/>
  <c r="Z626" i="2" s="1"/>
  <c r="Y627" i="2"/>
  <c r="Y628" i="2" s="1"/>
  <c r="Z744" i="2"/>
  <c r="AA649" i="2"/>
  <c r="AA651" i="2"/>
  <c r="AA652" i="2" s="1"/>
  <c r="Z653" i="2"/>
  <c r="Z654" i="2" s="1"/>
  <c r="AA338" i="2"/>
  <c r="AA345" i="2"/>
  <c r="AA346" i="2" s="1"/>
  <c r="AA343" i="2"/>
  <c r="AA344" i="2" s="1"/>
  <c r="AA579" i="2"/>
  <c r="AA580" i="2" s="1"/>
  <c r="AA577" i="2"/>
  <c r="AA578" i="2" s="1"/>
  <c r="AA589" i="2" s="1"/>
  <c r="AA572" i="2"/>
  <c r="Z561" i="2"/>
  <c r="Y715" i="2"/>
  <c r="Y718" i="2"/>
  <c r="Y717" i="2" s="1"/>
  <c r="Z589" i="2"/>
  <c r="Z585" i="2" s="1"/>
  <c r="AA675" i="2"/>
  <c r="Z679" i="2"/>
  <c r="Z680" i="2" s="1"/>
  <c r="AA677" i="2"/>
  <c r="AA678" i="2" s="1"/>
  <c r="Z727" i="2"/>
  <c r="Z729" i="2"/>
  <c r="Z730" i="2" s="1"/>
  <c r="Z857" i="2"/>
  <c r="Y861" i="2"/>
  <c r="Y862" i="2" s="1"/>
  <c r="Z859" i="2"/>
  <c r="Z860" i="2" s="1"/>
  <c r="Z753" i="2"/>
  <c r="Z755" i="2"/>
  <c r="Z756" i="2" s="1"/>
  <c r="Y757" i="2"/>
  <c r="Y758" i="2" s="1"/>
  <c r="V189" i="2"/>
  <c r="V192" i="2"/>
  <c r="V191" i="2" s="1"/>
  <c r="W151" i="2"/>
  <c r="W153" i="2"/>
  <c r="W154" i="2" s="1"/>
  <c r="Z311" i="2"/>
  <c r="Z313" i="2"/>
  <c r="Z314" i="2" s="1"/>
  <c r="Y845" i="2"/>
  <c r="Y848" i="2"/>
  <c r="Y847" i="2" s="1"/>
  <c r="AA120" i="2"/>
  <c r="AA119" i="2" s="1"/>
  <c r="X157" i="2"/>
  <c r="X158" i="2" s="1"/>
  <c r="X169" i="2" s="1"/>
  <c r="X152" i="2"/>
  <c r="X183" i="2"/>
  <c r="X184" i="2" s="1"/>
  <c r="X172" i="2"/>
  <c r="Z135" i="2"/>
  <c r="Z136" i="2" s="1"/>
  <c r="Z104" i="2"/>
  <c r="Z124" i="2"/>
  <c r="AA52" i="2"/>
  <c r="AA54" i="2"/>
  <c r="AA55" i="2" s="1"/>
  <c r="Y275" i="2"/>
  <c r="Z259" i="2"/>
  <c r="Z261" i="2"/>
  <c r="Z458" i="2"/>
  <c r="AA33" i="2"/>
  <c r="AA11" i="2"/>
  <c r="Z808" i="2"/>
  <c r="Z262" i="2"/>
  <c r="Z199" i="2"/>
  <c r="Z201" i="2"/>
  <c r="Z202" i="2" s="1"/>
  <c r="AB880" i="2"/>
  <c r="AB828" i="2"/>
  <c r="AB802" i="2"/>
  <c r="AB750" i="2"/>
  <c r="AB683" i="2"/>
  <c r="AB684" i="2" s="1"/>
  <c r="AB620" i="2"/>
  <c r="AB624" i="2" s="1"/>
  <c r="AB594" i="2"/>
  <c r="AB551" i="2"/>
  <c r="AB552" i="2" s="1"/>
  <c r="AB563" i="2" s="1"/>
  <c r="AB854" i="2"/>
  <c r="AB776" i="2"/>
  <c r="AB698" i="2"/>
  <c r="AB672" i="2"/>
  <c r="AB676" i="2" s="1"/>
  <c r="AB631" i="2"/>
  <c r="AB632" i="2" s="1"/>
  <c r="AB490" i="2"/>
  <c r="AB494" i="2" s="1"/>
  <c r="AB464" i="2"/>
  <c r="AB516" i="2"/>
  <c r="AB520" i="2" s="1"/>
  <c r="AB501" i="2"/>
  <c r="AB502" i="2" s="1"/>
  <c r="AB568" i="2"/>
  <c r="AB553" i="2"/>
  <c r="AB554" i="2" s="1"/>
  <c r="AB386" i="2"/>
  <c r="AB390" i="2" s="1"/>
  <c r="AB681" i="2"/>
  <c r="AB682" i="2" s="1"/>
  <c r="AB693" i="2" s="1"/>
  <c r="AB690" i="2" s="1"/>
  <c r="AB655" i="2"/>
  <c r="AB656" i="2" s="1"/>
  <c r="AB527" i="2"/>
  <c r="AB528" i="2" s="1"/>
  <c r="AB724" i="2"/>
  <c r="AB646" i="2"/>
  <c r="AB650" i="2" s="1"/>
  <c r="AB499" i="2"/>
  <c r="AB500" i="2" s="1"/>
  <c r="AB511" i="2" s="1"/>
  <c r="AB395" i="2"/>
  <c r="AB396" i="2" s="1"/>
  <c r="AB371" i="2"/>
  <c r="AB372" i="2" s="1"/>
  <c r="AB308" i="2"/>
  <c r="AB282" i="2"/>
  <c r="AB542" i="2"/>
  <c r="AB546" i="2" s="1"/>
  <c r="AB423" i="2"/>
  <c r="AB424" i="2" s="1"/>
  <c r="AB397" i="2"/>
  <c r="AB398" i="2" s="1"/>
  <c r="AB360" i="2"/>
  <c r="AB364" i="2" s="1"/>
  <c r="AB334" i="2"/>
  <c r="AB230" i="2"/>
  <c r="AB234" i="2" s="1"/>
  <c r="AB412" i="2"/>
  <c r="AB416" i="2" s="1"/>
  <c r="AB241" i="2"/>
  <c r="AB242" i="2" s="1"/>
  <c r="AB629" i="2"/>
  <c r="AB630" i="2" s="1"/>
  <c r="AB641" i="2" s="1"/>
  <c r="AB638" i="2" s="1"/>
  <c r="AB239" i="2"/>
  <c r="AB240" i="2" s="1"/>
  <c r="AB251" i="2" s="1"/>
  <c r="AB58" i="2"/>
  <c r="AB59" i="2" s="1"/>
  <c r="AB369" i="2"/>
  <c r="AB370" i="2" s="1"/>
  <c r="AB6" i="2"/>
  <c r="AB75" i="2"/>
  <c r="AB196" i="2"/>
  <c r="AB86" i="2"/>
  <c r="AB87" i="2" s="1"/>
  <c r="AB84" i="2"/>
  <c r="AB85" i="2" s="1"/>
  <c r="AB657" i="2"/>
  <c r="AB658" i="2" s="1"/>
  <c r="AB256" i="2"/>
  <c r="AB109" i="2"/>
  <c r="AB110" i="2" s="1"/>
  <c r="AB18" i="2"/>
  <c r="AB19" i="2" s="1"/>
  <c r="AB16" i="2"/>
  <c r="AB17" i="2" s="1"/>
  <c r="AB28" i="2" s="1"/>
  <c r="AB525" i="2"/>
  <c r="AB526" i="2" s="1"/>
  <c r="AB421" i="2"/>
  <c r="AB422" i="2" s="1"/>
  <c r="AC49" i="2"/>
  <c r="AB438" i="2"/>
  <c r="AB60" i="2"/>
  <c r="AB61" i="2" s="1"/>
  <c r="AB53" i="2"/>
  <c r="AB111" i="2"/>
  <c r="AB112" i="2" s="1"/>
  <c r="AA707" i="2"/>
  <c r="AA708" i="2" s="1"/>
  <c r="AA702" i="2"/>
  <c r="AA709" i="2"/>
  <c r="AA710" i="2" s="1"/>
  <c r="AA510" i="2"/>
  <c r="AA509" i="2" s="1"/>
  <c r="AA507" i="2"/>
  <c r="AC147" i="2"/>
  <c r="AC195" i="2"/>
  <c r="AD40" i="2"/>
  <c r="AC48" i="2"/>
  <c r="AC74" i="2"/>
  <c r="AC123" i="2"/>
  <c r="Z614" i="2"/>
  <c r="Z611" i="2"/>
  <c r="AA547" i="2"/>
  <c r="AA548" i="2" s="1"/>
  <c r="AA545" i="2"/>
  <c r="Z704" i="2"/>
  <c r="AA537" i="2"/>
  <c r="AA533" i="2" s="1"/>
  <c r="AA92" i="2"/>
  <c r="AA95" i="2"/>
  <c r="AA94" i="2" s="1"/>
  <c r="Y767" i="2"/>
  <c r="Y770" i="2"/>
  <c r="Y769" i="2" s="1"/>
  <c r="AA121" i="2"/>
  <c r="AA117" i="2" s="1"/>
  <c r="AA811" i="2"/>
  <c r="AA812" i="2" s="1"/>
  <c r="AA813" i="2"/>
  <c r="AA814" i="2" s="1"/>
  <c r="AA806" i="2"/>
  <c r="Y128" i="2"/>
  <c r="Y133" i="2"/>
  <c r="Y134" i="2" s="1"/>
  <c r="Y145" i="2" s="1"/>
  <c r="Y159" i="2"/>
  <c r="Y160" i="2" s="1"/>
  <c r="Y148" i="2"/>
  <c r="Z883" i="2"/>
  <c r="Y887" i="2"/>
  <c r="Y888" i="2" s="1"/>
  <c r="Z885" i="2"/>
  <c r="Z886" i="2" s="1"/>
  <c r="X34" i="2"/>
  <c r="X12" i="2"/>
  <c r="X13" i="2" s="1"/>
  <c r="W176" i="2"/>
  <c r="W207" i="2"/>
  <c r="W208" i="2" s="1"/>
  <c r="W217" i="2" s="1"/>
  <c r="W181" i="2"/>
  <c r="W182" i="2" s="1"/>
  <c r="W193" i="2" s="1"/>
  <c r="Z303" i="2"/>
  <c r="Z299" i="2" s="1"/>
  <c r="Z441" i="2"/>
  <c r="Z443" i="2"/>
  <c r="X144" i="2"/>
  <c r="X143" i="2" s="1"/>
  <c r="X141" i="2"/>
  <c r="Z78" i="2"/>
  <c r="Z80" i="2"/>
  <c r="Z81" i="2" s="1"/>
  <c r="Z823" i="2"/>
  <c r="Z820" i="2" s="1"/>
  <c r="Y457" i="2"/>
  <c r="Z663" i="2"/>
  <c r="Z666" i="2"/>
  <c r="Z665" i="2" s="1"/>
  <c r="Z797" i="2"/>
  <c r="Z794" i="2" s="1"/>
  <c r="AA794" i="2" s="1"/>
  <c r="AA363" i="2"/>
  <c r="AA365" i="2"/>
  <c r="AA366" i="2" s="1"/>
  <c r="Y871" i="2"/>
  <c r="Y874" i="2"/>
  <c r="Y873" i="2" s="1"/>
  <c r="Z613" i="2" l="1"/>
  <c r="AB96" i="2"/>
  <c r="AA797" i="2"/>
  <c r="AB121" i="2"/>
  <c r="AB381" i="2"/>
  <c r="AA355" i="2"/>
  <c r="AA405" i="2"/>
  <c r="AA615" i="2"/>
  <c r="AA611" i="2" s="1"/>
  <c r="AA68" i="2"/>
  <c r="AA484" i="2"/>
  <c r="AC638" i="2"/>
  <c r="AA354" i="2"/>
  <c r="AA353" i="2" s="1"/>
  <c r="AA351" i="2"/>
  <c r="AA744" i="2"/>
  <c r="AB406" i="2"/>
  <c r="AA302" i="2"/>
  <c r="AA458" i="2"/>
  <c r="AA585" i="2"/>
  <c r="AA588" i="2"/>
  <c r="AA587" i="2" s="1"/>
  <c r="AA276" i="2"/>
  <c r="AB536" i="2"/>
  <c r="AB535" i="2" s="1"/>
  <c r="AB120" i="2"/>
  <c r="AB119" i="2" s="1"/>
  <c r="AB117" i="2"/>
  <c r="AB780" i="2"/>
  <c r="AB785" i="2"/>
  <c r="AB786" i="2" s="1"/>
  <c r="AB787" i="2"/>
  <c r="AB788" i="2" s="1"/>
  <c r="AB389" i="2"/>
  <c r="AB391" i="2"/>
  <c r="AA614" i="2"/>
  <c r="AA613" i="2" s="1"/>
  <c r="AB260" i="2"/>
  <c r="AB265" i="2"/>
  <c r="AB266" i="2" s="1"/>
  <c r="AB267" i="2"/>
  <c r="AB268" i="2" s="1"/>
  <c r="AB863" i="2"/>
  <c r="AB864" i="2" s="1"/>
  <c r="AB875" i="2" s="1"/>
  <c r="AB858" i="2"/>
  <c r="AB865" i="2"/>
  <c r="AB866" i="2" s="1"/>
  <c r="X207" i="2"/>
  <c r="X208" i="2" s="1"/>
  <c r="X217" i="2" s="1"/>
  <c r="X181" i="2"/>
  <c r="X182" i="2" s="1"/>
  <c r="X193" i="2" s="1"/>
  <c r="X176" i="2"/>
  <c r="AA50" i="2"/>
  <c r="AB63" i="2"/>
  <c r="AA81" i="2"/>
  <c r="AA782" i="2"/>
  <c r="AB92" i="2"/>
  <c r="AB95" i="2"/>
  <c r="AB94" i="2" s="1"/>
  <c r="AB507" i="2"/>
  <c r="AB510" i="2"/>
  <c r="AB509" i="2" s="1"/>
  <c r="AB449" i="2"/>
  <c r="AB450" i="2" s="1"/>
  <c r="AB447" i="2"/>
  <c r="AB448" i="2" s="1"/>
  <c r="AB459" i="2" s="1"/>
  <c r="AB442" i="2"/>
  <c r="Z457" i="2"/>
  <c r="AA753" i="2"/>
  <c r="Z757" i="2"/>
  <c r="Z758" i="2" s="1"/>
  <c r="AA755" i="2"/>
  <c r="AA756" i="2" s="1"/>
  <c r="AA623" i="2"/>
  <c r="Z627" i="2"/>
  <c r="Z628" i="2" s="1"/>
  <c r="AA625" i="2"/>
  <c r="AA626" i="2" s="1"/>
  <c r="AA314" i="2"/>
  <c r="W175" i="2"/>
  <c r="W177" i="2"/>
  <c r="AA519" i="2"/>
  <c r="AA521" i="2"/>
  <c r="AA522" i="2" s="1"/>
  <c r="AA875" i="2"/>
  <c r="AA872" i="2" s="1"/>
  <c r="AA337" i="2"/>
  <c r="AA339" i="2"/>
  <c r="Y127" i="2"/>
  <c r="Y129" i="2"/>
  <c r="Y130" i="2" s="1"/>
  <c r="X165" i="2"/>
  <c r="X168" i="2"/>
  <c r="X167" i="2" s="1"/>
  <c r="Y141" i="2"/>
  <c r="Y144" i="2"/>
  <c r="Y143" i="2" s="1"/>
  <c r="AA823" i="2"/>
  <c r="AA820" i="2" s="1"/>
  <c r="AB820" i="2" s="1"/>
  <c r="AA199" i="2"/>
  <c r="AA201" i="2"/>
  <c r="AA311" i="2"/>
  <c r="AA313" i="2"/>
  <c r="AA329" i="2"/>
  <c r="Y34" i="2"/>
  <c r="Y12" i="2"/>
  <c r="Y13" i="2" s="1"/>
  <c r="Y172" i="2"/>
  <c r="Y157" i="2"/>
  <c r="Y158" i="2" s="1"/>
  <c r="Y169" i="2" s="1"/>
  <c r="Y183" i="2"/>
  <c r="Y184" i="2" s="1"/>
  <c r="Y152" i="2"/>
  <c r="AB667" i="2"/>
  <c r="AB664" i="2" s="1"/>
  <c r="AB52" i="2"/>
  <c r="AB54" i="2"/>
  <c r="AB55" i="2" s="1"/>
  <c r="AA10" i="2"/>
  <c r="AB432" i="2"/>
  <c r="AA637" i="2"/>
  <c r="AA640" i="2"/>
  <c r="AA639" i="2" s="1"/>
  <c r="AA202" i="2"/>
  <c r="AB205" i="2"/>
  <c r="AB206" i="2" s="1"/>
  <c r="AB200" i="2"/>
  <c r="Z159" i="2"/>
  <c r="Z160" i="2" s="1"/>
  <c r="Z148" i="2"/>
  <c r="Z128" i="2"/>
  <c r="Z133" i="2"/>
  <c r="Z134" i="2" s="1"/>
  <c r="Z145" i="2" s="1"/>
  <c r="X153" i="2"/>
  <c r="X154" i="2" s="1"/>
  <c r="X151" i="2"/>
  <c r="Z715" i="2"/>
  <c r="Z718" i="2"/>
  <c r="Z717" i="2" s="1"/>
  <c r="Z743" i="2"/>
  <c r="AA901" i="2"/>
  <c r="AA898" i="2" s="1"/>
  <c r="AB898" i="2" s="1"/>
  <c r="AA849" i="2"/>
  <c r="AA846" i="2" s="1"/>
  <c r="AB846" i="2" s="1"/>
  <c r="AA262" i="2"/>
  <c r="AB363" i="2"/>
  <c r="AB365" i="2"/>
  <c r="AB366" i="2" s="1"/>
  <c r="AA441" i="2"/>
  <c r="AA443" i="2"/>
  <c r="AA444" i="2" s="1"/>
  <c r="AD147" i="2"/>
  <c r="AD195" i="2"/>
  <c r="AE40" i="2"/>
  <c r="AD74" i="2"/>
  <c r="AD123" i="2"/>
  <c r="AD48" i="2"/>
  <c r="AA719" i="2"/>
  <c r="AB100" i="2"/>
  <c r="AB79" i="2"/>
  <c r="AB392" i="2"/>
  <c r="AB761" i="2"/>
  <c r="AB762" i="2" s="1"/>
  <c r="AB759" i="2"/>
  <c r="AB760" i="2" s="1"/>
  <c r="AB771" i="2" s="1"/>
  <c r="AB754" i="2"/>
  <c r="AA259" i="2"/>
  <c r="AA261" i="2"/>
  <c r="Z587" i="2"/>
  <c r="AA485" i="2"/>
  <c r="AA481" i="2" s="1"/>
  <c r="AB233" i="2"/>
  <c r="AB235" i="2"/>
  <c r="AB236" i="2" s="1"/>
  <c r="AA689" i="2"/>
  <c r="AA692" i="2"/>
  <c r="AA691" i="2" s="1"/>
  <c r="AA303" i="2"/>
  <c r="AA299" i="2" s="1"/>
  <c r="AB27" i="2"/>
  <c r="AB26" i="2" s="1"/>
  <c r="AB24" i="2"/>
  <c r="AB562" i="2"/>
  <c r="AB561" i="2" s="1"/>
  <c r="AB559" i="2"/>
  <c r="Z770" i="2"/>
  <c r="Z769" i="2" s="1"/>
  <c r="Z767" i="2"/>
  <c r="AB579" i="2"/>
  <c r="AB580" i="2" s="1"/>
  <c r="AB572" i="2"/>
  <c r="AB577" i="2"/>
  <c r="AB578" i="2" s="1"/>
  <c r="AB589" i="2" s="1"/>
  <c r="AB839" i="2"/>
  <c r="AB840" i="2" s="1"/>
  <c r="AB832" i="2"/>
  <c r="AB837" i="2"/>
  <c r="AB838" i="2" s="1"/>
  <c r="AB849" i="2" s="1"/>
  <c r="AA340" i="2"/>
  <c r="Z803" i="2"/>
  <c r="Z777" i="2"/>
  <c r="Z855" i="2"/>
  <c r="Z751" i="2"/>
  <c r="Z881" i="2"/>
  <c r="Z699" i="2"/>
  <c r="Z647" i="2"/>
  <c r="Z829" i="2"/>
  <c r="Z673" i="2"/>
  <c r="Z621" i="2"/>
  <c r="Z595" i="2"/>
  <c r="Z543" i="2"/>
  <c r="Z491" i="2"/>
  <c r="Z569" i="2"/>
  <c r="Z413" i="2"/>
  <c r="Z725" i="2"/>
  <c r="Z335" i="2"/>
  <c r="Z517" i="2"/>
  <c r="Z197" i="2"/>
  <c r="Z387" i="2"/>
  <c r="Z257" i="2"/>
  <c r="Z231" i="2"/>
  <c r="Z309" i="2"/>
  <c r="Z465" i="2"/>
  <c r="Z283" i="2"/>
  <c r="Z7" i="2"/>
  <c r="Z439" i="2"/>
  <c r="Z361" i="2"/>
  <c r="Z76" i="2"/>
  <c r="Z101" i="2" s="1"/>
  <c r="Z125" i="2" s="1"/>
  <c r="Z149" i="2" s="1"/>
  <c r="Z173" i="2" s="1"/>
  <c r="AB70" i="2"/>
  <c r="AB66" i="2" s="1"/>
  <c r="AB884" i="2"/>
  <c r="AB889" i="2"/>
  <c r="AB890" i="2" s="1"/>
  <c r="AB901" i="2" s="1"/>
  <c r="AB891" i="2"/>
  <c r="AB892" i="2" s="1"/>
  <c r="Z845" i="2"/>
  <c r="Z848" i="2"/>
  <c r="Z847" i="2" s="1"/>
  <c r="AA779" i="2"/>
  <c r="Z783" i="2"/>
  <c r="Z784" i="2" s="1"/>
  <c r="AA781" i="2"/>
  <c r="AA78" i="2"/>
  <c r="AA80" i="2"/>
  <c r="AB733" i="2"/>
  <c r="AB734" i="2" s="1"/>
  <c r="AB728" i="2"/>
  <c r="AB735" i="2"/>
  <c r="AB736" i="2" s="1"/>
  <c r="AB675" i="2"/>
  <c r="AA679" i="2"/>
  <c r="AA680" i="2" s="1"/>
  <c r="AB677" i="2"/>
  <c r="AB678" i="2" s="1"/>
  <c r="AA597" i="2"/>
  <c r="AA599" i="2"/>
  <c r="AA600" i="2" s="1"/>
  <c r="AA745" i="2"/>
  <c r="AA741" i="2" s="1"/>
  <c r="AB415" i="2"/>
  <c r="AB417" i="2"/>
  <c r="W178" i="2"/>
  <c r="AA883" i="2"/>
  <c r="Z887" i="2"/>
  <c r="Z888" i="2" s="1"/>
  <c r="AA885" i="2"/>
  <c r="AA886" i="2" s="1"/>
  <c r="AC880" i="2"/>
  <c r="AC854" i="2"/>
  <c r="AC750" i="2"/>
  <c r="AC776" i="2"/>
  <c r="AC828" i="2"/>
  <c r="AC698" i="2"/>
  <c r="AC683" i="2"/>
  <c r="AC684" i="2" s="1"/>
  <c r="AC620" i="2"/>
  <c r="AC624" i="2" s="1"/>
  <c r="AC594" i="2"/>
  <c r="AC646" i="2"/>
  <c r="AC650" i="2" s="1"/>
  <c r="AC631" i="2"/>
  <c r="AC632" i="2" s="1"/>
  <c r="AC802" i="2"/>
  <c r="AC551" i="2"/>
  <c r="AC552" i="2" s="1"/>
  <c r="AC563" i="2" s="1"/>
  <c r="AC516" i="2"/>
  <c r="AC520" i="2" s="1"/>
  <c r="AC501" i="2"/>
  <c r="AC502" i="2" s="1"/>
  <c r="AC542" i="2"/>
  <c r="AC546" i="2" s="1"/>
  <c r="AC527" i="2"/>
  <c r="AC528" i="2" s="1"/>
  <c r="AC499" i="2"/>
  <c r="AC500" i="2" s="1"/>
  <c r="AC655" i="2"/>
  <c r="AC656" i="2" s="1"/>
  <c r="AC629" i="2"/>
  <c r="AC630" i="2" s="1"/>
  <c r="AC641" i="2" s="1"/>
  <c r="AC412" i="2"/>
  <c r="AC416" i="2" s="1"/>
  <c r="AC397" i="2"/>
  <c r="AC398" i="2" s="1"/>
  <c r="AC724" i="2"/>
  <c r="AC525" i="2"/>
  <c r="AC526" i="2" s="1"/>
  <c r="AC537" i="2" s="1"/>
  <c r="AC464" i="2"/>
  <c r="AC395" i="2"/>
  <c r="AC396" i="2" s="1"/>
  <c r="AC423" i="2"/>
  <c r="AC424" i="2" s="1"/>
  <c r="AC360" i="2"/>
  <c r="AC364" i="2" s="1"/>
  <c r="AC308" i="2"/>
  <c r="AC282" i="2"/>
  <c r="AC256" i="2"/>
  <c r="AC241" i="2"/>
  <c r="AC242" i="2" s="1"/>
  <c r="AC230" i="2"/>
  <c r="AC234" i="2" s="1"/>
  <c r="AC111" i="2"/>
  <c r="AC112" i="2" s="1"/>
  <c r="AC681" i="2"/>
  <c r="AC682" i="2" s="1"/>
  <c r="AC657" i="2"/>
  <c r="AC658" i="2" s="1"/>
  <c r="AC386" i="2"/>
  <c r="AC390" i="2" s="1"/>
  <c r="AC369" i="2"/>
  <c r="AC370" i="2" s="1"/>
  <c r="AC381" i="2" s="1"/>
  <c r="AC438" i="2"/>
  <c r="AC421" i="2"/>
  <c r="AC422" i="2" s="1"/>
  <c r="AC433" i="2" s="1"/>
  <c r="AC196" i="2"/>
  <c r="AC371" i="2"/>
  <c r="AC372" i="2" s="1"/>
  <c r="AC553" i="2"/>
  <c r="AC554" i="2" s="1"/>
  <c r="AC490" i="2"/>
  <c r="AC494" i="2" s="1"/>
  <c r="AC568" i="2"/>
  <c r="AC86" i="2"/>
  <c r="AC87" i="2" s="1"/>
  <c r="AC84" i="2"/>
  <c r="AC85" i="2" s="1"/>
  <c r="AC96" i="2" s="1"/>
  <c r="AC109" i="2"/>
  <c r="AC110" i="2" s="1"/>
  <c r="AC121" i="2" s="1"/>
  <c r="AC58" i="2"/>
  <c r="AC59" i="2" s="1"/>
  <c r="AC18" i="2"/>
  <c r="AC19" i="2" s="1"/>
  <c r="AC16" i="2"/>
  <c r="AC17" i="2" s="1"/>
  <c r="AC28" i="2" s="1"/>
  <c r="AC75" i="2"/>
  <c r="AD49" i="2"/>
  <c r="AC672" i="2"/>
  <c r="AC676" i="2" s="1"/>
  <c r="AC239" i="2"/>
  <c r="AC240" i="2" s="1"/>
  <c r="AC60" i="2"/>
  <c r="AC61" i="2" s="1"/>
  <c r="AC53" i="2"/>
  <c r="AC6" i="2"/>
  <c r="AC334" i="2"/>
  <c r="AB475" i="2"/>
  <c r="AB476" i="2" s="1"/>
  <c r="AB468" i="2"/>
  <c r="AB473" i="2"/>
  <c r="AB474" i="2" s="1"/>
  <c r="AB605" i="2"/>
  <c r="AB606" i="2" s="1"/>
  <c r="AB603" i="2"/>
  <c r="AB604" i="2" s="1"/>
  <c r="AB598" i="2"/>
  <c r="AA771" i="2"/>
  <c r="AA768" i="2" s="1"/>
  <c r="AB768" i="2" s="1"/>
  <c r="AA833" i="2"/>
  <c r="AA834" i="2" s="1"/>
  <c r="AA831" i="2"/>
  <c r="Z835" i="2"/>
  <c r="Z836" i="2" s="1"/>
  <c r="Z793" i="2"/>
  <c r="Z796" i="2"/>
  <c r="Z795" i="2" s="1"/>
  <c r="AA469" i="2"/>
  <c r="AA470" i="2" s="1"/>
  <c r="AA467" i="2"/>
  <c r="Z871" i="2"/>
  <c r="Z874" i="2"/>
  <c r="Z873" i="2" s="1"/>
  <c r="AB433" i="2"/>
  <c r="AB429" i="2" s="1"/>
  <c r="AB293" i="2"/>
  <c r="AB294" i="2" s="1"/>
  <c r="AB286" i="2"/>
  <c r="AB291" i="2"/>
  <c r="AB292" i="2" s="1"/>
  <c r="AB303" i="2" s="1"/>
  <c r="AB649" i="2"/>
  <c r="AA653" i="2"/>
  <c r="AA654" i="2" s="1"/>
  <c r="AB651" i="2"/>
  <c r="AB652" i="2" s="1"/>
  <c r="AA277" i="2"/>
  <c r="AA273" i="2" s="1"/>
  <c r="W213" i="2"/>
  <c r="W216" i="2"/>
  <c r="W215" i="2" s="1"/>
  <c r="Z325" i="2"/>
  <c r="Z328" i="2"/>
  <c r="Z327" i="2" s="1"/>
  <c r="AA663" i="2"/>
  <c r="AA666" i="2"/>
  <c r="AA665" i="2" s="1"/>
  <c r="AB537" i="2"/>
  <c r="AB533" i="2" s="1"/>
  <c r="AB418" i="2"/>
  <c r="AB317" i="2"/>
  <c r="AB318" i="2" s="1"/>
  <c r="AB312" i="2"/>
  <c r="AB319" i="2"/>
  <c r="AB320" i="2" s="1"/>
  <c r="AA857" i="2"/>
  <c r="AA859" i="2"/>
  <c r="AA860" i="2" s="1"/>
  <c r="Z861" i="2"/>
  <c r="Z862" i="2" s="1"/>
  <c r="AA377" i="2"/>
  <c r="AA380" i="2"/>
  <c r="AA379" i="2" s="1"/>
  <c r="AA285" i="2"/>
  <c r="AA287" i="2"/>
  <c r="AA288" i="2" s="1"/>
  <c r="Z483" i="2"/>
  <c r="Z301" i="2"/>
  <c r="AA459" i="2"/>
  <c r="AA455" i="2" s="1"/>
  <c r="AB69" i="2"/>
  <c r="AB545" i="2"/>
  <c r="AB547" i="2"/>
  <c r="AB548" i="2" s="1"/>
  <c r="AB11" i="2"/>
  <c r="AB33" i="2"/>
  <c r="AB345" i="2"/>
  <c r="AB346" i="2" s="1"/>
  <c r="AB338" i="2"/>
  <c r="AB343" i="2"/>
  <c r="AB344" i="2" s="1"/>
  <c r="AB407" i="2"/>
  <c r="AB403" i="2" s="1"/>
  <c r="AB702" i="2"/>
  <c r="AB707" i="2"/>
  <c r="AB708" i="2" s="1"/>
  <c r="AB709" i="2"/>
  <c r="AB710" i="2" s="1"/>
  <c r="AB813" i="2"/>
  <c r="AB814" i="2" s="1"/>
  <c r="AB811" i="2"/>
  <c r="AB812" i="2" s="1"/>
  <c r="AB823" i="2" s="1"/>
  <c r="AB806" i="2"/>
  <c r="W189" i="2"/>
  <c r="W192" i="2"/>
  <c r="W191" i="2" s="1"/>
  <c r="AA727" i="2"/>
  <c r="AA729" i="2"/>
  <c r="AA730" i="2" s="1"/>
  <c r="AB247" i="2"/>
  <c r="AB250" i="2"/>
  <c r="AB249" i="2" s="1"/>
  <c r="AB495" i="2"/>
  <c r="AB496" i="2" s="1"/>
  <c r="AB493" i="2"/>
  <c r="Z103" i="2"/>
  <c r="Z105" i="2"/>
  <c r="Z106" i="2" s="1"/>
  <c r="Z897" i="2"/>
  <c r="Z900" i="2"/>
  <c r="Z899" i="2" s="1"/>
  <c r="AA805" i="2"/>
  <c r="AA807" i="2"/>
  <c r="AA808" i="2" s="1"/>
  <c r="Z809" i="2"/>
  <c r="Z810" i="2" s="1"/>
  <c r="AA535" i="2"/>
  <c r="Z275" i="2"/>
  <c r="Z353" i="2"/>
  <c r="AA124" i="2"/>
  <c r="AA104" i="2"/>
  <c r="AA135" i="2"/>
  <c r="AA136" i="2" s="1"/>
  <c r="Z819" i="2"/>
  <c r="Z822" i="2"/>
  <c r="Z821" i="2" s="1"/>
  <c r="AA701" i="2"/>
  <c r="AA703" i="2"/>
  <c r="AA704" i="2" s="1"/>
  <c r="AA571" i="2"/>
  <c r="AA573" i="2"/>
  <c r="AA574" i="2" s="1"/>
  <c r="AB485" i="2" l="1"/>
  <c r="AB355" i="2"/>
  <c r="AB745" i="2"/>
  <c r="AB10" i="2"/>
  <c r="AB741" i="2"/>
  <c r="AB744" i="2"/>
  <c r="AB743" i="2" s="1"/>
  <c r="AC69" i="2"/>
  <c r="AC820" i="2"/>
  <c r="AC406" i="2"/>
  <c r="AB455" i="2"/>
  <c r="AB458" i="2"/>
  <c r="AB457" i="2" s="1"/>
  <c r="AB481" i="2"/>
  <c r="AB484" i="2"/>
  <c r="AB483" i="2" s="1"/>
  <c r="AC533" i="2"/>
  <c r="AC536" i="2"/>
  <c r="AC535" i="2" s="1"/>
  <c r="AB302" i="2"/>
  <c r="AB301" i="2" s="1"/>
  <c r="AB299" i="2"/>
  <c r="AB276" i="2"/>
  <c r="AA103" i="2"/>
  <c r="AA105" i="2"/>
  <c r="AC664" i="2"/>
  <c r="AD664" i="2" s="1"/>
  <c r="AB701" i="2"/>
  <c r="AB703" i="2"/>
  <c r="AC493" i="2"/>
  <c r="AC495" i="2"/>
  <c r="AC496" i="2" s="1"/>
  <c r="AB287" i="2"/>
  <c r="AB288" i="2" s="1"/>
  <c r="AB285" i="2"/>
  <c r="AB467" i="2"/>
  <c r="AB469" i="2"/>
  <c r="AB470" i="2" s="1"/>
  <c r="AD880" i="2"/>
  <c r="AD776" i="2"/>
  <c r="AD854" i="2"/>
  <c r="AD828" i="2"/>
  <c r="AD698" i="2"/>
  <c r="AD750" i="2"/>
  <c r="AD724" i="2"/>
  <c r="AD681" i="2"/>
  <c r="AD682" i="2" s="1"/>
  <c r="AD693" i="2" s="1"/>
  <c r="AD683" i="2"/>
  <c r="AD684" i="2" s="1"/>
  <c r="AD646" i="2"/>
  <c r="AD650" i="2" s="1"/>
  <c r="AD631" i="2"/>
  <c r="AD632" i="2" s="1"/>
  <c r="AD672" i="2"/>
  <c r="AD676" i="2" s="1"/>
  <c r="AD657" i="2"/>
  <c r="AD658" i="2" s="1"/>
  <c r="AD629" i="2"/>
  <c r="AD630" i="2" s="1"/>
  <c r="AD641" i="2" s="1"/>
  <c r="AD638" i="2" s="1"/>
  <c r="AD802" i="2"/>
  <c r="AD620" i="2"/>
  <c r="AD624" i="2" s="1"/>
  <c r="AD594" i="2"/>
  <c r="AD542" i="2"/>
  <c r="AD546" i="2" s="1"/>
  <c r="AD527" i="2"/>
  <c r="AD528" i="2" s="1"/>
  <c r="AD499" i="2"/>
  <c r="AD500" i="2" s="1"/>
  <c r="AD511" i="2" s="1"/>
  <c r="AD525" i="2"/>
  <c r="AD526" i="2" s="1"/>
  <c r="AD537" i="2" s="1"/>
  <c r="AD655" i="2"/>
  <c r="AD656" i="2" s="1"/>
  <c r="AD667" i="2" s="1"/>
  <c r="AD490" i="2"/>
  <c r="AD494" i="2" s="1"/>
  <c r="AD438" i="2"/>
  <c r="AD423" i="2"/>
  <c r="AD424" i="2" s="1"/>
  <c r="AD395" i="2"/>
  <c r="AD396" i="2" s="1"/>
  <c r="AD360" i="2"/>
  <c r="AD364" i="2" s="1"/>
  <c r="AD386" i="2"/>
  <c r="AD390" i="2" s="1"/>
  <c r="AD371" i="2"/>
  <c r="AD372" i="2" s="1"/>
  <c r="AD256" i="2"/>
  <c r="AD241" i="2"/>
  <c r="AD242" i="2" s="1"/>
  <c r="AD230" i="2"/>
  <c r="AD234" i="2" s="1"/>
  <c r="AD111" i="2"/>
  <c r="AD112" i="2" s="1"/>
  <c r="AD551" i="2"/>
  <c r="AD552" i="2" s="1"/>
  <c r="AD369" i="2"/>
  <c r="AD370" i="2" s="1"/>
  <c r="AD239" i="2"/>
  <c r="AD240" i="2" s="1"/>
  <c r="AD109" i="2"/>
  <c r="AD110" i="2" s="1"/>
  <c r="AD121" i="2" s="1"/>
  <c r="AD86" i="2"/>
  <c r="AD87" i="2" s="1"/>
  <c r="AD568" i="2"/>
  <c r="AD553" i="2"/>
  <c r="AD554" i="2" s="1"/>
  <c r="AD516" i="2"/>
  <c r="AD520" i="2" s="1"/>
  <c r="AD397" i="2"/>
  <c r="AD398" i="2" s="1"/>
  <c r="AD501" i="2"/>
  <c r="AD502" i="2" s="1"/>
  <c r="AD464" i="2"/>
  <c r="AD334" i="2"/>
  <c r="AD412" i="2"/>
  <c r="AD416" i="2" s="1"/>
  <c r="AD308" i="2"/>
  <c r="AD84" i="2"/>
  <c r="AD85" i="2" s="1"/>
  <c r="AD75" i="2"/>
  <c r="AE49" i="2"/>
  <c r="AD421" i="2"/>
  <c r="AD422" i="2" s="1"/>
  <c r="AD196" i="2"/>
  <c r="AD53" i="2"/>
  <c r="AD58" i="2"/>
  <c r="AD59" i="2" s="1"/>
  <c r="AD18" i="2"/>
  <c r="AD19" i="2" s="1"/>
  <c r="AD16" i="2"/>
  <c r="AD17" i="2" s="1"/>
  <c r="AD28" i="2" s="1"/>
  <c r="AD60" i="2"/>
  <c r="AD61" i="2" s="1"/>
  <c r="AD282" i="2"/>
  <c r="AD6" i="2"/>
  <c r="AC312" i="2"/>
  <c r="AC317" i="2"/>
  <c r="AC318" i="2" s="1"/>
  <c r="AC319" i="2"/>
  <c r="AC320" i="2" s="1"/>
  <c r="AB78" i="2"/>
  <c r="AB80" i="2"/>
  <c r="AB81" i="2" s="1"/>
  <c r="AB689" i="2"/>
  <c r="AB692" i="2"/>
  <c r="AB691" i="2" s="1"/>
  <c r="AC54" i="2"/>
  <c r="AC52" i="2"/>
  <c r="AB329" i="2"/>
  <c r="AC813" i="2"/>
  <c r="AC814" i="2" s="1"/>
  <c r="AC811" i="2"/>
  <c r="AC812" i="2" s="1"/>
  <c r="AC806" i="2"/>
  <c r="AC780" i="2"/>
  <c r="AC787" i="2"/>
  <c r="AC788" i="2" s="1"/>
  <c r="AC785" i="2"/>
  <c r="AC786" i="2" s="1"/>
  <c r="AC797" i="2" s="1"/>
  <c r="AB441" i="2"/>
  <c r="AB443" i="2"/>
  <c r="AB637" i="2"/>
  <c r="AB640" i="2"/>
  <c r="AB639" i="2" s="1"/>
  <c r="AB313" i="2"/>
  <c r="AB311" i="2"/>
  <c r="Y168" i="2"/>
  <c r="Y167" i="2" s="1"/>
  <c r="Y165" i="2"/>
  <c r="AB277" i="2"/>
  <c r="AB273" i="2" s="1"/>
  <c r="X189" i="2"/>
  <c r="X192" i="2"/>
  <c r="X191" i="2" s="1"/>
  <c r="AB831" i="2"/>
  <c r="AB833" i="2"/>
  <c r="AB834" i="2" s="1"/>
  <c r="AA835" i="2"/>
  <c r="AA836" i="2" s="1"/>
  <c r="AF40" i="2"/>
  <c r="AE195" i="2"/>
  <c r="AE48" i="2"/>
  <c r="AE147" i="2"/>
  <c r="AE123" i="2"/>
  <c r="AE74" i="2"/>
  <c r="AB337" i="2"/>
  <c r="AB339" i="2"/>
  <c r="AB340" i="2" s="1"/>
  <c r="AB857" i="2"/>
  <c r="AB859" i="2"/>
  <c r="AB860" i="2" s="1"/>
  <c r="AA861" i="2"/>
  <c r="AA862" i="2" s="1"/>
  <c r="AC449" i="2"/>
  <c r="AC450" i="2" s="1"/>
  <c r="AC442" i="2"/>
  <c r="AC447" i="2"/>
  <c r="AC448" i="2" s="1"/>
  <c r="AC735" i="2"/>
  <c r="AC736" i="2" s="1"/>
  <c r="AC733" i="2"/>
  <c r="AC734" i="2" s="1"/>
  <c r="AC728" i="2"/>
  <c r="AB444" i="2"/>
  <c r="AA325" i="2"/>
  <c r="AA328" i="2"/>
  <c r="AA327" i="2" s="1"/>
  <c r="AC286" i="2"/>
  <c r="AC291" i="2"/>
  <c r="AC292" i="2" s="1"/>
  <c r="AC293" i="2"/>
  <c r="AC294" i="2" s="1"/>
  <c r="AC702" i="2"/>
  <c r="AC709" i="2"/>
  <c r="AC710" i="2" s="1"/>
  <c r="AC707" i="2"/>
  <c r="AC708" i="2" s="1"/>
  <c r="AC719" i="2" s="1"/>
  <c r="AA767" i="2"/>
  <c r="AA770" i="2"/>
  <c r="AA769" i="2" s="1"/>
  <c r="AB259" i="2"/>
  <c r="AB261" i="2"/>
  <c r="AB262" i="2" s="1"/>
  <c r="Z144" i="2"/>
  <c r="Z143" i="2" s="1"/>
  <c r="Z141" i="2"/>
  <c r="AB50" i="2"/>
  <c r="AC63" i="2"/>
  <c r="AA819" i="2"/>
  <c r="AA822" i="2"/>
  <c r="AA821" i="2" s="1"/>
  <c r="AC579" i="2"/>
  <c r="AC580" i="2" s="1"/>
  <c r="AC577" i="2"/>
  <c r="AC578" i="2" s="1"/>
  <c r="AC589" i="2" s="1"/>
  <c r="AC572" i="2"/>
  <c r="AB124" i="2"/>
  <c r="AB104" i="2"/>
  <c r="AB135" i="2"/>
  <c r="AB136" i="2" s="1"/>
  <c r="AC250" i="2"/>
  <c r="AA897" i="2"/>
  <c r="AA900" i="2"/>
  <c r="AA899" i="2" s="1"/>
  <c r="AB719" i="2"/>
  <c r="AB377" i="2"/>
  <c r="AB380" i="2"/>
  <c r="AB379" i="2" s="1"/>
  <c r="X213" i="2"/>
  <c r="X216" i="2"/>
  <c r="X215" i="2" s="1"/>
  <c r="AC338" i="2"/>
  <c r="AC345" i="2"/>
  <c r="AC346" i="2" s="1"/>
  <c r="AC343" i="2"/>
  <c r="AC344" i="2" s="1"/>
  <c r="AC693" i="2"/>
  <c r="AC690" i="2" s="1"/>
  <c r="AD690" i="2" s="1"/>
  <c r="AC667" i="2"/>
  <c r="AC761" i="2"/>
  <c r="AC762" i="2" s="1"/>
  <c r="AC754" i="2"/>
  <c r="AC759" i="2"/>
  <c r="AC760" i="2" s="1"/>
  <c r="AC771" i="2" s="1"/>
  <c r="AC768" i="2" s="1"/>
  <c r="AC675" i="2"/>
  <c r="AB679" i="2"/>
  <c r="AB680" i="2" s="1"/>
  <c r="AC677" i="2"/>
  <c r="AC678" i="2" s="1"/>
  <c r="AC559" i="2"/>
  <c r="AC562" i="2"/>
  <c r="AC561" i="2" s="1"/>
  <c r="AC233" i="2"/>
  <c r="AC235" i="2"/>
  <c r="Y181" i="2"/>
  <c r="Y182" i="2" s="1"/>
  <c r="Y193" i="2" s="1"/>
  <c r="Y176" i="2"/>
  <c r="Y207" i="2"/>
  <c r="Y208" i="2" s="1"/>
  <c r="Y217" i="2" s="1"/>
  <c r="AB519" i="2"/>
  <c r="AB521" i="2"/>
  <c r="AB522" i="2" s="1"/>
  <c r="AC510" i="2"/>
  <c r="AB797" i="2"/>
  <c r="AB794" i="2" s="1"/>
  <c r="AC117" i="2"/>
  <c r="AC120" i="2"/>
  <c r="AC119" i="2" s="1"/>
  <c r="AA457" i="2"/>
  <c r="AB405" i="2"/>
  <c r="AB663" i="2"/>
  <c r="AB666" i="2"/>
  <c r="AB665" i="2" s="1"/>
  <c r="AB807" i="2"/>
  <c r="AB805" i="2"/>
  <c r="AA809" i="2"/>
  <c r="AA810" i="2" s="1"/>
  <c r="AA871" i="2"/>
  <c r="AA874" i="2"/>
  <c r="AA873" i="2" s="1"/>
  <c r="AB585" i="2"/>
  <c r="AB588" i="2"/>
  <c r="AB587" i="2" s="1"/>
  <c r="AB883" i="2"/>
  <c r="AB885" i="2"/>
  <c r="AB886" i="2" s="1"/>
  <c r="AA887" i="2"/>
  <c r="AA888" i="2" s="1"/>
  <c r="AB597" i="2"/>
  <c r="AB599" i="2"/>
  <c r="AB351" i="2"/>
  <c r="AB354" i="2"/>
  <c r="AB353" i="2" s="1"/>
  <c r="AB314" i="2"/>
  <c r="Z183" i="2"/>
  <c r="Z184" i="2" s="1"/>
  <c r="Z172" i="2"/>
  <c r="Z152" i="2"/>
  <c r="Z157" i="2"/>
  <c r="Z158" i="2" s="1"/>
  <c r="Z169" i="2" s="1"/>
  <c r="AB872" i="2"/>
  <c r="AA855" i="2"/>
  <c r="AA881" i="2"/>
  <c r="AA751" i="2"/>
  <c r="AA803" i="2"/>
  <c r="AA725" i="2"/>
  <c r="AA699" i="2"/>
  <c r="AA829" i="2"/>
  <c r="AA673" i="2"/>
  <c r="AA647" i="2"/>
  <c r="AA595" i="2"/>
  <c r="AA777" i="2"/>
  <c r="AA621" i="2"/>
  <c r="AA465" i="2"/>
  <c r="AA439" i="2"/>
  <c r="AA543" i="2"/>
  <c r="AA517" i="2"/>
  <c r="AA197" i="2"/>
  <c r="AA309" i="2"/>
  <c r="AA413" i="2"/>
  <c r="AA569" i="2"/>
  <c r="AA257" i="2"/>
  <c r="AA335" i="2"/>
  <c r="AA387" i="2"/>
  <c r="AA7" i="2"/>
  <c r="AA491" i="2"/>
  <c r="AA283" i="2"/>
  <c r="AA231" i="2"/>
  <c r="AA361" i="2"/>
  <c r="AA76" i="2"/>
  <c r="AA101" i="2" s="1"/>
  <c r="AA125" i="2" s="1"/>
  <c r="AA149" i="2" s="1"/>
  <c r="AA173" i="2" s="1"/>
  <c r="AA301" i="2"/>
  <c r="AC366" i="2"/>
  <c r="AA106" i="2"/>
  <c r="AA128" i="2"/>
  <c r="AA159" i="2"/>
  <c r="AA160" i="2" s="1"/>
  <c r="AA148" i="2"/>
  <c r="AA133" i="2"/>
  <c r="AA134" i="2" s="1"/>
  <c r="AA145" i="2" s="1"/>
  <c r="AB727" i="2"/>
  <c r="AB729" i="2"/>
  <c r="AB704" i="2"/>
  <c r="AC547" i="2"/>
  <c r="AC548" i="2" s="1"/>
  <c r="AC545" i="2"/>
  <c r="AA793" i="2"/>
  <c r="AA796" i="2"/>
  <c r="AA795" i="2" s="1"/>
  <c r="AB600" i="2"/>
  <c r="AC33" i="2"/>
  <c r="AC11" i="2"/>
  <c r="AC407" i="2"/>
  <c r="AC403" i="2" s="1"/>
  <c r="AC511" i="2"/>
  <c r="AC507" i="2" s="1"/>
  <c r="AC652" i="2"/>
  <c r="AC863" i="2"/>
  <c r="AC864" i="2" s="1"/>
  <c r="AC865" i="2"/>
  <c r="AC866" i="2" s="1"/>
  <c r="AC858" i="2"/>
  <c r="AB779" i="2"/>
  <c r="AB781" i="2"/>
  <c r="AB782" i="2" s="1"/>
  <c r="AA783" i="2"/>
  <c r="AA784" i="2" s="1"/>
  <c r="AA845" i="2"/>
  <c r="AA848" i="2"/>
  <c r="AA847" i="2" s="1"/>
  <c r="AC365" i="2"/>
  <c r="AC363" i="2"/>
  <c r="AA715" i="2"/>
  <c r="AA718" i="2"/>
  <c r="AA717" i="2" s="1"/>
  <c r="Z127" i="2"/>
  <c r="Z129" i="2"/>
  <c r="Z130" i="2" s="1"/>
  <c r="AA275" i="2"/>
  <c r="AA743" i="2"/>
  <c r="AA483" i="2"/>
  <c r="AB730" i="2"/>
  <c r="AC429" i="2"/>
  <c r="AC432" i="2"/>
  <c r="AC431" i="2" s="1"/>
  <c r="AB808" i="2"/>
  <c r="AC251" i="2"/>
  <c r="AC247" i="2" s="1"/>
  <c r="AC267" i="2"/>
  <c r="AC268" i="2" s="1"/>
  <c r="AC260" i="2"/>
  <c r="AC265" i="2"/>
  <c r="AC266" i="2" s="1"/>
  <c r="AC10" i="2"/>
  <c r="AC649" i="2"/>
  <c r="AC651" i="2"/>
  <c r="AB653" i="2"/>
  <c r="AB654" i="2" s="1"/>
  <c r="AC389" i="2"/>
  <c r="AC391" i="2"/>
  <c r="AC392" i="2" s="1"/>
  <c r="AB68" i="2"/>
  <c r="AC837" i="2"/>
  <c r="AC838" i="2" s="1"/>
  <c r="AC832" i="2"/>
  <c r="AC839" i="2"/>
  <c r="AC840" i="2" s="1"/>
  <c r="AB623" i="2"/>
  <c r="AB625" i="2"/>
  <c r="AB626" i="2" s="1"/>
  <c r="AA627" i="2"/>
  <c r="AA628" i="2" s="1"/>
  <c r="AC100" i="2"/>
  <c r="AC79" i="2"/>
  <c r="AB571" i="2"/>
  <c r="AB573" i="2"/>
  <c r="AB574" i="2" s="1"/>
  <c r="AB615" i="2"/>
  <c r="AC55" i="2"/>
  <c r="AC70" i="2"/>
  <c r="AC66" i="2" s="1"/>
  <c r="AC200" i="2"/>
  <c r="AC205" i="2"/>
  <c r="AC206" i="2" s="1"/>
  <c r="AC236" i="2"/>
  <c r="AC475" i="2"/>
  <c r="AC476" i="2" s="1"/>
  <c r="AC473" i="2"/>
  <c r="AC474" i="2" s="1"/>
  <c r="AC468" i="2"/>
  <c r="AC605" i="2"/>
  <c r="AC606" i="2" s="1"/>
  <c r="AC598" i="2"/>
  <c r="AC603" i="2"/>
  <c r="AC604" i="2" s="1"/>
  <c r="AC615" i="2" s="1"/>
  <c r="AC889" i="2"/>
  <c r="AC890" i="2" s="1"/>
  <c r="AC884" i="2"/>
  <c r="AC891" i="2"/>
  <c r="AC892" i="2" s="1"/>
  <c r="AC415" i="2"/>
  <c r="AC417" i="2"/>
  <c r="AC418" i="2" s="1"/>
  <c r="Z34" i="2"/>
  <c r="Z12" i="2"/>
  <c r="Z13" i="2" s="1"/>
  <c r="AC27" i="2"/>
  <c r="AC26" i="2" s="1"/>
  <c r="AC24" i="2"/>
  <c r="Y151" i="2"/>
  <c r="Y153" i="2"/>
  <c r="Y154" i="2" s="1"/>
  <c r="AB431" i="2"/>
  <c r="AB199" i="2"/>
  <c r="AB201" i="2"/>
  <c r="AB202" i="2" s="1"/>
  <c r="X175" i="2"/>
  <c r="X177" i="2"/>
  <c r="X178" i="2" s="1"/>
  <c r="AB755" i="2"/>
  <c r="AB756" i="2" s="1"/>
  <c r="AB753" i="2"/>
  <c r="AA757" i="2"/>
  <c r="AA758" i="2" s="1"/>
  <c r="AC95" i="2"/>
  <c r="AC94" i="2" s="1"/>
  <c r="AC92" i="2"/>
  <c r="AB611" i="2"/>
  <c r="AB614" i="2"/>
  <c r="AB613" i="2" s="1"/>
  <c r="AD70" i="2" l="1"/>
  <c r="AD66" i="2" s="1"/>
  <c r="AD96" i="2"/>
  <c r="AC875" i="2"/>
  <c r="AC355" i="2"/>
  <c r="AC823" i="2"/>
  <c r="AB275" i="2"/>
  <c r="AD433" i="2"/>
  <c r="AC485" i="2"/>
  <c r="AC481" i="2" s="1"/>
  <c r="AC745" i="2"/>
  <c r="AC741" i="2" s="1"/>
  <c r="AC68" i="2"/>
  <c r="AD507" i="2"/>
  <c r="AD510" i="2"/>
  <c r="AD509" i="2" s="1"/>
  <c r="AD247" i="2"/>
  <c r="AD250" i="2"/>
  <c r="AD249" i="2" s="1"/>
  <c r="AC276" i="2"/>
  <c r="AC275" i="2" s="1"/>
  <c r="AD406" i="2"/>
  <c r="AD117" i="2"/>
  <c r="AD120" i="2"/>
  <c r="AD119" i="2" s="1"/>
  <c r="AD562" i="2"/>
  <c r="AD442" i="2"/>
  <c r="AD449" i="2"/>
  <c r="AD450" i="2" s="1"/>
  <c r="AD447" i="2"/>
  <c r="AD448" i="2" s="1"/>
  <c r="AD459" i="2" s="1"/>
  <c r="AB770" i="2"/>
  <c r="AB769" i="2" s="1"/>
  <c r="AB767" i="2"/>
  <c r="AC623" i="2"/>
  <c r="AC625" i="2"/>
  <c r="AC626" i="2" s="1"/>
  <c r="AB627" i="2"/>
  <c r="AB628" i="2" s="1"/>
  <c r="AA12" i="2"/>
  <c r="AA13" i="2" s="1"/>
  <c r="AA34" i="2"/>
  <c r="AC351" i="2"/>
  <c r="AC354" i="2"/>
  <c r="AC353" i="2" s="1"/>
  <c r="AC901" i="2"/>
  <c r="AC898" i="2" s="1"/>
  <c r="AC857" i="2"/>
  <c r="AC859" i="2"/>
  <c r="AC860" i="2" s="1"/>
  <c r="AB861" i="2"/>
  <c r="AB862" i="2" s="1"/>
  <c r="AC329" i="2"/>
  <c r="AD69" i="2"/>
  <c r="AC509" i="2"/>
  <c r="AB897" i="2"/>
  <c r="AB900" i="2"/>
  <c r="AB899" i="2" s="1"/>
  <c r="AA144" i="2"/>
  <c r="AA143" i="2" s="1"/>
  <c r="AA141" i="2"/>
  <c r="AC831" i="2"/>
  <c r="AB835" i="2"/>
  <c r="AB836" i="2" s="1"/>
  <c r="AC833" i="2"/>
  <c r="AC637" i="2"/>
  <c r="AC640" i="2"/>
  <c r="AC639" i="2" s="1"/>
  <c r="AD205" i="2"/>
  <c r="AD206" i="2" s="1"/>
  <c r="AD200" i="2"/>
  <c r="AD473" i="2"/>
  <c r="AD474" i="2" s="1"/>
  <c r="AD485" i="2" s="1"/>
  <c r="AD468" i="2"/>
  <c r="AD475" i="2"/>
  <c r="AD476" i="2" s="1"/>
  <c r="AD251" i="2"/>
  <c r="AD832" i="2"/>
  <c r="AD839" i="2"/>
  <c r="AD840" i="2" s="1"/>
  <c r="AD837" i="2"/>
  <c r="AD838" i="2" s="1"/>
  <c r="AD495" i="2"/>
  <c r="AD496" i="2" s="1"/>
  <c r="AD493" i="2"/>
  <c r="AB793" i="2"/>
  <c r="AB796" i="2"/>
  <c r="AB795" i="2" s="1"/>
  <c r="AD312" i="2"/>
  <c r="AD317" i="2"/>
  <c r="AD318" i="2" s="1"/>
  <c r="AD319" i="2"/>
  <c r="AD320" i="2" s="1"/>
  <c r="AD733" i="2"/>
  <c r="AD734" i="2" s="1"/>
  <c r="AD735" i="2"/>
  <c r="AD736" i="2" s="1"/>
  <c r="AD728" i="2"/>
  <c r="AC753" i="2"/>
  <c r="AC755" i="2"/>
  <c r="AC756" i="2" s="1"/>
  <c r="AB757" i="2"/>
  <c r="AB758" i="2" s="1"/>
  <c r="AC571" i="2"/>
  <c r="AC573" i="2"/>
  <c r="AC574" i="2" s="1"/>
  <c r="AC794" i="2"/>
  <c r="AD63" i="2"/>
  <c r="AC50" i="2"/>
  <c r="AC484" i="2"/>
  <c r="AC663" i="2"/>
  <c r="AC666" i="2"/>
  <c r="AC665" i="2" s="1"/>
  <c r="AD675" i="2"/>
  <c r="AD677" i="2"/>
  <c r="AD678" i="2" s="1"/>
  <c r="AC679" i="2"/>
  <c r="AC680" i="2" s="1"/>
  <c r="AB881" i="2"/>
  <c r="AB829" i="2"/>
  <c r="AB803" i="2"/>
  <c r="AB777" i="2"/>
  <c r="AB751" i="2"/>
  <c r="AB699" i="2"/>
  <c r="AB725" i="2"/>
  <c r="AB569" i="2"/>
  <c r="AB855" i="2"/>
  <c r="AB647" i="2"/>
  <c r="AB491" i="2"/>
  <c r="AB595" i="2"/>
  <c r="AB543" i="2"/>
  <c r="AB439" i="2"/>
  <c r="AB387" i="2"/>
  <c r="AB309" i="2"/>
  <c r="AB621" i="2"/>
  <c r="AB361" i="2"/>
  <c r="AB673" i="2"/>
  <c r="AB413" i="2"/>
  <c r="AB257" i="2"/>
  <c r="AB335" i="2"/>
  <c r="AB283" i="2"/>
  <c r="AB517" i="2"/>
  <c r="AB76" i="2"/>
  <c r="AB101" i="2" s="1"/>
  <c r="AB125" i="2" s="1"/>
  <c r="AB149" i="2" s="1"/>
  <c r="AB173" i="2" s="1"/>
  <c r="AB7" i="2"/>
  <c r="AB231" i="2"/>
  <c r="AB465" i="2"/>
  <c r="AB197" i="2"/>
  <c r="AC302" i="2"/>
  <c r="AD389" i="2"/>
  <c r="AD391" i="2"/>
  <c r="AD392" i="2" s="1"/>
  <c r="Y175" i="2"/>
  <c r="Y177" i="2"/>
  <c r="Y178" i="2" s="1"/>
  <c r="AD429" i="2"/>
  <c r="AD432" i="2"/>
  <c r="AD431" i="2" s="1"/>
  <c r="AB715" i="2"/>
  <c r="AB718" i="2"/>
  <c r="AB717" i="2" s="1"/>
  <c r="AC781" i="2"/>
  <c r="AC782" i="2" s="1"/>
  <c r="AC779" i="2"/>
  <c r="AB783" i="2"/>
  <c r="AB784" i="2" s="1"/>
  <c r="AC727" i="2"/>
  <c r="AC729" i="2"/>
  <c r="Z176" i="2"/>
  <c r="Z181" i="2"/>
  <c r="Z182" i="2" s="1"/>
  <c r="Z193" i="2" s="1"/>
  <c r="Z207" i="2"/>
  <c r="Z208" i="2" s="1"/>
  <c r="Z217" i="2" s="1"/>
  <c r="AC585" i="2"/>
  <c r="AC588" i="2"/>
  <c r="AC587" i="2" s="1"/>
  <c r="AC805" i="2"/>
  <c r="AB809" i="2"/>
  <c r="AB810" i="2" s="1"/>
  <c r="AC807" i="2"/>
  <c r="AC808" i="2" s="1"/>
  <c r="AD33" i="2"/>
  <c r="AD11" i="2"/>
  <c r="AD381" i="2"/>
  <c r="AD366" i="2"/>
  <c r="AD865" i="2"/>
  <c r="AD866" i="2" s="1"/>
  <c r="AD863" i="2"/>
  <c r="AD864" i="2" s="1"/>
  <c r="AD875" i="2" s="1"/>
  <c r="AD858" i="2"/>
  <c r="AC405" i="2"/>
  <c r="AC311" i="2"/>
  <c r="AC313" i="2"/>
  <c r="AC314" i="2" s="1"/>
  <c r="AC80" i="2"/>
  <c r="AC81" i="2" s="1"/>
  <c r="AC78" i="2"/>
  <c r="AB819" i="2"/>
  <c r="AB822" i="2"/>
  <c r="AB821" i="2" s="1"/>
  <c r="AF195" i="2"/>
  <c r="AF147" i="2"/>
  <c r="AG40" i="2"/>
  <c r="AF123" i="2"/>
  <c r="AF74" i="2"/>
  <c r="AF48" i="2"/>
  <c r="AB845" i="2"/>
  <c r="AB848" i="2"/>
  <c r="AB847" i="2" s="1"/>
  <c r="AC872" i="2"/>
  <c r="AD872" i="2" s="1"/>
  <c r="AD267" i="2"/>
  <c r="AD268" i="2" s="1"/>
  <c r="AD265" i="2"/>
  <c r="AD266" i="2" s="1"/>
  <c r="AD277" i="2" s="1"/>
  <c r="AD260" i="2"/>
  <c r="AD761" i="2"/>
  <c r="AD762" i="2" s="1"/>
  <c r="AD759" i="2"/>
  <c r="AD760" i="2" s="1"/>
  <c r="AD771" i="2" s="1"/>
  <c r="AD768" i="2" s="1"/>
  <c r="AD754" i="2"/>
  <c r="AD54" i="2"/>
  <c r="AD55" i="2" s="1"/>
  <c r="AD52" i="2"/>
  <c r="AD338" i="2"/>
  <c r="AD345" i="2"/>
  <c r="AD346" i="2" s="1"/>
  <c r="AD343" i="2"/>
  <c r="AD344" i="2" s="1"/>
  <c r="AC135" i="2"/>
  <c r="AC136" i="2" s="1"/>
  <c r="AC104" i="2"/>
  <c r="AC124" i="2"/>
  <c r="AC834" i="2"/>
  <c r="AC277" i="2"/>
  <c r="AC273" i="2" s="1"/>
  <c r="AD363" i="2"/>
  <c r="AD365" i="2"/>
  <c r="AC597" i="2"/>
  <c r="AC599" i="2"/>
  <c r="AC600" i="2" s="1"/>
  <c r="AD233" i="2"/>
  <c r="AD235" i="2"/>
  <c r="AD236" i="2" s="1"/>
  <c r="Y213" i="2"/>
  <c r="Y216" i="2"/>
  <c r="Y215" i="2" s="1"/>
  <c r="AC249" i="2"/>
  <c r="AC303" i="2"/>
  <c r="AC299" i="2" s="1"/>
  <c r="AC459" i="2"/>
  <c r="AC337" i="2"/>
  <c r="AC339" i="2"/>
  <c r="AC340" i="2" s="1"/>
  <c r="Y189" i="2"/>
  <c r="Y192" i="2"/>
  <c r="Y191" i="2" s="1"/>
  <c r="Z165" i="2"/>
  <c r="Z168" i="2"/>
  <c r="Z167" i="2" s="1"/>
  <c r="AC441" i="2"/>
  <c r="AC443" i="2"/>
  <c r="AC689" i="2"/>
  <c r="AC692" i="2"/>
  <c r="AC691" i="2" s="1"/>
  <c r="AD286" i="2"/>
  <c r="AD291" i="2"/>
  <c r="AD292" i="2" s="1"/>
  <c r="AD293" i="2"/>
  <c r="AD294" i="2" s="1"/>
  <c r="AE880" i="2"/>
  <c r="AE828" i="2"/>
  <c r="AE802" i="2"/>
  <c r="AE750" i="2"/>
  <c r="AE724" i="2"/>
  <c r="AE672" i="2"/>
  <c r="AE676" i="2" s="1"/>
  <c r="AE657" i="2"/>
  <c r="AE658" i="2" s="1"/>
  <c r="AE629" i="2"/>
  <c r="AE630" i="2" s="1"/>
  <c r="AE776" i="2"/>
  <c r="AE698" i="2"/>
  <c r="AE655" i="2"/>
  <c r="AE656" i="2" s="1"/>
  <c r="AE568" i="2"/>
  <c r="AE553" i="2"/>
  <c r="AE554" i="2" s="1"/>
  <c r="AE525" i="2"/>
  <c r="AE526" i="2" s="1"/>
  <c r="AE854" i="2"/>
  <c r="AE681" i="2"/>
  <c r="AE682" i="2" s="1"/>
  <c r="AE646" i="2"/>
  <c r="AE650" i="2" s="1"/>
  <c r="AE490" i="2"/>
  <c r="AE494" i="2" s="1"/>
  <c r="AE464" i="2"/>
  <c r="AE620" i="2"/>
  <c r="AE624" i="2" s="1"/>
  <c r="AE527" i="2"/>
  <c r="AE528" i="2" s="1"/>
  <c r="AE421" i="2"/>
  <c r="AE422" i="2" s="1"/>
  <c r="AE683" i="2"/>
  <c r="AE684" i="2" s="1"/>
  <c r="AE594" i="2"/>
  <c r="AE499" i="2"/>
  <c r="AE500" i="2" s="1"/>
  <c r="AE511" i="2" s="1"/>
  <c r="AE423" i="2"/>
  <c r="AE424" i="2" s="1"/>
  <c r="AE386" i="2"/>
  <c r="AE390" i="2" s="1"/>
  <c r="AE371" i="2"/>
  <c r="AE372" i="2" s="1"/>
  <c r="AE438" i="2"/>
  <c r="AE369" i="2"/>
  <c r="AE370" i="2" s="1"/>
  <c r="AE334" i="2"/>
  <c r="AE308" i="2"/>
  <c r="AE542" i="2"/>
  <c r="AE546" i="2" s="1"/>
  <c r="AE551" i="2"/>
  <c r="AE552" i="2" s="1"/>
  <c r="AE239" i="2"/>
  <c r="AE240" i="2" s="1"/>
  <c r="AE109" i="2"/>
  <c r="AE110" i="2" s="1"/>
  <c r="AE516" i="2"/>
  <c r="AE520" i="2" s="1"/>
  <c r="AE397" i="2"/>
  <c r="AE398" i="2" s="1"/>
  <c r="AE84" i="2"/>
  <c r="AE85" i="2" s="1"/>
  <c r="AE412" i="2"/>
  <c r="AE416" i="2" s="1"/>
  <c r="AE360" i="2"/>
  <c r="AE364" i="2" s="1"/>
  <c r="AE241" i="2"/>
  <c r="AE242" i="2" s="1"/>
  <c r="AE395" i="2"/>
  <c r="AE396" i="2" s="1"/>
  <c r="AE60" i="2"/>
  <c r="AE61" i="2" s="1"/>
  <c r="AE256" i="2"/>
  <c r="AE196" i="2"/>
  <c r="AE631" i="2"/>
  <c r="AE632" i="2" s="1"/>
  <c r="AE501" i="2"/>
  <c r="AE502" i="2" s="1"/>
  <c r="AE53" i="2"/>
  <c r="AE75" i="2"/>
  <c r="AF49" i="2"/>
  <c r="AE230" i="2"/>
  <c r="AE234" i="2" s="1"/>
  <c r="AE282" i="2"/>
  <c r="AE6" i="2"/>
  <c r="AE111" i="2"/>
  <c r="AE112" i="2" s="1"/>
  <c r="AE58" i="2"/>
  <c r="AE59" i="2" s="1"/>
  <c r="AE18" i="2"/>
  <c r="AE19" i="2" s="1"/>
  <c r="AE86" i="2"/>
  <c r="AE87" i="2" s="1"/>
  <c r="AE16" i="2"/>
  <c r="AE17" i="2" s="1"/>
  <c r="AD563" i="2"/>
  <c r="AD559" i="2" s="1"/>
  <c r="AD407" i="2"/>
  <c r="AD403" i="2" s="1"/>
  <c r="AD787" i="2"/>
  <c r="AD788" i="2" s="1"/>
  <c r="AD780" i="2"/>
  <c r="AD785" i="2"/>
  <c r="AD786" i="2" s="1"/>
  <c r="AC701" i="2"/>
  <c r="AC703" i="2"/>
  <c r="AC704" i="2" s="1"/>
  <c r="AB105" i="2"/>
  <c r="AB106" i="2" s="1"/>
  <c r="AB103" i="2"/>
  <c r="AC455" i="2"/>
  <c r="AC458" i="2"/>
  <c r="AC457" i="2" s="1"/>
  <c r="AD415" i="2"/>
  <c r="AD417" i="2"/>
  <c r="AD418" i="2" s="1"/>
  <c r="AD649" i="2"/>
  <c r="AC653" i="2"/>
  <c r="AC654" i="2" s="1"/>
  <c r="AD651" i="2"/>
  <c r="AD652" i="2" s="1"/>
  <c r="AA127" i="2"/>
  <c r="AA129" i="2"/>
  <c r="AA130" i="2" s="1"/>
  <c r="AD545" i="2"/>
  <c r="AD547" i="2"/>
  <c r="AD548" i="2" s="1"/>
  <c r="AC883" i="2"/>
  <c r="AB887" i="2"/>
  <c r="AB888" i="2" s="1"/>
  <c r="AC885" i="2"/>
  <c r="AC886" i="2" s="1"/>
  <c r="AC377" i="2"/>
  <c r="AC380" i="2"/>
  <c r="AC379" i="2" s="1"/>
  <c r="AB325" i="2"/>
  <c r="AB328" i="2"/>
  <c r="AB327" i="2" s="1"/>
  <c r="AD577" i="2"/>
  <c r="AD578" i="2" s="1"/>
  <c r="AD589" i="2" s="1"/>
  <c r="AD572" i="2"/>
  <c r="AD579" i="2"/>
  <c r="AD580" i="2" s="1"/>
  <c r="AD811" i="2"/>
  <c r="AD812" i="2" s="1"/>
  <c r="AD806" i="2"/>
  <c r="AD813" i="2"/>
  <c r="AD814" i="2" s="1"/>
  <c r="AC467" i="2"/>
  <c r="AC469" i="2"/>
  <c r="AC470" i="2" s="1"/>
  <c r="AC287" i="2"/>
  <c r="AC288" i="2" s="1"/>
  <c r="AC285" i="2"/>
  <c r="AC744" i="2"/>
  <c r="Z151" i="2"/>
  <c r="Z153" i="2"/>
  <c r="Z154" i="2" s="1"/>
  <c r="AD10" i="2"/>
  <c r="AB871" i="2"/>
  <c r="AB874" i="2"/>
  <c r="AB873" i="2" s="1"/>
  <c r="AD24" i="2"/>
  <c r="AD27" i="2"/>
  <c r="AD26" i="2" s="1"/>
  <c r="AB133" i="2"/>
  <c r="AB134" i="2" s="1"/>
  <c r="AB145" i="2" s="1"/>
  <c r="AB128" i="2"/>
  <c r="AB148" i="2"/>
  <c r="AB159" i="2"/>
  <c r="AB160" i="2" s="1"/>
  <c r="AC730" i="2"/>
  <c r="AD709" i="2"/>
  <c r="AD710" i="2" s="1"/>
  <c r="AD707" i="2"/>
  <c r="AD708" i="2" s="1"/>
  <c r="AD702" i="2"/>
  <c r="AC611" i="2"/>
  <c r="AC614" i="2"/>
  <c r="AC613" i="2" s="1"/>
  <c r="AD92" i="2"/>
  <c r="AD95" i="2"/>
  <c r="AD94" i="2" s="1"/>
  <c r="AC199" i="2"/>
  <c r="AC201" i="2"/>
  <c r="AC202" i="2" s="1"/>
  <c r="AC849" i="2"/>
  <c r="AC846" i="2" s="1"/>
  <c r="AA183" i="2"/>
  <c r="AA184" i="2" s="1"/>
  <c r="AA152" i="2"/>
  <c r="AA157" i="2"/>
  <c r="AA158" i="2" s="1"/>
  <c r="AA169" i="2" s="1"/>
  <c r="AA172" i="2"/>
  <c r="AC521" i="2"/>
  <c r="AC522" i="2" s="1"/>
  <c r="AC519" i="2"/>
  <c r="AC259" i="2"/>
  <c r="AC261" i="2"/>
  <c r="AC262" i="2" s="1"/>
  <c r="AC444" i="2"/>
  <c r="AD100" i="2"/>
  <c r="AD79" i="2"/>
  <c r="AD605" i="2"/>
  <c r="AD606" i="2" s="1"/>
  <c r="AD603" i="2"/>
  <c r="AD604" i="2" s="1"/>
  <c r="AD615" i="2" s="1"/>
  <c r="AD598" i="2"/>
  <c r="AD884" i="2"/>
  <c r="AD889" i="2"/>
  <c r="AD890" i="2" s="1"/>
  <c r="AD891" i="2"/>
  <c r="AD892" i="2" s="1"/>
  <c r="AD533" i="2"/>
  <c r="AD536" i="2"/>
  <c r="AD535" i="2" s="1"/>
  <c r="AD68" i="2" l="1"/>
  <c r="AD849" i="2"/>
  <c r="AD329" i="2"/>
  <c r="AC743" i="2"/>
  <c r="AE563" i="2"/>
  <c r="AD901" i="2"/>
  <c r="AD719" i="2"/>
  <c r="AE70" i="2"/>
  <c r="AE66" i="2" s="1"/>
  <c r="AE693" i="2"/>
  <c r="AE690" i="2" s="1"/>
  <c r="AE641" i="2"/>
  <c r="AE638" i="2" s="1"/>
  <c r="AD405" i="2"/>
  <c r="AC301" i="2"/>
  <c r="AE96" i="2"/>
  <c r="AE92" i="2" s="1"/>
  <c r="AC483" i="2"/>
  <c r="AE381" i="2"/>
  <c r="AE433" i="2"/>
  <c r="AE537" i="2"/>
  <c r="AE533" i="2" s="1"/>
  <c r="AE559" i="2"/>
  <c r="AE562" i="2"/>
  <c r="AE561" i="2" s="1"/>
  <c r="AE366" i="2"/>
  <c r="AE889" i="2"/>
  <c r="AE890" i="2" s="1"/>
  <c r="AE901" i="2" s="1"/>
  <c r="AE884" i="2"/>
  <c r="AE891" i="2"/>
  <c r="AE892" i="2" s="1"/>
  <c r="AD481" i="2"/>
  <c r="AD484" i="2"/>
  <c r="AD483" i="2" s="1"/>
  <c r="AD470" i="2"/>
  <c r="AE120" i="2"/>
  <c r="AD886" i="2"/>
  <c r="AD199" i="2"/>
  <c r="AD201" i="2"/>
  <c r="AE319" i="2"/>
  <c r="AE320" i="2" s="1"/>
  <c r="AE312" i="2"/>
  <c r="AE317" i="2"/>
  <c r="AE318" i="2" s="1"/>
  <c r="AE329" i="2" s="1"/>
  <c r="AE675" i="2"/>
  <c r="AD679" i="2"/>
  <c r="AD680" i="2" s="1"/>
  <c r="AE677" i="2"/>
  <c r="AE678" i="2" s="1"/>
  <c r="AC881" i="2"/>
  <c r="AC829" i="2"/>
  <c r="AC855" i="2"/>
  <c r="AC751" i="2"/>
  <c r="AC777" i="2"/>
  <c r="AC725" i="2"/>
  <c r="AC569" i="2"/>
  <c r="AC621" i="2"/>
  <c r="AC595" i="2"/>
  <c r="AC491" i="2"/>
  <c r="AC465" i="2"/>
  <c r="AC673" i="2"/>
  <c r="AC517" i="2"/>
  <c r="AC647" i="2"/>
  <c r="AC543" i="2"/>
  <c r="AC387" i="2"/>
  <c r="AC439" i="2"/>
  <c r="AC803" i="2"/>
  <c r="AC361" i="2"/>
  <c r="AC283" i="2"/>
  <c r="AC335" i="2"/>
  <c r="AC309" i="2"/>
  <c r="AC257" i="2"/>
  <c r="AC231" i="2"/>
  <c r="AC197" i="2"/>
  <c r="AC413" i="2"/>
  <c r="AC7" i="2"/>
  <c r="AC76" i="2"/>
  <c r="AC101" i="2" s="1"/>
  <c r="AC125" i="2" s="1"/>
  <c r="AC149" i="2" s="1"/>
  <c r="AC173" i="2" s="1"/>
  <c r="AC699" i="2"/>
  <c r="AD753" i="2"/>
  <c r="AD755" i="2"/>
  <c r="AD756" i="2" s="1"/>
  <c r="AC757" i="2"/>
  <c r="AC758" i="2" s="1"/>
  <c r="AD303" i="2"/>
  <c r="AD597" i="2"/>
  <c r="AD599" i="2"/>
  <c r="AD202" i="2"/>
  <c r="AD831" i="2"/>
  <c r="AC835" i="2"/>
  <c r="AC836" i="2" s="1"/>
  <c r="AD833" i="2"/>
  <c r="AD834" i="2" s="1"/>
  <c r="AB127" i="2"/>
  <c r="AB129" i="2"/>
  <c r="AB130" i="2" s="1"/>
  <c r="AE33" i="2"/>
  <c r="AE11" i="2"/>
  <c r="AE200" i="2"/>
  <c r="AE205" i="2"/>
  <c r="AE206" i="2" s="1"/>
  <c r="Z189" i="2"/>
  <c r="Z192" i="2"/>
  <c r="Z191" i="2" s="1"/>
  <c r="AC715" i="2"/>
  <c r="AC718" i="2"/>
  <c r="AC717" i="2" s="1"/>
  <c r="AE250" i="2"/>
  <c r="AD259" i="2"/>
  <c r="AD261" i="2"/>
  <c r="AD262" i="2" s="1"/>
  <c r="AA151" i="2"/>
  <c r="AA153" i="2"/>
  <c r="AD377" i="2"/>
  <c r="AD380" i="2"/>
  <c r="AD379" i="2" s="1"/>
  <c r="AE265" i="2"/>
  <c r="AE266" i="2" s="1"/>
  <c r="AE260" i="2"/>
  <c r="AE267" i="2"/>
  <c r="AE268" i="2" s="1"/>
  <c r="AE449" i="2"/>
  <c r="AE450" i="2" s="1"/>
  <c r="AE442" i="2"/>
  <c r="AE447" i="2"/>
  <c r="AE448" i="2" s="1"/>
  <c r="AE733" i="2"/>
  <c r="AE734" i="2" s="1"/>
  <c r="AE735" i="2"/>
  <c r="AE736" i="2" s="1"/>
  <c r="AE728" i="2"/>
  <c r="AE233" i="2"/>
  <c r="AE235" i="2"/>
  <c r="AE236" i="2" s="1"/>
  <c r="AC793" i="2"/>
  <c r="AC796" i="2"/>
  <c r="AC795" i="2" s="1"/>
  <c r="AE69" i="2"/>
  <c r="AD898" i="2"/>
  <c r="AE898" i="2" s="1"/>
  <c r="AD623" i="2"/>
  <c r="AC627" i="2"/>
  <c r="AC628" i="2" s="1"/>
  <c r="AD625" i="2"/>
  <c r="AD626" i="2" s="1"/>
  <c r="AD455" i="2"/>
  <c r="AD458" i="2"/>
  <c r="AD457" i="2" s="1"/>
  <c r="AD299" i="2"/>
  <c r="AD302" i="2"/>
  <c r="AD301" i="2" s="1"/>
  <c r="AC767" i="2"/>
  <c r="AC770" i="2"/>
  <c r="AC769" i="2" s="1"/>
  <c r="AD704" i="2"/>
  <c r="AA168" i="2"/>
  <c r="AA167" i="2" s="1"/>
  <c r="AA165" i="2"/>
  <c r="AC133" i="2"/>
  <c r="AC134" i="2" s="1"/>
  <c r="AC145" i="2" s="1"/>
  <c r="AC128" i="2"/>
  <c r="AC148" i="2"/>
  <c r="AC159" i="2"/>
  <c r="AC160" i="2" s="1"/>
  <c r="AE52" i="2"/>
  <c r="AE54" i="2"/>
  <c r="AE55" i="2" s="1"/>
  <c r="AC819" i="2"/>
  <c r="AC822" i="2"/>
  <c r="AC821" i="2" s="1"/>
  <c r="AE403" i="2"/>
  <c r="AE406" i="2"/>
  <c r="AA154" i="2"/>
  <c r="AD469" i="2"/>
  <c r="AD467" i="2"/>
  <c r="AE345" i="2"/>
  <c r="AE346" i="2" s="1"/>
  <c r="AE338" i="2"/>
  <c r="AE343" i="2"/>
  <c r="AE344" i="2" s="1"/>
  <c r="AE355" i="2" s="1"/>
  <c r="Z213" i="2"/>
  <c r="Z216" i="2"/>
  <c r="Z215" i="2" s="1"/>
  <c r="Z175" i="2"/>
  <c r="Z177" i="2"/>
  <c r="Z178" i="2" s="1"/>
  <c r="AE63" i="2"/>
  <c r="AD50" i="2"/>
  <c r="AD663" i="2"/>
  <c r="AD666" i="2"/>
  <c r="AD665" i="2" s="1"/>
  <c r="AE27" i="2"/>
  <c r="AD808" i="2"/>
  <c r="AE293" i="2"/>
  <c r="AE294" i="2" s="1"/>
  <c r="AE286" i="2"/>
  <c r="AE291" i="2"/>
  <c r="AE292" i="2" s="1"/>
  <c r="AE536" i="2"/>
  <c r="AE535" i="2" s="1"/>
  <c r="AD519" i="2"/>
  <c r="AD521" i="2"/>
  <c r="AD522" i="2" s="1"/>
  <c r="AD823" i="2"/>
  <c r="AD820" i="2" s="1"/>
  <c r="AE415" i="2"/>
  <c r="AE417" i="2"/>
  <c r="AE418" i="2" s="1"/>
  <c r="AE121" i="2"/>
  <c r="AE117" i="2" s="1"/>
  <c r="AE572" i="2"/>
  <c r="AE577" i="2"/>
  <c r="AE578" i="2" s="1"/>
  <c r="AE579" i="2"/>
  <c r="AE580" i="2" s="1"/>
  <c r="AE759" i="2"/>
  <c r="AE760" i="2" s="1"/>
  <c r="AE771" i="2" s="1"/>
  <c r="AE768" i="2" s="1"/>
  <c r="AE754" i="2"/>
  <c r="AE761" i="2"/>
  <c r="AE762" i="2" s="1"/>
  <c r="AD689" i="2"/>
  <c r="AD692" i="2"/>
  <c r="AD691" i="2" s="1"/>
  <c r="AD337" i="2"/>
  <c r="AD339" i="2"/>
  <c r="AD340" i="2" s="1"/>
  <c r="AG195" i="2"/>
  <c r="AH40" i="2"/>
  <c r="AG147" i="2"/>
  <c r="AG48" i="2"/>
  <c r="AG123" i="2"/>
  <c r="AG74" i="2"/>
  <c r="AD78" i="2"/>
  <c r="AD80" i="2"/>
  <c r="AD81" i="2" s="1"/>
  <c r="AE432" i="2"/>
  <c r="AE431" i="2" s="1"/>
  <c r="AE429" i="2"/>
  <c r="AE389" i="2"/>
  <c r="AE391" i="2"/>
  <c r="AB12" i="2"/>
  <c r="AB13" i="2" s="1"/>
  <c r="AB34" i="2"/>
  <c r="AD745" i="2"/>
  <c r="AD741" i="2" s="1"/>
  <c r="AB144" i="2"/>
  <c r="AB143" i="2" s="1"/>
  <c r="AB141" i="2"/>
  <c r="AD561" i="2"/>
  <c r="AD611" i="2"/>
  <c r="AD614" i="2"/>
  <c r="AD613" i="2" s="1"/>
  <c r="AE10" i="2"/>
  <c r="AE787" i="2"/>
  <c r="AE788" i="2" s="1"/>
  <c r="AE785" i="2"/>
  <c r="AE786" i="2" s="1"/>
  <c r="AE797" i="2" s="1"/>
  <c r="AE780" i="2"/>
  <c r="AD311" i="2"/>
  <c r="AD313" i="2"/>
  <c r="AD314" i="2" s="1"/>
  <c r="AD779" i="2"/>
  <c r="AC783" i="2"/>
  <c r="AC784" i="2" s="1"/>
  <c r="AD781" i="2"/>
  <c r="AD782" i="2" s="1"/>
  <c r="AC897" i="2"/>
  <c r="AC900" i="2"/>
  <c r="AC899" i="2" s="1"/>
  <c r="AE545" i="2"/>
  <c r="AE547" i="2"/>
  <c r="AE548" i="2" s="1"/>
  <c r="AD857" i="2"/>
  <c r="AC861" i="2"/>
  <c r="AC862" i="2" s="1"/>
  <c r="AD859" i="2"/>
  <c r="AD860" i="2" s="1"/>
  <c r="AD273" i="2"/>
  <c r="AD276" i="2"/>
  <c r="AD275" i="2" s="1"/>
  <c r="AD600" i="2"/>
  <c r="AE863" i="2"/>
  <c r="AE864" i="2" s="1"/>
  <c r="AE858" i="2"/>
  <c r="AE865" i="2"/>
  <c r="AE866" i="2" s="1"/>
  <c r="AE95" i="2"/>
  <c r="AE649" i="2"/>
  <c r="AE651" i="2"/>
  <c r="AE652" i="2" s="1"/>
  <c r="AD653" i="2"/>
  <c r="AD654" i="2" s="1"/>
  <c r="AD846" i="2"/>
  <c r="AC871" i="2"/>
  <c r="AC874" i="2"/>
  <c r="AC873" i="2" s="1"/>
  <c r="AD744" i="2"/>
  <c r="AD701" i="2"/>
  <c r="AD703" i="2"/>
  <c r="AE28" i="2"/>
  <c r="AE24" i="2" s="1"/>
  <c r="AF880" i="2"/>
  <c r="AF884" i="2" s="1"/>
  <c r="AF854" i="2"/>
  <c r="AF858" i="2" s="1"/>
  <c r="AF802" i="2"/>
  <c r="AF806" i="2" s="1"/>
  <c r="AF750" i="2"/>
  <c r="AF754" i="2" s="1"/>
  <c r="AF776" i="2"/>
  <c r="AF780" i="2" s="1"/>
  <c r="AF698" i="2"/>
  <c r="AF702" i="2" s="1"/>
  <c r="AF620" i="2"/>
  <c r="AF624" i="2" s="1"/>
  <c r="AF594" i="2"/>
  <c r="AF598" i="2" s="1"/>
  <c r="AF828" i="2"/>
  <c r="AF832" i="2" s="1"/>
  <c r="AF724" i="2"/>
  <c r="AF728" i="2" s="1"/>
  <c r="AF672" i="2"/>
  <c r="AF676" i="2" s="1"/>
  <c r="AF646" i="2"/>
  <c r="AF650" i="2" s="1"/>
  <c r="AF516" i="2"/>
  <c r="AF520" i="2" s="1"/>
  <c r="AF386" i="2"/>
  <c r="AF390" i="2" s="1"/>
  <c r="AF438" i="2"/>
  <c r="AF442" i="2" s="1"/>
  <c r="AF334" i="2"/>
  <c r="AF338" i="2" s="1"/>
  <c r="AF308" i="2"/>
  <c r="AF312" i="2" s="1"/>
  <c r="AF542" i="2"/>
  <c r="AF546" i="2" s="1"/>
  <c r="AF568" i="2"/>
  <c r="AF572" i="2" s="1"/>
  <c r="AF412" i="2"/>
  <c r="AF416" i="2" s="1"/>
  <c r="AF360" i="2"/>
  <c r="AF364" i="2" s="1"/>
  <c r="AF490" i="2"/>
  <c r="AF494" i="2" s="1"/>
  <c r="AF282" i="2"/>
  <c r="AF286" i="2" s="1"/>
  <c r="AF256" i="2"/>
  <c r="AF260" i="2" s="1"/>
  <c r="AF464" i="2"/>
  <c r="AF468" i="2" s="1"/>
  <c r="AF53" i="2"/>
  <c r="AF75" i="2"/>
  <c r="AG49" i="2"/>
  <c r="AF230" i="2"/>
  <c r="AF234" i="2" s="1"/>
  <c r="AF6" i="2"/>
  <c r="AF196" i="2"/>
  <c r="AE407" i="2"/>
  <c r="AE251" i="2"/>
  <c r="AE247" i="2" s="1"/>
  <c r="AE392" i="2"/>
  <c r="AE468" i="2"/>
  <c r="AE473" i="2"/>
  <c r="AE474" i="2" s="1"/>
  <c r="AE475" i="2"/>
  <c r="AE476" i="2" s="1"/>
  <c r="AE667" i="2"/>
  <c r="AE664" i="2" s="1"/>
  <c r="AE811" i="2"/>
  <c r="AE812" i="2" s="1"/>
  <c r="AE806" i="2"/>
  <c r="AE813" i="2"/>
  <c r="AE814" i="2" s="1"/>
  <c r="AE365" i="2"/>
  <c r="AE363" i="2"/>
  <c r="AD355" i="2"/>
  <c r="AD727" i="2"/>
  <c r="AD729" i="2"/>
  <c r="AD730" i="2" s="1"/>
  <c r="AD571" i="2"/>
  <c r="AD573" i="2"/>
  <c r="AD574" i="2" s="1"/>
  <c r="AA207" i="2"/>
  <c r="AA208" i="2" s="1"/>
  <c r="AA217" i="2" s="1"/>
  <c r="AA181" i="2"/>
  <c r="AA182" i="2" s="1"/>
  <c r="AA193" i="2" s="1"/>
  <c r="AA176" i="2"/>
  <c r="AE603" i="2"/>
  <c r="AE604" i="2" s="1"/>
  <c r="AE615" i="2" s="1"/>
  <c r="AE598" i="2"/>
  <c r="AE605" i="2"/>
  <c r="AE606" i="2" s="1"/>
  <c r="AC848" i="2"/>
  <c r="AC847" i="2" s="1"/>
  <c r="AC845" i="2"/>
  <c r="AD585" i="2"/>
  <c r="AD588" i="2"/>
  <c r="AD587" i="2" s="1"/>
  <c r="AC325" i="2"/>
  <c r="AC328" i="2"/>
  <c r="AC327" i="2" s="1"/>
  <c r="AC103" i="2"/>
  <c r="AC105" i="2"/>
  <c r="AC106" i="2" s="1"/>
  <c r="AD135" i="2"/>
  <c r="AD136" i="2" s="1"/>
  <c r="AD124" i="2"/>
  <c r="AD104" i="2"/>
  <c r="AB183" i="2"/>
  <c r="AB184" i="2" s="1"/>
  <c r="AB152" i="2"/>
  <c r="AB172" i="2"/>
  <c r="AB157" i="2"/>
  <c r="AB158" i="2" s="1"/>
  <c r="AB169" i="2" s="1"/>
  <c r="AD285" i="2"/>
  <c r="AD287" i="2"/>
  <c r="AD288" i="2" s="1"/>
  <c r="AD883" i="2"/>
  <c r="AD885" i="2"/>
  <c r="AC887" i="2"/>
  <c r="AC888" i="2" s="1"/>
  <c r="AD797" i="2"/>
  <c r="AD794" i="2" s="1"/>
  <c r="AE794" i="2" s="1"/>
  <c r="AE79" i="2"/>
  <c r="AE100" i="2"/>
  <c r="AE709" i="2"/>
  <c r="AE710" i="2" s="1"/>
  <c r="AE707" i="2"/>
  <c r="AE708" i="2" s="1"/>
  <c r="AE719" i="2" s="1"/>
  <c r="AE702" i="2"/>
  <c r="AE839" i="2"/>
  <c r="AE840" i="2" s="1"/>
  <c r="AE832" i="2"/>
  <c r="AE837" i="2"/>
  <c r="AE838" i="2" s="1"/>
  <c r="AD441" i="2"/>
  <c r="AD443" i="2"/>
  <c r="AD444" i="2" s="1"/>
  <c r="AD805" i="2"/>
  <c r="AC809" i="2"/>
  <c r="AC810" i="2" s="1"/>
  <c r="AD807" i="2"/>
  <c r="AE493" i="2"/>
  <c r="AE495" i="2"/>
  <c r="AE496" i="2" s="1"/>
  <c r="AD637" i="2"/>
  <c r="AD640" i="2"/>
  <c r="AD639" i="2" s="1"/>
  <c r="AD354" i="2"/>
  <c r="AD351" i="2"/>
  <c r="AE507" i="2"/>
  <c r="AE510" i="2"/>
  <c r="AE509" i="2" s="1"/>
  <c r="AE68" i="2" l="1"/>
  <c r="AE119" i="2"/>
  <c r="AE459" i="2"/>
  <c r="AE303" i="2"/>
  <c r="AE94" i="2"/>
  <c r="AE744" i="2"/>
  <c r="AB154" i="2"/>
  <c r="AE846" i="2"/>
  <c r="AH195" i="2"/>
  <c r="AI40" i="2"/>
  <c r="AH147" i="2"/>
  <c r="AH123" i="2"/>
  <c r="AH74" i="2"/>
  <c r="AH48" i="2"/>
  <c r="AE753" i="2"/>
  <c r="AE755" i="2"/>
  <c r="AD757" i="2"/>
  <c r="AD758" i="2" s="1"/>
  <c r="AF675" i="2"/>
  <c r="AE679" i="2"/>
  <c r="AE680" i="2" s="1"/>
  <c r="AF677" i="2"/>
  <c r="AF678" i="2" s="1"/>
  <c r="AE831" i="2"/>
  <c r="AD835" i="2"/>
  <c r="AD836" i="2" s="1"/>
  <c r="AE833" i="2"/>
  <c r="AD845" i="2"/>
  <c r="AD848" i="2"/>
  <c r="AD847" i="2" s="1"/>
  <c r="AE337" i="2"/>
  <c r="AE339" i="2"/>
  <c r="AE340" i="2" s="1"/>
  <c r="AC172" i="2"/>
  <c r="AC157" i="2"/>
  <c r="AC158" i="2" s="1"/>
  <c r="AC169" i="2" s="1"/>
  <c r="AC152" i="2"/>
  <c r="AC183" i="2"/>
  <c r="AC184" i="2" s="1"/>
  <c r="AD793" i="2"/>
  <c r="AD796" i="2"/>
  <c r="AD795" i="2" s="1"/>
  <c r="AE380" i="2"/>
  <c r="AE379" i="2" s="1"/>
  <c r="AE377" i="2"/>
  <c r="AC12" i="2"/>
  <c r="AC13" i="2" s="1"/>
  <c r="AC34" i="2"/>
  <c r="AE455" i="2"/>
  <c r="AE458" i="2"/>
  <c r="AE457" i="2" s="1"/>
  <c r="AE277" i="2"/>
  <c r="AE273" i="2" s="1"/>
  <c r="AE588" i="2"/>
  <c r="AF496" i="2"/>
  <c r="AD767" i="2"/>
  <c r="AD770" i="2"/>
  <c r="AD769" i="2" s="1"/>
  <c r="AE351" i="2"/>
  <c r="AE354" i="2"/>
  <c r="AE353" i="2" s="1"/>
  <c r="AD353" i="2"/>
  <c r="AE441" i="2"/>
  <c r="AE443" i="2"/>
  <c r="AE444" i="2" s="1"/>
  <c r="AE124" i="2"/>
  <c r="AE104" i="2"/>
  <c r="AE135" i="2"/>
  <c r="AE136" i="2" s="1"/>
  <c r="AE285" i="2"/>
  <c r="AE287" i="2"/>
  <c r="AF363" i="2"/>
  <c r="AF365" i="2"/>
  <c r="AF366" i="2" s="1"/>
  <c r="AE485" i="2"/>
  <c r="AG854" i="2"/>
  <c r="AG858" i="2" s="1"/>
  <c r="AG880" i="2"/>
  <c r="AG884" i="2" s="1"/>
  <c r="AG828" i="2"/>
  <c r="AG832" i="2" s="1"/>
  <c r="AG776" i="2"/>
  <c r="AG780" i="2" s="1"/>
  <c r="AG802" i="2"/>
  <c r="AG806" i="2" s="1"/>
  <c r="AG698" i="2"/>
  <c r="AG702" i="2" s="1"/>
  <c r="AG724" i="2"/>
  <c r="AG728" i="2" s="1"/>
  <c r="AG646" i="2"/>
  <c r="AG650" i="2" s="1"/>
  <c r="AG568" i="2"/>
  <c r="AG572" i="2" s="1"/>
  <c r="AG542" i="2"/>
  <c r="AG546" i="2" s="1"/>
  <c r="AG750" i="2"/>
  <c r="AG754" i="2" s="1"/>
  <c r="AG672" i="2"/>
  <c r="AG676" i="2" s="1"/>
  <c r="AG412" i="2"/>
  <c r="AG416" i="2" s="1"/>
  <c r="AG464" i="2"/>
  <c r="AG468" i="2" s="1"/>
  <c r="AG516" i="2"/>
  <c r="AG520" i="2" s="1"/>
  <c r="AG360" i="2"/>
  <c r="AG364" i="2" s="1"/>
  <c r="AG386" i="2"/>
  <c r="AG390" i="2" s="1"/>
  <c r="AG196" i="2"/>
  <c r="AG256" i="2"/>
  <c r="AG260" i="2" s="1"/>
  <c r="AG230" i="2"/>
  <c r="AG234" i="2" s="1"/>
  <c r="AG308" i="2"/>
  <c r="AG312" i="2" s="1"/>
  <c r="AG594" i="2"/>
  <c r="AG598" i="2" s="1"/>
  <c r="AG282" i="2"/>
  <c r="AG286" i="2" s="1"/>
  <c r="AG490" i="2"/>
  <c r="AG494" i="2" s="1"/>
  <c r="AG75" i="2"/>
  <c r="AH49" i="2"/>
  <c r="AG6" i="2"/>
  <c r="AG53" i="2"/>
  <c r="AG438" i="2"/>
  <c r="AG442" i="2" s="1"/>
  <c r="AG334" i="2"/>
  <c r="AG338" i="2" s="1"/>
  <c r="AG620" i="2"/>
  <c r="AG624" i="2" s="1"/>
  <c r="AF652" i="2"/>
  <c r="AE857" i="2"/>
  <c r="AD861" i="2"/>
  <c r="AD862" i="2" s="1"/>
  <c r="AE859" i="2"/>
  <c r="AE779" i="2"/>
  <c r="AD783" i="2"/>
  <c r="AD784" i="2" s="1"/>
  <c r="AE781" i="2"/>
  <c r="AE782" i="2" s="1"/>
  <c r="AE519" i="2"/>
  <c r="AE521" i="2"/>
  <c r="AE522" i="2" s="1"/>
  <c r="AE26" i="2"/>
  <c r="AA175" i="2"/>
  <c r="AA177" i="2"/>
  <c r="AA178" i="2" s="1"/>
  <c r="AC130" i="2"/>
  <c r="AE299" i="2"/>
  <c r="AE302" i="2"/>
  <c r="AE301" i="2" s="1"/>
  <c r="AE597" i="2"/>
  <c r="AE599" i="2"/>
  <c r="AE600" i="2" s="1"/>
  <c r="AE481" i="2"/>
  <c r="AE484" i="2"/>
  <c r="AE483" i="2" s="1"/>
  <c r="AF649" i="2"/>
  <c r="AF651" i="2"/>
  <c r="AE653" i="2"/>
  <c r="AE654" i="2" s="1"/>
  <c r="AE259" i="2"/>
  <c r="AE261" i="2"/>
  <c r="AE262" i="2" s="1"/>
  <c r="AF415" i="2"/>
  <c r="AF417" i="2"/>
  <c r="AF418" i="2" s="1"/>
  <c r="AE249" i="2"/>
  <c r="AE823" i="2"/>
  <c r="AE820" i="2" s="1"/>
  <c r="AD855" i="2"/>
  <c r="AD881" i="2"/>
  <c r="AD751" i="2"/>
  <c r="AD829" i="2"/>
  <c r="AD777" i="2"/>
  <c r="AD803" i="2"/>
  <c r="AD699" i="2"/>
  <c r="AD621" i="2"/>
  <c r="AD595" i="2"/>
  <c r="AD647" i="2"/>
  <c r="AD673" i="2"/>
  <c r="AD517" i="2"/>
  <c r="AD543" i="2"/>
  <c r="AD725" i="2"/>
  <c r="AD569" i="2"/>
  <c r="AD413" i="2"/>
  <c r="AD387" i="2"/>
  <c r="AD361" i="2"/>
  <c r="AD283" i="2"/>
  <c r="AD257" i="2"/>
  <c r="AD231" i="2"/>
  <c r="AD465" i="2"/>
  <c r="AD197" i="2"/>
  <c r="AD335" i="2"/>
  <c r="AD491" i="2"/>
  <c r="AD76" i="2"/>
  <c r="AD101" i="2" s="1"/>
  <c r="AD125" i="2" s="1"/>
  <c r="AD149" i="2" s="1"/>
  <c r="AD173" i="2" s="1"/>
  <c r="AD7" i="2"/>
  <c r="AD309" i="2"/>
  <c r="AD439" i="2"/>
  <c r="AF52" i="2"/>
  <c r="AF54" i="2"/>
  <c r="AF55" i="2" s="1"/>
  <c r="AF11" i="2"/>
  <c r="AF10" i="2" s="1"/>
  <c r="AF33" i="2"/>
  <c r="AE701" i="2"/>
  <c r="AE703" i="2"/>
  <c r="AE704" i="2" s="1"/>
  <c r="AE78" i="2"/>
  <c r="AE80" i="2"/>
  <c r="AE81" i="2" s="1"/>
  <c r="AE50" i="2"/>
  <c r="AF63" i="2"/>
  <c r="AD743" i="2"/>
  <c r="AE849" i="2"/>
  <c r="AD103" i="2"/>
  <c r="AD105" i="2"/>
  <c r="AD106" i="2" s="1"/>
  <c r="AF100" i="2"/>
  <c r="AF79" i="2"/>
  <c r="AE860" i="2"/>
  <c r="AE611" i="2"/>
  <c r="AE614" i="2"/>
  <c r="AE613" i="2" s="1"/>
  <c r="AE689" i="2"/>
  <c r="AE692" i="2"/>
  <c r="AE691" i="2" s="1"/>
  <c r="AB153" i="2"/>
  <c r="AB151" i="2"/>
  <c r="AC141" i="2"/>
  <c r="AC144" i="2"/>
  <c r="AC143" i="2" s="1"/>
  <c r="AE756" i="2"/>
  <c r="AD819" i="2"/>
  <c r="AD822" i="2"/>
  <c r="AD821" i="2" s="1"/>
  <c r="AF233" i="2"/>
  <c r="AF235" i="2"/>
  <c r="AF493" i="2"/>
  <c r="AF495" i="2"/>
  <c r="AD325" i="2"/>
  <c r="AD328" i="2"/>
  <c r="AD327" i="2" s="1"/>
  <c r="AE571" i="2"/>
  <c r="AE573" i="2"/>
  <c r="AE574" i="2" s="1"/>
  <c r="AE288" i="2"/>
  <c r="AA189" i="2"/>
  <c r="AA192" i="2"/>
  <c r="AA191" i="2" s="1"/>
  <c r="AE883" i="2"/>
  <c r="AE885" i="2"/>
  <c r="AE886" i="2" s="1"/>
  <c r="AD887" i="2"/>
  <c r="AD888" i="2" s="1"/>
  <c r="AF200" i="2"/>
  <c r="AF205" i="2"/>
  <c r="AF206" i="2" s="1"/>
  <c r="AE276" i="2"/>
  <c r="AD897" i="2"/>
  <c r="AD900" i="2"/>
  <c r="AD899" i="2" s="1"/>
  <c r="AD128" i="2"/>
  <c r="AD159" i="2"/>
  <c r="AD160" i="2" s="1"/>
  <c r="AD148" i="2"/>
  <c r="AD133" i="2"/>
  <c r="AD134" i="2" s="1"/>
  <c r="AD145" i="2" s="1"/>
  <c r="AE727" i="2"/>
  <c r="AE729" i="2"/>
  <c r="AE730" i="2" s="1"/>
  <c r="AE589" i="2"/>
  <c r="AE585" i="2" s="1"/>
  <c r="AE467" i="2"/>
  <c r="AE469" i="2"/>
  <c r="AE470" i="2" s="1"/>
  <c r="AE745" i="2"/>
  <c r="AE741" i="2" s="1"/>
  <c r="AF236" i="2"/>
  <c r="AE805" i="2"/>
  <c r="AD809" i="2"/>
  <c r="AD810" i="2" s="1"/>
  <c r="AE807" i="2"/>
  <c r="AE808" i="2" s="1"/>
  <c r="AE637" i="2"/>
  <c r="AE640" i="2"/>
  <c r="AE639" i="2" s="1"/>
  <c r="AE834" i="2"/>
  <c r="AB181" i="2"/>
  <c r="AB182" i="2" s="1"/>
  <c r="AB193" i="2" s="1"/>
  <c r="AB207" i="2"/>
  <c r="AB208" i="2" s="1"/>
  <c r="AB217" i="2" s="1"/>
  <c r="AB176" i="2"/>
  <c r="AF548" i="2"/>
  <c r="AD871" i="2"/>
  <c r="AD874" i="2"/>
  <c r="AD873" i="2" s="1"/>
  <c r="AE875" i="2"/>
  <c r="AE872" i="2" s="1"/>
  <c r="AF547" i="2"/>
  <c r="AF545" i="2"/>
  <c r="AE311" i="2"/>
  <c r="AE313" i="2"/>
  <c r="AE314" i="2" s="1"/>
  <c r="AF389" i="2"/>
  <c r="AF391" i="2"/>
  <c r="AF392" i="2" s="1"/>
  <c r="AE663" i="2"/>
  <c r="AE666" i="2"/>
  <c r="AE665" i="2" s="1"/>
  <c r="AA213" i="2"/>
  <c r="AA216" i="2"/>
  <c r="AA215" i="2" s="1"/>
  <c r="AE405" i="2"/>
  <c r="AB165" i="2"/>
  <c r="AB168" i="2"/>
  <c r="AB167" i="2" s="1"/>
  <c r="AE623" i="2"/>
  <c r="AE625" i="2"/>
  <c r="AE626" i="2" s="1"/>
  <c r="AD627" i="2"/>
  <c r="AD628" i="2" s="1"/>
  <c r="AD715" i="2"/>
  <c r="AD718" i="2"/>
  <c r="AD717" i="2" s="1"/>
  <c r="AC127" i="2"/>
  <c r="AC129" i="2"/>
  <c r="AE199" i="2"/>
  <c r="AE201" i="2"/>
  <c r="AE202" i="2" s="1"/>
  <c r="AE743" i="2" l="1"/>
  <c r="AE275" i="2"/>
  <c r="AG389" i="2"/>
  <c r="AG391" i="2"/>
  <c r="AG392" i="2" s="1"/>
  <c r="AE881" i="2"/>
  <c r="AE829" i="2"/>
  <c r="AE777" i="2"/>
  <c r="AE699" i="2"/>
  <c r="AE725" i="2"/>
  <c r="AE647" i="2"/>
  <c r="AE673" i="2"/>
  <c r="AE855" i="2"/>
  <c r="AE751" i="2"/>
  <c r="AE543" i="2"/>
  <c r="AE803" i="2"/>
  <c r="AE621" i="2"/>
  <c r="AE595" i="2"/>
  <c r="AE439" i="2"/>
  <c r="AE517" i="2"/>
  <c r="AE361" i="2"/>
  <c r="AE257" i="2"/>
  <c r="AE231" i="2"/>
  <c r="AE465" i="2"/>
  <c r="AE491" i="2"/>
  <c r="AE413" i="2"/>
  <c r="AE309" i="2"/>
  <c r="AE569" i="2"/>
  <c r="AE335" i="2"/>
  <c r="AE283" i="2"/>
  <c r="AE387" i="2"/>
  <c r="AE7" i="2"/>
  <c r="AE197" i="2"/>
  <c r="AE76" i="2"/>
  <c r="AE101" i="2" s="1"/>
  <c r="AE125" i="2" s="1"/>
  <c r="AE149" i="2" s="1"/>
  <c r="AE173" i="2" s="1"/>
  <c r="AG54" i="2"/>
  <c r="AG55" i="2" s="1"/>
  <c r="AG52" i="2"/>
  <c r="AH854" i="2"/>
  <c r="AH858" i="2" s="1"/>
  <c r="AH828" i="2"/>
  <c r="AH832" i="2" s="1"/>
  <c r="AH880" i="2"/>
  <c r="AH884" i="2" s="1"/>
  <c r="AH776" i="2"/>
  <c r="AH780" i="2" s="1"/>
  <c r="AH724" i="2"/>
  <c r="AH728" i="2" s="1"/>
  <c r="AH672" i="2"/>
  <c r="AH676" i="2" s="1"/>
  <c r="AH568" i="2"/>
  <c r="AH572" i="2" s="1"/>
  <c r="AH750" i="2"/>
  <c r="AH754" i="2" s="1"/>
  <c r="AH620" i="2"/>
  <c r="AH624" i="2" s="1"/>
  <c r="AH594" i="2"/>
  <c r="AH598" i="2" s="1"/>
  <c r="AH542" i="2"/>
  <c r="AH546" i="2" s="1"/>
  <c r="AH464" i="2"/>
  <c r="AH468" i="2" s="1"/>
  <c r="AH516" i="2"/>
  <c r="AH520" i="2" s="1"/>
  <c r="AH438" i="2"/>
  <c r="AH442" i="2" s="1"/>
  <c r="AH646" i="2"/>
  <c r="AH650" i="2" s="1"/>
  <c r="AH802" i="2"/>
  <c r="AH806" i="2" s="1"/>
  <c r="AH412" i="2"/>
  <c r="AH416" i="2" s="1"/>
  <c r="AH386" i="2"/>
  <c r="AH390" i="2" s="1"/>
  <c r="AH196" i="2"/>
  <c r="AH308" i="2"/>
  <c r="AH312" i="2" s="1"/>
  <c r="AH256" i="2"/>
  <c r="AH260" i="2" s="1"/>
  <c r="AH282" i="2"/>
  <c r="AH286" i="2" s="1"/>
  <c r="AH53" i="2"/>
  <c r="AH334" i="2"/>
  <c r="AH338" i="2" s="1"/>
  <c r="AH230" i="2"/>
  <c r="AH234" i="2" s="1"/>
  <c r="AH75" i="2"/>
  <c r="AI49" i="2"/>
  <c r="AH360" i="2"/>
  <c r="AH364" i="2" s="1"/>
  <c r="AH6" i="2"/>
  <c r="AH698" i="2"/>
  <c r="AH702" i="2" s="1"/>
  <c r="AH490" i="2"/>
  <c r="AH494" i="2" s="1"/>
  <c r="AG205" i="2"/>
  <c r="AG206" i="2" s="1"/>
  <c r="AG200" i="2"/>
  <c r="AF311" i="2"/>
  <c r="AF313" i="2"/>
  <c r="AF314" i="2" s="1"/>
  <c r="AG233" i="2"/>
  <c r="AG235" i="2"/>
  <c r="AG236" i="2" s="1"/>
  <c r="AF78" i="2"/>
  <c r="AF80" i="2"/>
  <c r="AF81" i="2" s="1"/>
  <c r="AB213" i="2"/>
  <c r="AB216" i="2"/>
  <c r="AB215" i="2" s="1"/>
  <c r="AF885" i="2"/>
  <c r="AF886" i="2" s="1"/>
  <c r="AF883" i="2"/>
  <c r="AE887" i="2"/>
  <c r="AE888" i="2" s="1"/>
  <c r="AE793" i="2"/>
  <c r="AE796" i="2"/>
  <c r="AE795" i="2" s="1"/>
  <c r="AF573" i="2"/>
  <c r="AF574" i="2" s="1"/>
  <c r="AF571" i="2"/>
  <c r="AD34" i="2"/>
  <c r="AD12" i="2"/>
  <c r="AD13" i="2" s="1"/>
  <c r="AG649" i="2"/>
  <c r="AF653" i="2"/>
  <c r="AF654" i="2" s="1"/>
  <c r="AG651" i="2"/>
  <c r="AB175" i="2"/>
  <c r="AB177" i="2"/>
  <c r="AB178" i="2" s="1"/>
  <c r="AF701" i="2"/>
  <c r="AF703" i="2"/>
  <c r="AF704" i="2" s="1"/>
  <c r="AG415" i="2"/>
  <c r="AG417" i="2"/>
  <c r="AF779" i="2"/>
  <c r="AE783" i="2"/>
  <c r="AE784" i="2" s="1"/>
  <c r="AF781" i="2"/>
  <c r="AF782" i="2" s="1"/>
  <c r="AG363" i="2"/>
  <c r="AG365" i="2"/>
  <c r="AE587" i="2"/>
  <c r="AG493" i="2"/>
  <c r="AG495" i="2"/>
  <c r="AG496" i="2" s="1"/>
  <c r="AE845" i="2"/>
  <c r="AE848" i="2"/>
  <c r="AE847" i="2" s="1"/>
  <c r="AF727" i="2"/>
  <c r="AF729" i="2"/>
  <c r="AF730" i="2" s="1"/>
  <c r="AE103" i="2"/>
  <c r="AE105" i="2"/>
  <c r="AE106" i="2" s="1"/>
  <c r="AG100" i="2"/>
  <c r="AG79" i="2"/>
  <c r="AC153" i="2"/>
  <c r="AC154" i="2" s="1"/>
  <c r="AC151" i="2"/>
  <c r="AG652" i="2"/>
  <c r="AD172" i="2"/>
  <c r="AD207" i="2" s="1"/>
  <c r="AD208" i="2" s="1"/>
  <c r="AD217" i="2" s="1"/>
  <c r="AD152" i="2"/>
  <c r="AD157" i="2"/>
  <c r="AD158" i="2" s="1"/>
  <c r="AD169" i="2" s="1"/>
  <c r="AE819" i="2"/>
  <c r="AE822" i="2"/>
  <c r="AE821" i="2" s="1"/>
  <c r="AF599" i="2"/>
  <c r="AF600" i="2" s="1"/>
  <c r="AF597" i="2"/>
  <c r="AF625" i="2"/>
  <c r="AF626" i="2" s="1"/>
  <c r="AF623" i="2"/>
  <c r="AE627" i="2"/>
  <c r="AE628" i="2" s="1"/>
  <c r="AF469" i="2"/>
  <c r="AF470" i="2" s="1"/>
  <c r="AF467" i="2"/>
  <c r="AE325" i="2"/>
  <c r="AE328" i="2"/>
  <c r="AE327" i="2" s="1"/>
  <c r="AG418" i="2"/>
  <c r="AC165" i="2"/>
  <c r="AC168" i="2"/>
  <c r="AC167" i="2" s="1"/>
  <c r="AD129" i="2"/>
  <c r="AD130" i="2" s="1"/>
  <c r="AD127" i="2"/>
  <c r="AF259" i="2"/>
  <c r="AF261" i="2"/>
  <c r="AF262" i="2" s="1"/>
  <c r="AE897" i="2"/>
  <c r="AE900" i="2"/>
  <c r="AE899" i="2" s="1"/>
  <c r="AE159" i="2"/>
  <c r="AE160" i="2" s="1"/>
  <c r="AE148" i="2"/>
  <c r="AE128" i="2"/>
  <c r="AE133" i="2"/>
  <c r="AE134" i="2" s="1"/>
  <c r="AE145" i="2" s="1"/>
  <c r="AE715" i="2"/>
  <c r="AE718" i="2"/>
  <c r="AE717" i="2" s="1"/>
  <c r="AG545" i="2"/>
  <c r="AG547" i="2"/>
  <c r="AG548" i="2" s="1"/>
  <c r="AG366" i="2"/>
  <c r="AE767" i="2"/>
  <c r="AE770" i="2"/>
  <c r="AE769" i="2" s="1"/>
  <c r="AF441" i="2"/>
  <c r="AF443" i="2"/>
  <c r="AF444" i="2" s="1"/>
  <c r="AF337" i="2"/>
  <c r="AF339" i="2"/>
  <c r="AF340" i="2" s="1"/>
  <c r="AG675" i="2"/>
  <c r="AF679" i="2"/>
  <c r="AF680" i="2" s="1"/>
  <c r="AG677" i="2"/>
  <c r="AG678" i="2" s="1"/>
  <c r="AF199" i="2"/>
  <c r="AF201" i="2"/>
  <c r="AF202" i="2" s="1"/>
  <c r="AE871" i="2"/>
  <c r="AE874" i="2"/>
  <c r="AE873" i="2" s="1"/>
  <c r="AF805" i="2"/>
  <c r="AF807" i="2"/>
  <c r="AF808" i="2" s="1"/>
  <c r="AE809" i="2"/>
  <c r="AE810" i="2" s="1"/>
  <c r="AB189" i="2"/>
  <c r="AB192" i="2"/>
  <c r="AB191" i="2" s="1"/>
  <c r="AD141" i="2"/>
  <c r="AD144" i="2"/>
  <c r="AD143" i="2" s="1"/>
  <c r="AF124" i="2"/>
  <c r="AF135" i="2"/>
  <c r="AF136" i="2" s="1"/>
  <c r="AF104" i="2"/>
  <c r="AF50" i="2"/>
  <c r="AG63" i="2"/>
  <c r="AF519" i="2"/>
  <c r="AF521" i="2"/>
  <c r="AF522" i="2" s="1"/>
  <c r="AF285" i="2"/>
  <c r="AF287" i="2"/>
  <c r="AF288" i="2" s="1"/>
  <c r="AC207" i="2"/>
  <c r="AC208" i="2" s="1"/>
  <c r="AC217" i="2" s="1"/>
  <c r="AC181" i="2"/>
  <c r="AC182" i="2" s="1"/>
  <c r="AC193" i="2" s="1"/>
  <c r="AC176" i="2"/>
  <c r="AF831" i="2"/>
  <c r="AE835" i="2"/>
  <c r="AE836" i="2" s="1"/>
  <c r="AF833" i="2"/>
  <c r="AF834" i="2" s="1"/>
  <c r="AF755" i="2"/>
  <c r="AF756" i="2" s="1"/>
  <c r="AF753" i="2"/>
  <c r="AE757" i="2"/>
  <c r="AE758" i="2" s="1"/>
  <c r="AJ40" i="2"/>
  <c r="AI147" i="2"/>
  <c r="AI48" i="2"/>
  <c r="AI195" i="2"/>
  <c r="AI123" i="2"/>
  <c r="AI74" i="2"/>
  <c r="AF857" i="2"/>
  <c r="AF859" i="2"/>
  <c r="AF860" i="2" s="1"/>
  <c r="AE861" i="2"/>
  <c r="AE862" i="2" s="1"/>
  <c r="AG11" i="2"/>
  <c r="AG10" i="2" s="1"/>
  <c r="AG33" i="2"/>
  <c r="AE141" i="2" l="1"/>
  <c r="AE144" i="2"/>
  <c r="AE143" i="2" s="1"/>
  <c r="AG623" i="2"/>
  <c r="AG625" i="2"/>
  <c r="AG626" i="2" s="1"/>
  <c r="AF627" i="2"/>
  <c r="AF628" i="2" s="1"/>
  <c r="AG337" i="2"/>
  <c r="AG339" i="2"/>
  <c r="AG340" i="2" s="1"/>
  <c r="AG779" i="2"/>
  <c r="AF783" i="2"/>
  <c r="AF784" i="2" s="1"/>
  <c r="AG781" i="2"/>
  <c r="AG782" i="2" s="1"/>
  <c r="AG285" i="2"/>
  <c r="AG287" i="2"/>
  <c r="AG288" i="2" s="1"/>
  <c r="AG135" i="2"/>
  <c r="AG136" i="2" s="1"/>
  <c r="AG124" i="2"/>
  <c r="AG104" i="2"/>
  <c r="AH363" i="2"/>
  <c r="AH365" i="2"/>
  <c r="AH366" i="2" s="1"/>
  <c r="AG831" i="2"/>
  <c r="AG833" i="2"/>
  <c r="AG834" i="2" s="1"/>
  <c r="AF835" i="2"/>
  <c r="AF836" i="2" s="1"/>
  <c r="AH545" i="2"/>
  <c r="AH547" i="2"/>
  <c r="AH548" i="2" s="1"/>
  <c r="AG259" i="2"/>
  <c r="AG261" i="2"/>
  <c r="AG262" i="2" s="1"/>
  <c r="AD165" i="2"/>
  <c r="AD168" i="2"/>
  <c r="AD167" i="2" s="1"/>
  <c r="AD151" i="2"/>
  <c r="AD153" i="2"/>
  <c r="AD154" i="2" s="1"/>
  <c r="AG701" i="2"/>
  <c r="AG703" i="2"/>
  <c r="AG704" i="2" s="1"/>
  <c r="AH649" i="2"/>
  <c r="AG653" i="2"/>
  <c r="AG654" i="2" s="1"/>
  <c r="AH651" i="2"/>
  <c r="AH652" i="2" s="1"/>
  <c r="AH233" i="2"/>
  <c r="AH235" i="2"/>
  <c r="AH236" i="2" s="1"/>
  <c r="AH11" i="2"/>
  <c r="AH10" i="2" s="1"/>
  <c r="AH33" i="2"/>
  <c r="AH79" i="2"/>
  <c r="AH100" i="2"/>
  <c r="AG755" i="2"/>
  <c r="AG756" i="2" s="1"/>
  <c r="AG753" i="2"/>
  <c r="AF757" i="2"/>
  <c r="AF758" i="2" s="1"/>
  <c r="AC189" i="2"/>
  <c r="AC192" i="2"/>
  <c r="AC191" i="2" s="1"/>
  <c r="AG199" i="2"/>
  <c r="AG201" i="2"/>
  <c r="AG202" i="2" s="1"/>
  <c r="AH493" i="2"/>
  <c r="AH495" i="2"/>
  <c r="AC175" i="2"/>
  <c r="AC177" i="2"/>
  <c r="AC178" i="2" s="1"/>
  <c r="AH52" i="2"/>
  <c r="AH54" i="2"/>
  <c r="AH55" i="2" s="1"/>
  <c r="AF855" i="2"/>
  <c r="AF829" i="2"/>
  <c r="AF803" i="2"/>
  <c r="AF725" i="2"/>
  <c r="AF751" i="2"/>
  <c r="AF673" i="2"/>
  <c r="AF569" i="2"/>
  <c r="AF777" i="2"/>
  <c r="AF881" i="2"/>
  <c r="AF491" i="2"/>
  <c r="AF465" i="2"/>
  <c r="AF647" i="2"/>
  <c r="AF543" i="2"/>
  <c r="AF335" i="2"/>
  <c r="AF309" i="2"/>
  <c r="AF361" i="2"/>
  <c r="AF621" i="2"/>
  <c r="AF413" i="2"/>
  <c r="AF387" i="2"/>
  <c r="AF439" i="2"/>
  <c r="AF283" i="2"/>
  <c r="AF595" i="2"/>
  <c r="AF76" i="2"/>
  <c r="AF101" i="2" s="1"/>
  <c r="AF125" i="2" s="1"/>
  <c r="AF149" i="2" s="1"/>
  <c r="AF173" i="2" s="1"/>
  <c r="AF699" i="2"/>
  <c r="AF257" i="2"/>
  <c r="AF231" i="2"/>
  <c r="AF197" i="2"/>
  <c r="AF517" i="2"/>
  <c r="AF7" i="2"/>
  <c r="AG597" i="2"/>
  <c r="AG599" i="2"/>
  <c r="AG600" i="2" s="1"/>
  <c r="AG80" i="2"/>
  <c r="AG81" i="2" s="1"/>
  <c r="AG78" i="2"/>
  <c r="AG467" i="2"/>
  <c r="AG469" i="2"/>
  <c r="AG470" i="2" s="1"/>
  <c r="AF133" i="2"/>
  <c r="AF134" i="2" s="1"/>
  <c r="AF145" i="2" s="1"/>
  <c r="AF148" i="2"/>
  <c r="AF128" i="2"/>
  <c r="AF159" i="2"/>
  <c r="AF160" i="2" s="1"/>
  <c r="AG805" i="2"/>
  <c r="AF809" i="2"/>
  <c r="AF810" i="2" s="1"/>
  <c r="AG807" i="2"/>
  <c r="AG808" i="2" s="1"/>
  <c r="AE127" i="2"/>
  <c r="AE129" i="2"/>
  <c r="AE130" i="2" s="1"/>
  <c r="AG727" i="2"/>
  <c r="AG729" i="2"/>
  <c r="AG730" i="2" s="1"/>
  <c r="AE34" i="2"/>
  <c r="AE12" i="2"/>
  <c r="AE13" i="2" s="1"/>
  <c r="AG519" i="2"/>
  <c r="AG521" i="2"/>
  <c r="AG522" i="2" s="1"/>
  <c r="AG571" i="2"/>
  <c r="AG573" i="2"/>
  <c r="AG574" i="2" s="1"/>
  <c r="AH63" i="2"/>
  <c r="AG50" i="2"/>
  <c r="AG441" i="2"/>
  <c r="AG443" i="2"/>
  <c r="AG444" i="2" s="1"/>
  <c r="AH415" i="2"/>
  <c r="AH417" i="2"/>
  <c r="AH418" i="2" s="1"/>
  <c r="AH496" i="2"/>
  <c r="AH389" i="2"/>
  <c r="AH391" i="2"/>
  <c r="AH392" i="2" s="1"/>
  <c r="AE157" i="2"/>
  <c r="AE158" i="2" s="1"/>
  <c r="AE169" i="2" s="1"/>
  <c r="AE152" i="2"/>
  <c r="AE172" i="2"/>
  <c r="AE207" i="2" s="1"/>
  <c r="AE208" i="2" s="1"/>
  <c r="AE217" i="2" s="1"/>
  <c r="AF103" i="2"/>
  <c r="AF105" i="2"/>
  <c r="AF106" i="2" s="1"/>
  <c r="AF887" i="2"/>
  <c r="AF888" i="2" s="1"/>
  <c r="AG885" i="2"/>
  <c r="AG886" i="2" s="1"/>
  <c r="AG883" i="2"/>
  <c r="AG857" i="2"/>
  <c r="AF861" i="2"/>
  <c r="AF862" i="2" s="1"/>
  <c r="AG859" i="2"/>
  <c r="AG860" i="2" s="1"/>
  <c r="AJ195" i="2"/>
  <c r="AK40" i="2"/>
  <c r="AJ123" i="2"/>
  <c r="AJ48" i="2"/>
  <c r="AJ74" i="2"/>
  <c r="AH675" i="2"/>
  <c r="AG679" i="2"/>
  <c r="AG680" i="2" s="1"/>
  <c r="AH677" i="2"/>
  <c r="AH678" i="2" s="1"/>
  <c r="AC213" i="2"/>
  <c r="AC216" i="2"/>
  <c r="AC215" i="2" s="1"/>
  <c r="AG311" i="2"/>
  <c r="AG313" i="2"/>
  <c r="AG314" i="2" s="1"/>
  <c r="AI880" i="2"/>
  <c r="AI884" i="2" s="1"/>
  <c r="AI854" i="2"/>
  <c r="AI858" i="2" s="1"/>
  <c r="AI828" i="2"/>
  <c r="AI832" i="2" s="1"/>
  <c r="AI802" i="2"/>
  <c r="AI806" i="2" s="1"/>
  <c r="AI750" i="2"/>
  <c r="AI754" i="2" s="1"/>
  <c r="AI776" i="2"/>
  <c r="AI780" i="2" s="1"/>
  <c r="AI724" i="2"/>
  <c r="AI728" i="2" s="1"/>
  <c r="AI568" i="2"/>
  <c r="AI572" i="2" s="1"/>
  <c r="AI698" i="2"/>
  <c r="AI702" i="2" s="1"/>
  <c r="AI490" i="2"/>
  <c r="AI494" i="2" s="1"/>
  <c r="AI672" i="2"/>
  <c r="AI676" i="2" s="1"/>
  <c r="AI646" i="2"/>
  <c r="AI650" i="2" s="1"/>
  <c r="AI542" i="2"/>
  <c r="AI546" i="2" s="1"/>
  <c r="AI464" i="2"/>
  <c r="AI468" i="2" s="1"/>
  <c r="AI620" i="2"/>
  <c r="AI624" i="2" s="1"/>
  <c r="AI334" i="2"/>
  <c r="AI338" i="2" s="1"/>
  <c r="AI594" i="2"/>
  <c r="AI598" i="2" s="1"/>
  <c r="AI282" i="2"/>
  <c r="AI286" i="2" s="1"/>
  <c r="AI438" i="2"/>
  <c r="AI442" i="2" s="1"/>
  <c r="AI196" i="2"/>
  <c r="AI386" i="2"/>
  <c r="AI390" i="2" s="1"/>
  <c r="AI308" i="2"/>
  <c r="AI312" i="2" s="1"/>
  <c r="AI360" i="2"/>
  <c r="AI364" i="2" s="1"/>
  <c r="AI256" i="2"/>
  <c r="AI260" i="2" s="1"/>
  <c r="AI230" i="2"/>
  <c r="AI234" i="2" s="1"/>
  <c r="AI53" i="2"/>
  <c r="AI6" i="2"/>
  <c r="AI412" i="2"/>
  <c r="AI416" i="2" s="1"/>
  <c r="AI516" i="2"/>
  <c r="AI520" i="2" s="1"/>
  <c r="AI75" i="2"/>
  <c r="AJ49" i="2"/>
  <c r="AH205" i="2"/>
  <c r="AH206" i="2" s="1"/>
  <c r="AH200" i="2"/>
  <c r="AH883" i="2" l="1"/>
  <c r="AG887" i="2"/>
  <c r="AG888" i="2" s="1"/>
  <c r="AH885" i="2"/>
  <c r="AH886" i="2" s="1"/>
  <c r="AH571" i="2"/>
  <c r="AH573" i="2"/>
  <c r="AH574" i="2" s="1"/>
  <c r="AB179" i="2"/>
  <c r="AB180" i="2" s="1"/>
  <c r="D179" i="2"/>
  <c r="E179" i="2"/>
  <c r="E180" i="2" s="1"/>
  <c r="G179" i="2"/>
  <c r="G180" i="2" s="1"/>
  <c r="F179" i="2"/>
  <c r="F180" i="2" s="1"/>
  <c r="H179" i="2"/>
  <c r="H180" i="2" s="1"/>
  <c r="J179" i="2"/>
  <c r="J180" i="2" s="1"/>
  <c r="L179" i="2"/>
  <c r="L180" i="2" s="1"/>
  <c r="I179" i="2"/>
  <c r="I180" i="2" s="1"/>
  <c r="K179" i="2"/>
  <c r="K180" i="2" s="1"/>
  <c r="N179" i="2"/>
  <c r="N180" i="2" s="1"/>
  <c r="M179" i="2"/>
  <c r="M180" i="2" s="1"/>
  <c r="O179" i="2"/>
  <c r="O180" i="2" s="1"/>
  <c r="R179" i="2"/>
  <c r="R180" i="2" s="1"/>
  <c r="P179" i="2"/>
  <c r="P180" i="2" s="1"/>
  <c r="Q179" i="2"/>
  <c r="Q180" i="2" s="1"/>
  <c r="S179" i="2"/>
  <c r="S180" i="2" s="1"/>
  <c r="T179" i="2"/>
  <c r="T180" i="2" s="1"/>
  <c r="V179" i="2"/>
  <c r="V180" i="2" s="1"/>
  <c r="U179" i="2"/>
  <c r="U180" i="2" s="1"/>
  <c r="W179" i="2"/>
  <c r="W180" i="2" s="1"/>
  <c r="AI415" i="2"/>
  <c r="AI417" i="2"/>
  <c r="AI233" i="2"/>
  <c r="AI235" i="2"/>
  <c r="AI236" i="2" s="1"/>
  <c r="AI547" i="2"/>
  <c r="AI548" i="2" s="1"/>
  <c r="AI545" i="2"/>
  <c r="AH199" i="2"/>
  <c r="AH201" i="2"/>
  <c r="AH202" i="2" s="1"/>
  <c r="X179" i="2"/>
  <c r="X180" i="2" s="1"/>
  <c r="AH519" i="2"/>
  <c r="AH521" i="2"/>
  <c r="AH522" i="2" s="1"/>
  <c r="AH805" i="2"/>
  <c r="AH807" i="2"/>
  <c r="AH808" i="2" s="1"/>
  <c r="AG809" i="2"/>
  <c r="AG810" i="2" s="1"/>
  <c r="AH597" i="2"/>
  <c r="AH599" i="2"/>
  <c r="AH600" i="2" s="1"/>
  <c r="AA179" i="2"/>
  <c r="AA180" i="2" s="1"/>
  <c r="AJ880" i="2"/>
  <c r="AJ884" i="2" s="1"/>
  <c r="AJ854" i="2"/>
  <c r="AJ858" i="2" s="1"/>
  <c r="AJ828" i="2"/>
  <c r="AJ832" i="2" s="1"/>
  <c r="AJ750" i="2"/>
  <c r="AJ754" i="2" s="1"/>
  <c r="AJ620" i="2"/>
  <c r="AJ624" i="2" s="1"/>
  <c r="AJ594" i="2"/>
  <c r="AJ598" i="2" s="1"/>
  <c r="AJ698" i="2"/>
  <c r="AJ702" i="2" s="1"/>
  <c r="AJ802" i="2"/>
  <c r="AJ806" i="2" s="1"/>
  <c r="AJ776" i="2"/>
  <c r="AJ780" i="2" s="1"/>
  <c r="AJ724" i="2"/>
  <c r="AJ728" i="2" s="1"/>
  <c r="AJ490" i="2"/>
  <c r="AJ494" i="2" s="1"/>
  <c r="AJ464" i="2"/>
  <c r="AJ468" i="2" s="1"/>
  <c r="AJ516" i="2"/>
  <c r="AJ520" i="2" s="1"/>
  <c r="AJ646" i="2"/>
  <c r="AJ650" i="2" s="1"/>
  <c r="AJ568" i="2"/>
  <c r="AJ572" i="2" s="1"/>
  <c r="AJ386" i="2"/>
  <c r="AJ390" i="2" s="1"/>
  <c r="AJ412" i="2"/>
  <c r="AJ416" i="2" s="1"/>
  <c r="AJ542" i="2"/>
  <c r="AJ546" i="2" s="1"/>
  <c r="AJ334" i="2"/>
  <c r="AJ338" i="2" s="1"/>
  <c r="AJ282" i="2"/>
  <c r="AJ286" i="2" s="1"/>
  <c r="AJ438" i="2"/>
  <c r="AJ442" i="2" s="1"/>
  <c r="AJ672" i="2"/>
  <c r="AJ676" i="2" s="1"/>
  <c r="AJ360" i="2"/>
  <c r="AJ364" i="2" s="1"/>
  <c r="AJ196" i="2"/>
  <c r="AJ256" i="2"/>
  <c r="AJ260" i="2" s="1"/>
  <c r="AJ230" i="2"/>
  <c r="AJ234" i="2" s="1"/>
  <c r="AJ53" i="2"/>
  <c r="AJ6" i="2"/>
  <c r="AJ75" i="2"/>
  <c r="AK49" i="2"/>
  <c r="AJ308" i="2"/>
  <c r="AJ312" i="2" s="1"/>
  <c r="AH311" i="2"/>
  <c r="AH313" i="2"/>
  <c r="AH314" i="2" s="1"/>
  <c r="AI649" i="2"/>
  <c r="AH653" i="2"/>
  <c r="AH654" i="2" s="1"/>
  <c r="AI651" i="2"/>
  <c r="AI652" i="2" s="1"/>
  <c r="AH831" i="2"/>
  <c r="AG835" i="2"/>
  <c r="AG836" i="2" s="1"/>
  <c r="AH833" i="2"/>
  <c r="AH834" i="2" s="1"/>
  <c r="AI389" i="2"/>
  <c r="AI391" i="2"/>
  <c r="AI392" i="2" s="1"/>
  <c r="AH727" i="2"/>
  <c r="AH729" i="2"/>
  <c r="AH730" i="2" s="1"/>
  <c r="AE165" i="2"/>
  <c r="AE168" i="2"/>
  <c r="AE167" i="2" s="1"/>
  <c r="AD213" i="2"/>
  <c r="AD216" i="2"/>
  <c r="AD215" i="2" s="1"/>
  <c r="AH857" i="2"/>
  <c r="AH859" i="2"/>
  <c r="AH860" i="2" s="1"/>
  <c r="AG861" i="2"/>
  <c r="AG862" i="2" s="1"/>
  <c r="AG103" i="2"/>
  <c r="AG105" i="2"/>
  <c r="AG106" i="2" s="1"/>
  <c r="AF157" i="2"/>
  <c r="AF158" i="2" s="1"/>
  <c r="AF152" i="2"/>
  <c r="AF172" i="2"/>
  <c r="AF207" i="2" s="1"/>
  <c r="AF208" i="2" s="1"/>
  <c r="AF217" i="2" s="1"/>
  <c r="AH701" i="2"/>
  <c r="AH703" i="2"/>
  <c r="AH704" i="2" s="1"/>
  <c r="AI11" i="2"/>
  <c r="AI33" i="2"/>
  <c r="AI63" i="2"/>
  <c r="AH50" i="2"/>
  <c r="AI495" i="2"/>
  <c r="AI496" i="2" s="1"/>
  <c r="AI493" i="2"/>
  <c r="AH287" i="2"/>
  <c r="AH288" i="2" s="1"/>
  <c r="AH285" i="2"/>
  <c r="AH337" i="2"/>
  <c r="AH339" i="2"/>
  <c r="AH340" i="2" s="1"/>
  <c r="Y179" i="2"/>
  <c r="Y180" i="2" s="1"/>
  <c r="AE151" i="2"/>
  <c r="AE153" i="2"/>
  <c r="AE154" i="2" s="1"/>
  <c r="AI363" i="2"/>
  <c r="AI365" i="2"/>
  <c r="Z179" i="2"/>
  <c r="Z180" i="2" s="1"/>
  <c r="AK195" i="2"/>
  <c r="AL40" i="2"/>
  <c r="AK123" i="2"/>
  <c r="AK48" i="2"/>
  <c r="AK74" i="2"/>
  <c r="AH753" i="2"/>
  <c r="AH755" i="2"/>
  <c r="AH756" i="2" s="1"/>
  <c r="AG757" i="2"/>
  <c r="AG758" i="2" s="1"/>
  <c r="AH441" i="2"/>
  <c r="AH443" i="2"/>
  <c r="AH444" i="2" s="1"/>
  <c r="AI52" i="2"/>
  <c r="AI54" i="2"/>
  <c r="AI55" i="2" s="1"/>
  <c r="AG128" i="2"/>
  <c r="AG159" i="2"/>
  <c r="AG160" i="2" s="1"/>
  <c r="AG148" i="2"/>
  <c r="AG133" i="2"/>
  <c r="AG134" i="2" s="1"/>
  <c r="AG145" i="2" s="1"/>
  <c r="AI366" i="2"/>
  <c r="AI675" i="2"/>
  <c r="AI677" i="2"/>
  <c r="AI678" i="2" s="1"/>
  <c r="AH679" i="2"/>
  <c r="AH680" i="2" s="1"/>
  <c r="AH467" i="2"/>
  <c r="AH469" i="2"/>
  <c r="AH470" i="2" s="1"/>
  <c r="AI79" i="2"/>
  <c r="AI100" i="2"/>
  <c r="AF34" i="2"/>
  <c r="AF12" i="2"/>
  <c r="AF13" i="2" s="1"/>
  <c r="AH135" i="2"/>
  <c r="AH136" i="2" s="1"/>
  <c r="AH124" i="2"/>
  <c r="AH104" i="2"/>
  <c r="AH781" i="2"/>
  <c r="AH782" i="2" s="1"/>
  <c r="AH779" i="2"/>
  <c r="AG783" i="2"/>
  <c r="AG784" i="2" s="1"/>
  <c r="AH623" i="2"/>
  <c r="AH625" i="2"/>
  <c r="AH626" i="2" s="1"/>
  <c r="AG627" i="2"/>
  <c r="AG628" i="2" s="1"/>
  <c r="AI418" i="2"/>
  <c r="AI205" i="2"/>
  <c r="AI206" i="2" s="1"/>
  <c r="AI200" i="2"/>
  <c r="AG881" i="2"/>
  <c r="AG855" i="2"/>
  <c r="AG751" i="2"/>
  <c r="AG829" i="2"/>
  <c r="AG699" i="2"/>
  <c r="AG621" i="2"/>
  <c r="AG595" i="2"/>
  <c r="AG647" i="2"/>
  <c r="AG517" i="2"/>
  <c r="AG465" i="2"/>
  <c r="AG673" i="2"/>
  <c r="AG491" i="2"/>
  <c r="AG387" i="2"/>
  <c r="AG725" i="2"/>
  <c r="AG335" i="2"/>
  <c r="AG309" i="2"/>
  <c r="AG569" i="2"/>
  <c r="AG803" i="2"/>
  <c r="AG413" i="2"/>
  <c r="AG777" i="2"/>
  <c r="AG543" i="2"/>
  <c r="AG283" i="2"/>
  <c r="AG439" i="2"/>
  <c r="AG361" i="2"/>
  <c r="AG197" i="2"/>
  <c r="AG231" i="2"/>
  <c r="AG76" i="2"/>
  <c r="AG101" i="2" s="1"/>
  <c r="AG125" i="2" s="1"/>
  <c r="AG149" i="2" s="1"/>
  <c r="AG173" i="2" s="1"/>
  <c r="AG7" i="2"/>
  <c r="AG257" i="2"/>
  <c r="AF127" i="2"/>
  <c r="AF129" i="2"/>
  <c r="AF130" i="2" s="1"/>
  <c r="AH78" i="2"/>
  <c r="AH80" i="2"/>
  <c r="AH81" i="2" s="1"/>
  <c r="AH259" i="2"/>
  <c r="AH261" i="2"/>
  <c r="AH262" i="2" s="1"/>
  <c r="AF144" i="2"/>
  <c r="AF143" i="2" s="1"/>
  <c r="AF141" i="2"/>
  <c r="AI339" i="2" l="1"/>
  <c r="AI340" i="2" s="1"/>
  <c r="AI337" i="2"/>
  <c r="AJ52" i="2"/>
  <c r="AJ54" i="2"/>
  <c r="AJ55" i="2" s="1"/>
  <c r="AF154" i="2"/>
  <c r="AJ418" i="2"/>
  <c r="AG12" i="2"/>
  <c r="AG13" i="2" s="1"/>
  <c r="AG34" i="2"/>
  <c r="AI805" i="2"/>
  <c r="AI807" i="2"/>
  <c r="AI808" i="2" s="1"/>
  <c r="AH809" i="2"/>
  <c r="AH810" i="2" s="1"/>
  <c r="AI883" i="2"/>
  <c r="AI885" i="2"/>
  <c r="AI886" i="2" s="1"/>
  <c r="AH887" i="2"/>
  <c r="AH888" i="2" s="1"/>
  <c r="AI259" i="2"/>
  <c r="AI261" i="2"/>
  <c r="AI262" i="2" s="1"/>
  <c r="AI727" i="2"/>
  <c r="AI729" i="2"/>
  <c r="AI730" i="2" s="1"/>
  <c r="AI467" i="2"/>
  <c r="AI469" i="2"/>
  <c r="AI470" i="2" s="1"/>
  <c r="AJ493" i="2"/>
  <c r="AJ495" i="2"/>
  <c r="AJ496" i="2" s="1"/>
  <c r="AK880" i="2"/>
  <c r="AK884" i="2" s="1"/>
  <c r="AK854" i="2"/>
  <c r="AK858" i="2" s="1"/>
  <c r="AK750" i="2"/>
  <c r="AK754" i="2" s="1"/>
  <c r="AK802" i="2"/>
  <c r="AK806" i="2" s="1"/>
  <c r="AK776" i="2"/>
  <c r="AK780" i="2" s="1"/>
  <c r="AK698" i="2"/>
  <c r="AK702" i="2" s="1"/>
  <c r="AK620" i="2"/>
  <c r="AK624" i="2" s="1"/>
  <c r="AK594" i="2"/>
  <c r="AK598" i="2" s="1"/>
  <c r="AK646" i="2"/>
  <c r="AK650" i="2" s="1"/>
  <c r="AK724" i="2"/>
  <c r="AK728" i="2" s="1"/>
  <c r="AK516" i="2"/>
  <c r="AK520" i="2" s="1"/>
  <c r="AK542" i="2"/>
  <c r="AK546" i="2" s="1"/>
  <c r="AK828" i="2"/>
  <c r="AK832" i="2" s="1"/>
  <c r="AK412" i="2"/>
  <c r="AK416" i="2" s="1"/>
  <c r="AK490" i="2"/>
  <c r="AK494" i="2" s="1"/>
  <c r="AK464" i="2"/>
  <c r="AK468" i="2" s="1"/>
  <c r="AK360" i="2"/>
  <c r="AK364" i="2" s="1"/>
  <c r="AK568" i="2"/>
  <c r="AK572" i="2" s="1"/>
  <c r="AK334" i="2"/>
  <c r="AK338" i="2" s="1"/>
  <c r="AK282" i="2"/>
  <c r="AK286" i="2" s="1"/>
  <c r="AK438" i="2"/>
  <c r="AK442" i="2" s="1"/>
  <c r="AK256" i="2"/>
  <c r="AK260" i="2" s="1"/>
  <c r="AK230" i="2"/>
  <c r="AK234" i="2" s="1"/>
  <c r="AK196" i="2"/>
  <c r="AK386" i="2"/>
  <c r="AK390" i="2" s="1"/>
  <c r="AK308" i="2"/>
  <c r="AK312" i="2" s="1"/>
  <c r="AK672" i="2"/>
  <c r="AK676" i="2" s="1"/>
  <c r="AK75" i="2"/>
  <c r="AL49" i="2"/>
  <c r="AK53" i="2"/>
  <c r="AK6" i="2"/>
  <c r="AI597" i="2"/>
  <c r="AI599" i="2"/>
  <c r="AI600" i="2" s="1"/>
  <c r="AI519" i="2"/>
  <c r="AI521" i="2"/>
  <c r="AI522" i="2" s="1"/>
  <c r="AJ233" i="2"/>
  <c r="AJ235" i="2"/>
  <c r="D180" i="2"/>
  <c r="D190" i="2"/>
  <c r="E190" i="2" s="1"/>
  <c r="F190" i="2" s="1"/>
  <c r="G190" i="2" s="1"/>
  <c r="H190" i="2" s="1"/>
  <c r="I190" i="2" s="1"/>
  <c r="J190" i="2" s="1"/>
  <c r="K190" i="2" s="1"/>
  <c r="L190" i="2" s="1"/>
  <c r="M190" i="2" s="1"/>
  <c r="N190" i="2" s="1"/>
  <c r="O190" i="2" s="1"/>
  <c r="P190" i="2" s="1"/>
  <c r="Q190" i="2" s="1"/>
  <c r="R190" i="2" s="1"/>
  <c r="S190" i="2" s="1"/>
  <c r="T190" i="2" s="1"/>
  <c r="U190" i="2" s="1"/>
  <c r="V190" i="2" s="1"/>
  <c r="W190" i="2" s="1"/>
  <c r="X190" i="2" s="1"/>
  <c r="Y190" i="2" s="1"/>
  <c r="Z190" i="2" s="1"/>
  <c r="AA190" i="2" s="1"/>
  <c r="AB190" i="2" s="1"/>
  <c r="AC190" i="2" s="1"/>
  <c r="AJ236" i="2"/>
  <c r="AI311" i="2"/>
  <c r="AI313" i="2"/>
  <c r="AI314" i="2" s="1"/>
  <c r="AI199" i="2"/>
  <c r="AI201" i="2"/>
  <c r="AI202" i="2" s="1"/>
  <c r="AJ545" i="2"/>
  <c r="AJ547" i="2"/>
  <c r="AJ200" i="2"/>
  <c r="AJ205" i="2"/>
  <c r="AJ206" i="2" s="1"/>
  <c r="AJ217" i="2" s="1"/>
  <c r="AI441" i="2"/>
  <c r="AI443" i="2"/>
  <c r="AI444" i="2" s="1"/>
  <c r="AG141" i="2"/>
  <c r="AG144" i="2"/>
  <c r="AG143" i="2" s="1"/>
  <c r="AG172" i="2"/>
  <c r="AG207" i="2" s="1"/>
  <c r="AG208" i="2" s="1"/>
  <c r="AG217" i="2" s="1"/>
  <c r="AG152" i="2"/>
  <c r="AG157" i="2"/>
  <c r="AG158" i="2" s="1"/>
  <c r="AH103" i="2"/>
  <c r="AH105" i="2"/>
  <c r="AJ391" i="2"/>
  <c r="AJ392" i="2" s="1"/>
  <c r="AJ389" i="2"/>
  <c r="AJ649" i="2"/>
  <c r="AI653" i="2"/>
  <c r="AI654" i="2" s="1"/>
  <c r="AJ651" i="2"/>
  <c r="AJ652" i="2" s="1"/>
  <c r="AJ79" i="2"/>
  <c r="AJ100" i="2"/>
  <c r="AL195" i="2"/>
  <c r="AM40" i="2"/>
  <c r="AL48" i="2"/>
  <c r="AL123" i="2"/>
  <c r="AL74" i="2"/>
  <c r="AI857" i="2"/>
  <c r="AI859" i="2"/>
  <c r="AI860" i="2" s="1"/>
  <c r="AH861" i="2"/>
  <c r="AH862" i="2" s="1"/>
  <c r="AF151" i="2"/>
  <c r="AF153" i="2"/>
  <c r="AH106" i="2"/>
  <c r="AH881" i="2"/>
  <c r="AH855" i="2"/>
  <c r="AH777" i="2"/>
  <c r="AH829" i="2"/>
  <c r="AH803" i="2"/>
  <c r="AH699" i="2"/>
  <c r="AH725" i="2"/>
  <c r="AH647" i="2"/>
  <c r="AH751" i="2"/>
  <c r="AH543" i="2"/>
  <c r="AH569" i="2"/>
  <c r="AH413" i="2"/>
  <c r="AH621" i="2"/>
  <c r="AH517" i="2"/>
  <c r="AH491" i="2"/>
  <c r="AH465" i="2"/>
  <c r="AH387" i="2"/>
  <c r="AH197" i="2"/>
  <c r="AH595" i="2"/>
  <c r="AH335" i="2"/>
  <c r="AH257" i="2"/>
  <c r="AH231" i="2"/>
  <c r="AH673" i="2"/>
  <c r="AH439" i="2"/>
  <c r="AH361" i="2"/>
  <c r="AH76" i="2"/>
  <c r="AH101" i="2" s="1"/>
  <c r="AH125" i="2" s="1"/>
  <c r="AH149" i="2" s="1"/>
  <c r="AH173" i="2" s="1"/>
  <c r="AH283" i="2"/>
  <c r="AH309" i="2"/>
  <c r="AH7" i="2"/>
  <c r="AI701" i="2"/>
  <c r="AI703" i="2"/>
  <c r="AI704" i="2" s="1"/>
  <c r="AJ11" i="2"/>
  <c r="AJ33" i="2"/>
  <c r="AJ415" i="2"/>
  <c r="AJ417" i="2"/>
  <c r="AJ548" i="2"/>
  <c r="AG127" i="2"/>
  <c r="AG129" i="2"/>
  <c r="AG130" i="2" s="1"/>
  <c r="AI779" i="2"/>
  <c r="AI781" i="2"/>
  <c r="AI782" i="2" s="1"/>
  <c r="AH783" i="2"/>
  <c r="AH784" i="2" s="1"/>
  <c r="AI285" i="2"/>
  <c r="AI287" i="2"/>
  <c r="AI288" i="2" s="1"/>
  <c r="AI10" i="2"/>
  <c r="AJ10" i="2" s="1"/>
  <c r="AI831" i="2"/>
  <c r="AH835" i="2"/>
  <c r="AH836" i="2" s="1"/>
  <c r="AI833" i="2"/>
  <c r="AI834" i="2" s="1"/>
  <c r="AI753" i="2"/>
  <c r="AH757" i="2"/>
  <c r="AH758" i="2" s="1"/>
  <c r="AI755" i="2"/>
  <c r="AI756" i="2" s="1"/>
  <c r="AE213" i="2"/>
  <c r="AE216" i="2"/>
  <c r="AE215" i="2" s="1"/>
  <c r="AI78" i="2"/>
  <c r="AI80" i="2"/>
  <c r="AI81" i="2" s="1"/>
  <c r="AI623" i="2"/>
  <c r="AH627" i="2"/>
  <c r="AH628" i="2" s="1"/>
  <c r="AI625" i="2"/>
  <c r="AI626" i="2" s="1"/>
  <c r="AH159" i="2"/>
  <c r="AH160" i="2" s="1"/>
  <c r="AH148" i="2"/>
  <c r="AH133" i="2"/>
  <c r="AH134" i="2" s="1"/>
  <c r="AH145" i="2" s="1"/>
  <c r="AH128" i="2"/>
  <c r="AI124" i="2"/>
  <c r="AI104" i="2"/>
  <c r="AI135" i="2"/>
  <c r="AI136" i="2" s="1"/>
  <c r="AJ675" i="2"/>
  <c r="AJ677" i="2"/>
  <c r="AJ678" i="2" s="1"/>
  <c r="AI679" i="2"/>
  <c r="AI680" i="2" s="1"/>
  <c r="AJ363" i="2"/>
  <c r="AJ365" i="2"/>
  <c r="AJ366" i="2" s="1"/>
  <c r="AI50" i="2"/>
  <c r="AJ63" i="2"/>
  <c r="AI571" i="2"/>
  <c r="AI573" i="2"/>
  <c r="AI574" i="2" s="1"/>
  <c r="AF216" i="2" l="1"/>
  <c r="AF215" i="2" s="1"/>
  <c r="AF213" i="2"/>
  <c r="AJ625" i="2"/>
  <c r="AJ626" i="2" s="1"/>
  <c r="AJ623" i="2"/>
  <c r="AI627" i="2"/>
  <c r="AI628" i="2" s="1"/>
  <c r="AK100" i="2"/>
  <c r="AK79" i="2"/>
  <c r="AJ857" i="2"/>
  <c r="AI861" i="2"/>
  <c r="AI862" i="2" s="1"/>
  <c r="AJ859" i="2"/>
  <c r="AJ860" i="2" s="1"/>
  <c r="AJ311" i="2"/>
  <c r="AJ313" i="2"/>
  <c r="AJ314" i="2" s="1"/>
  <c r="AL880" i="2"/>
  <c r="AL884" i="2" s="1"/>
  <c r="AL802" i="2"/>
  <c r="AL806" i="2" s="1"/>
  <c r="AL776" i="2"/>
  <c r="AL780" i="2" s="1"/>
  <c r="AL698" i="2"/>
  <c r="AL702" i="2" s="1"/>
  <c r="AL854" i="2"/>
  <c r="AL858" i="2" s="1"/>
  <c r="AL724" i="2"/>
  <c r="AL728" i="2" s="1"/>
  <c r="AL828" i="2"/>
  <c r="AL832" i="2" s="1"/>
  <c r="AL646" i="2"/>
  <c r="AL650" i="2" s="1"/>
  <c r="AL672" i="2"/>
  <c r="AL676" i="2" s="1"/>
  <c r="AL542" i="2"/>
  <c r="AL546" i="2" s="1"/>
  <c r="AL568" i="2"/>
  <c r="AL572" i="2" s="1"/>
  <c r="AL438" i="2"/>
  <c r="AL442" i="2" s="1"/>
  <c r="AL412" i="2"/>
  <c r="AL416" i="2" s="1"/>
  <c r="AL360" i="2"/>
  <c r="AL364" i="2" s="1"/>
  <c r="AL750" i="2"/>
  <c r="AL754" i="2" s="1"/>
  <c r="AL620" i="2"/>
  <c r="AL624" i="2" s="1"/>
  <c r="AL516" i="2"/>
  <c r="AL520" i="2" s="1"/>
  <c r="AL490" i="2"/>
  <c r="AL494" i="2" s="1"/>
  <c r="AL256" i="2"/>
  <c r="AL260" i="2" s="1"/>
  <c r="AL230" i="2"/>
  <c r="AL234" i="2" s="1"/>
  <c r="AL308" i="2"/>
  <c r="AL312" i="2" s="1"/>
  <c r="AL386" i="2"/>
  <c r="AL390" i="2" s="1"/>
  <c r="AL594" i="2"/>
  <c r="AL598" i="2" s="1"/>
  <c r="AL196" i="2"/>
  <c r="AL75" i="2"/>
  <c r="AM49" i="2"/>
  <c r="AL53" i="2"/>
  <c r="AL464" i="2"/>
  <c r="AL468" i="2" s="1"/>
  <c r="AL282" i="2"/>
  <c r="AL286" i="2" s="1"/>
  <c r="AL334" i="2"/>
  <c r="AL338" i="2" s="1"/>
  <c r="AL6" i="2"/>
  <c r="AJ805" i="2"/>
  <c r="AJ807" i="2"/>
  <c r="AJ808" i="2" s="1"/>
  <c r="AI809" i="2"/>
  <c r="AI810" i="2" s="1"/>
  <c r="AK52" i="2"/>
  <c r="AK54" i="2"/>
  <c r="AK55" i="2" s="1"/>
  <c r="AK63" i="2"/>
  <c r="AJ50" i="2"/>
  <c r="AJ78" i="2"/>
  <c r="AJ80" i="2"/>
  <c r="AJ81" i="2" s="1"/>
  <c r="AH34" i="2"/>
  <c r="AH12" i="2"/>
  <c r="AH13" i="2" s="1"/>
  <c r="AJ599" i="2"/>
  <c r="AJ600" i="2" s="1"/>
  <c r="AJ597" i="2"/>
  <c r="AK391" i="2"/>
  <c r="AK392" i="2" s="1"/>
  <c r="AK389" i="2"/>
  <c r="AJ883" i="2"/>
  <c r="AI887" i="2"/>
  <c r="AI888" i="2" s="1"/>
  <c r="AJ885" i="2"/>
  <c r="AJ886" i="2" s="1"/>
  <c r="AI159" i="2"/>
  <c r="AI160" i="2" s="1"/>
  <c r="AI133" i="2"/>
  <c r="AI134" i="2" s="1"/>
  <c r="AI145" i="2" s="1"/>
  <c r="AI148" i="2"/>
  <c r="AI128" i="2"/>
  <c r="AK417" i="2"/>
  <c r="AK418" i="2" s="1"/>
  <c r="AK415" i="2"/>
  <c r="AJ727" i="2"/>
  <c r="AJ729" i="2"/>
  <c r="AJ730" i="2" s="1"/>
  <c r="AJ755" i="2"/>
  <c r="AJ756" i="2" s="1"/>
  <c r="AJ753" i="2"/>
  <c r="AI757" i="2"/>
  <c r="AI758" i="2" s="1"/>
  <c r="AJ701" i="2"/>
  <c r="AJ703" i="2"/>
  <c r="AJ704" i="2" s="1"/>
  <c r="AI103" i="2"/>
  <c r="AI105" i="2"/>
  <c r="AI106" i="2" s="1"/>
  <c r="AG151" i="2"/>
  <c r="AG153" i="2"/>
  <c r="AG154" i="2" s="1"/>
  <c r="AK545" i="2"/>
  <c r="AK547" i="2"/>
  <c r="AJ259" i="2"/>
  <c r="AJ261" i="2"/>
  <c r="AJ262" i="2" s="1"/>
  <c r="AK233" i="2"/>
  <c r="AK235" i="2"/>
  <c r="AK236" i="2" s="1"/>
  <c r="AK33" i="2"/>
  <c r="AK11" i="2"/>
  <c r="AK493" i="2"/>
  <c r="AK495" i="2"/>
  <c r="AJ779" i="2"/>
  <c r="AJ781" i="2"/>
  <c r="AJ782" i="2" s="1"/>
  <c r="AI783" i="2"/>
  <c r="AI784" i="2" s="1"/>
  <c r="AJ441" i="2"/>
  <c r="AJ443" i="2"/>
  <c r="AJ444" i="2" s="1"/>
  <c r="AK363" i="2"/>
  <c r="AK365" i="2"/>
  <c r="AH127" i="2"/>
  <c r="AH129" i="2"/>
  <c r="AH130" i="2" s="1"/>
  <c r="AJ124" i="2"/>
  <c r="AJ104" i="2"/>
  <c r="AJ135" i="2"/>
  <c r="AJ136" i="2" s="1"/>
  <c r="AI881" i="2"/>
  <c r="AI855" i="2"/>
  <c r="AI803" i="2"/>
  <c r="AI829" i="2"/>
  <c r="AI777" i="2"/>
  <c r="AI725" i="2"/>
  <c r="AI751" i="2"/>
  <c r="AI673" i="2"/>
  <c r="AI699" i="2"/>
  <c r="AI569" i="2"/>
  <c r="AI621" i="2"/>
  <c r="AI595" i="2"/>
  <c r="AI439" i="2"/>
  <c r="AI517" i="2"/>
  <c r="AI491" i="2"/>
  <c r="AI413" i="2"/>
  <c r="AI465" i="2"/>
  <c r="AI387" i="2"/>
  <c r="AI197" i="2"/>
  <c r="AI543" i="2"/>
  <c r="AI335" i="2"/>
  <c r="AI361" i="2"/>
  <c r="AI231" i="2"/>
  <c r="AI647" i="2"/>
  <c r="AI309" i="2"/>
  <c r="AI257" i="2"/>
  <c r="AI76" i="2"/>
  <c r="AI101" i="2" s="1"/>
  <c r="AI125" i="2" s="1"/>
  <c r="AI149" i="2" s="1"/>
  <c r="AI173" i="2" s="1"/>
  <c r="AI7" i="2"/>
  <c r="AI283" i="2"/>
  <c r="AH152" i="2"/>
  <c r="AH157" i="2"/>
  <c r="AH158" i="2" s="1"/>
  <c r="AH172" i="2"/>
  <c r="AH207" i="2" s="1"/>
  <c r="AH208" i="2" s="1"/>
  <c r="AH217" i="2" s="1"/>
  <c r="AJ285" i="2"/>
  <c r="AJ287" i="2"/>
  <c r="AJ288" i="2" s="1"/>
  <c r="AN40" i="2"/>
  <c r="AM48" i="2"/>
  <c r="AM195" i="2"/>
  <c r="AM74" i="2"/>
  <c r="AM123" i="2"/>
  <c r="AH144" i="2"/>
  <c r="AH143" i="2" s="1"/>
  <c r="AH141" i="2"/>
  <c r="AK366" i="2"/>
  <c r="AK496" i="2"/>
  <c r="AJ339" i="2"/>
  <c r="AJ340" i="2" s="1"/>
  <c r="AJ337" i="2"/>
  <c r="AJ521" i="2"/>
  <c r="AJ522" i="2" s="1"/>
  <c r="AJ519" i="2"/>
  <c r="AK548" i="2"/>
  <c r="AJ469" i="2"/>
  <c r="AJ470" i="2" s="1"/>
  <c r="AJ467" i="2"/>
  <c r="AJ573" i="2"/>
  <c r="AJ574" i="2" s="1"/>
  <c r="AJ571" i="2"/>
  <c r="AK675" i="2"/>
  <c r="AK677" i="2"/>
  <c r="AK678" i="2" s="1"/>
  <c r="AJ679" i="2"/>
  <c r="AJ680" i="2" s="1"/>
  <c r="AJ831" i="2"/>
  <c r="AI835" i="2"/>
  <c r="AI836" i="2" s="1"/>
  <c r="AJ833" i="2"/>
  <c r="AJ834" i="2" s="1"/>
  <c r="AK649" i="2"/>
  <c r="AK651" i="2"/>
  <c r="AK652" i="2" s="1"/>
  <c r="AJ653" i="2"/>
  <c r="AJ654" i="2" s="1"/>
  <c r="AJ199" i="2"/>
  <c r="AJ201" i="2"/>
  <c r="AJ202" i="2" s="1"/>
  <c r="AK205" i="2"/>
  <c r="AK206" i="2" s="1"/>
  <c r="AK217" i="2" s="1"/>
  <c r="AK200" i="2"/>
  <c r="AN195" i="2" l="1"/>
  <c r="AO40" i="2"/>
  <c r="AN123" i="2"/>
  <c r="AN48" i="2"/>
  <c r="AN74" i="2"/>
  <c r="AL63" i="2"/>
  <c r="AK50" i="2"/>
  <c r="AK311" i="2"/>
  <c r="AK313" i="2"/>
  <c r="AK314" i="2" s="1"/>
  <c r="AK78" i="2"/>
  <c r="AK80" i="2"/>
  <c r="AL100" i="2"/>
  <c r="AL79" i="2"/>
  <c r="AH151" i="2"/>
  <c r="AH153" i="2"/>
  <c r="AH154" i="2" s="1"/>
  <c r="AK831" i="2"/>
  <c r="AK833" i="2"/>
  <c r="AK834" i="2" s="1"/>
  <c r="AJ835" i="2"/>
  <c r="AJ836" i="2" s="1"/>
  <c r="AL33" i="2"/>
  <c r="AL11" i="2"/>
  <c r="AI127" i="2"/>
  <c r="AI129" i="2"/>
  <c r="AI130" i="2" s="1"/>
  <c r="AJ105" i="2"/>
  <c r="AJ106" i="2" s="1"/>
  <c r="AJ103" i="2"/>
  <c r="AK805" i="2"/>
  <c r="AJ809" i="2"/>
  <c r="AJ810" i="2" s="1"/>
  <c r="AK807" i="2"/>
  <c r="AK808" i="2" s="1"/>
  <c r="AL415" i="2"/>
  <c r="AL417" i="2"/>
  <c r="AL418" i="2" s="1"/>
  <c r="AJ881" i="2"/>
  <c r="AJ855" i="2"/>
  <c r="AJ829" i="2"/>
  <c r="AJ803" i="2"/>
  <c r="AJ777" i="2"/>
  <c r="AJ569" i="2"/>
  <c r="AJ751" i="2"/>
  <c r="AJ725" i="2"/>
  <c r="AJ621" i="2"/>
  <c r="AJ595" i="2"/>
  <c r="AJ491" i="2"/>
  <c r="AJ699" i="2"/>
  <c r="AJ673" i="2"/>
  <c r="AJ517" i="2"/>
  <c r="AJ543" i="2"/>
  <c r="AJ413" i="2"/>
  <c r="AJ465" i="2"/>
  <c r="AJ335" i="2"/>
  <c r="AJ439" i="2"/>
  <c r="AJ361" i="2"/>
  <c r="AJ231" i="2"/>
  <c r="AJ197" i="2"/>
  <c r="AJ387" i="2"/>
  <c r="AJ283" i="2"/>
  <c r="AJ76" i="2"/>
  <c r="AJ101" i="2" s="1"/>
  <c r="AJ125" i="2" s="1"/>
  <c r="AJ7" i="2"/>
  <c r="AJ309" i="2"/>
  <c r="AJ647" i="2"/>
  <c r="AJ257" i="2"/>
  <c r="AL205" i="2"/>
  <c r="AL206" i="2" s="1"/>
  <c r="AL217" i="2" s="1"/>
  <c r="AL200" i="2"/>
  <c r="AK521" i="2"/>
  <c r="AK522" i="2" s="1"/>
  <c r="AK519" i="2"/>
  <c r="AI12" i="2"/>
  <c r="AI13" i="2" s="1"/>
  <c r="AI34" i="2"/>
  <c r="AI152" i="2"/>
  <c r="AI157" i="2"/>
  <c r="AI158" i="2" s="1"/>
  <c r="AI172" i="2"/>
  <c r="AI207" i="2" s="1"/>
  <c r="AI208" i="2" s="1"/>
  <c r="AI217" i="2" s="1"/>
  <c r="AL649" i="2"/>
  <c r="AK653" i="2"/>
  <c r="AK654" i="2" s="1"/>
  <c r="AL651" i="2"/>
  <c r="AL652" i="2" s="1"/>
  <c r="AL675" i="2"/>
  <c r="AK679" i="2"/>
  <c r="AK680" i="2" s="1"/>
  <c r="AL677" i="2"/>
  <c r="AL678" i="2" s="1"/>
  <c r="AK467" i="2"/>
  <c r="AK469" i="2"/>
  <c r="AK470" i="2" s="1"/>
  <c r="AK337" i="2"/>
  <c r="AK339" i="2"/>
  <c r="AK340" i="2" s="1"/>
  <c r="AK285" i="2"/>
  <c r="AK287" i="2"/>
  <c r="AK288" i="2" s="1"/>
  <c r="AL495" i="2"/>
  <c r="AL493" i="2"/>
  <c r="AL389" i="2"/>
  <c r="AL391" i="2"/>
  <c r="AL392" i="2" s="1"/>
  <c r="AK857" i="2"/>
  <c r="AK859" i="2"/>
  <c r="AK860" i="2" s="1"/>
  <c r="AJ861" i="2"/>
  <c r="AJ862" i="2" s="1"/>
  <c r="AG213" i="2"/>
  <c r="AG216" i="2"/>
  <c r="AG215" i="2" s="1"/>
  <c r="AK755" i="2"/>
  <c r="AK756" i="2" s="1"/>
  <c r="AK753" i="2"/>
  <c r="AJ757" i="2"/>
  <c r="AJ758" i="2" s="1"/>
  <c r="AL52" i="2"/>
  <c r="AL54" i="2"/>
  <c r="AJ133" i="2"/>
  <c r="AJ134" i="2" s="1"/>
  <c r="AJ145" i="2" s="1"/>
  <c r="AJ128" i="2"/>
  <c r="AK779" i="2"/>
  <c r="AJ783" i="2"/>
  <c r="AJ784" i="2" s="1"/>
  <c r="AK781" i="2"/>
  <c r="AK782" i="2" s="1"/>
  <c r="AK441" i="2"/>
  <c r="AK443" i="2"/>
  <c r="AK444" i="2" s="1"/>
  <c r="AK883" i="2"/>
  <c r="AK885" i="2"/>
  <c r="AK886" i="2" s="1"/>
  <c r="AJ887" i="2"/>
  <c r="AJ888" i="2" s="1"/>
  <c r="AL365" i="2"/>
  <c r="AL366" i="2" s="1"/>
  <c r="AL363" i="2"/>
  <c r="AL545" i="2"/>
  <c r="AL547" i="2"/>
  <c r="AK701" i="2"/>
  <c r="AK703" i="2"/>
  <c r="AK704" i="2" s="1"/>
  <c r="AK727" i="2"/>
  <c r="AK729" i="2"/>
  <c r="AK730" i="2" s="1"/>
  <c r="AL55" i="2"/>
  <c r="AK81" i="2"/>
  <c r="AK259" i="2"/>
  <c r="AK261" i="2"/>
  <c r="AK262" i="2" s="1"/>
  <c r="AL233" i="2"/>
  <c r="AL235" i="2"/>
  <c r="AL236" i="2" s="1"/>
  <c r="AK571" i="2"/>
  <c r="AK573" i="2"/>
  <c r="AK574" i="2" s="1"/>
  <c r="AI144" i="2"/>
  <c r="AI143" i="2" s="1"/>
  <c r="AI141" i="2"/>
  <c r="AK625" i="2"/>
  <c r="AK626" i="2" s="1"/>
  <c r="AK623" i="2"/>
  <c r="AJ627" i="2"/>
  <c r="AJ628" i="2" s="1"/>
  <c r="AK201" i="2"/>
  <c r="AK202" i="2" s="1"/>
  <c r="AK199" i="2"/>
  <c r="AK10" i="2"/>
  <c r="AL10" i="2" s="1"/>
  <c r="AK599" i="2"/>
  <c r="AK600" i="2" s="1"/>
  <c r="AK597" i="2"/>
  <c r="AM828" i="2"/>
  <c r="AM832" i="2" s="1"/>
  <c r="AM802" i="2"/>
  <c r="AM806" i="2" s="1"/>
  <c r="AM854" i="2"/>
  <c r="AM858" i="2" s="1"/>
  <c r="AM724" i="2"/>
  <c r="AM728" i="2" s="1"/>
  <c r="AM776" i="2"/>
  <c r="AM780" i="2" s="1"/>
  <c r="AM880" i="2"/>
  <c r="AM884" i="2" s="1"/>
  <c r="AM672" i="2"/>
  <c r="AM676" i="2" s="1"/>
  <c r="AM750" i="2"/>
  <c r="AM754" i="2" s="1"/>
  <c r="AM568" i="2"/>
  <c r="AM572" i="2" s="1"/>
  <c r="AM698" i="2"/>
  <c r="AM702" i="2" s="1"/>
  <c r="AM490" i="2"/>
  <c r="AM494" i="2" s="1"/>
  <c r="AM464" i="2"/>
  <c r="AM468" i="2" s="1"/>
  <c r="AM594" i="2"/>
  <c r="AM598" i="2" s="1"/>
  <c r="AM620" i="2"/>
  <c r="AM624" i="2" s="1"/>
  <c r="AM516" i="2"/>
  <c r="AM520" i="2" s="1"/>
  <c r="AM334" i="2"/>
  <c r="AM338" i="2" s="1"/>
  <c r="AM308" i="2"/>
  <c r="AM312" i="2" s="1"/>
  <c r="AM542" i="2"/>
  <c r="AM546" i="2" s="1"/>
  <c r="AM438" i="2"/>
  <c r="AM442" i="2" s="1"/>
  <c r="AM230" i="2"/>
  <c r="AM234" i="2" s="1"/>
  <c r="AM360" i="2"/>
  <c r="AM364" i="2" s="1"/>
  <c r="AM256" i="2"/>
  <c r="AM260" i="2" s="1"/>
  <c r="AM386" i="2"/>
  <c r="AM390" i="2" s="1"/>
  <c r="AM412" i="2"/>
  <c r="AM416" i="2" s="1"/>
  <c r="AN49" i="2"/>
  <c r="AM646" i="2"/>
  <c r="AM650" i="2" s="1"/>
  <c r="AM282" i="2"/>
  <c r="AM286" i="2" s="1"/>
  <c r="AM75" i="2"/>
  <c r="AM6" i="2"/>
  <c r="AM196" i="2"/>
  <c r="AM53" i="2"/>
  <c r="AL496" i="2"/>
  <c r="AL548" i="2"/>
  <c r="AK135" i="2"/>
  <c r="AK136" i="2" s="1"/>
  <c r="AK104" i="2"/>
  <c r="AK124" i="2"/>
  <c r="AM33" i="2" l="1"/>
  <c r="AM11" i="2"/>
  <c r="AL727" i="2"/>
  <c r="AL729" i="2"/>
  <c r="AL730" i="2" s="1"/>
  <c r="AL805" i="2"/>
  <c r="AK809" i="2"/>
  <c r="AK810" i="2" s="1"/>
  <c r="AL807" i="2"/>
  <c r="AL808" i="2" s="1"/>
  <c r="AO195" i="2"/>
  <c r="AP40" i="2"/>
  <c r="AO123" i="2"/>
  <c r="AO74" i="2"/>
  <c r="AO48" i="2"/>
  <c r="AK133" i="2"/>
  <c r="AK134" i="2" s="1"/>
  <c r="AK145" i="2" s="1"/>
  <c r="AK128" i="2"/>
  <c r="AM415" i="2"/>
  <c r="AM417" i="2"/>
  <c r="AM418" i="2" s="1"/>
  <c r="AL78" i="2"/>
  <c r="AL80" i="2"/>
  <c r="AJ144" i="2"/>
  <c r="AJ143" i="2" s="1"/>
  <c r="AJ141" i="2"/>
  <c r="AL199" i="2"/>
  <c r="AL201" i="2"/>
  <c r="AL701" i="2"/>
  <c r="AL703" i="2"/>
  <c r="AL704" i="2" s="1"/>
  <c r="AI151" i="2"/>
  <c r="AI153" i="2"/>
  <c r="AI154" i="2" s="1"/>
  <c r="AJ12" i="2"/>
  <c r="AJ13" i="2" s="1"/>
  <c r="AJ34" i="2"/>
  <c r="AK881" i="2"/>
  <c r="AK855" i="2"/>
  <c r="AK829" i="2"/>
  <c r="AK803" i="2"/>
  <c r="AK751" i="2"/>
  <c r="AK777" i="2"/>
  <c r="AK569" i="2"/>
  <c r="AK621" i="2"/>
  <c r="AK595" i="2"/>
  <c r="AK725" i="2"/>
  <c r="AK491" i="2"/>
  <c r="AK465" i="2"/>
  <c r="AK517" i="2"/>
  <c r="AK387" i="2"/>
  <c r="AK699" i="2"/>
  <c r="AK647" i="2"/>
  <c r="AK543" i="2"/>
  <c r="AK439" i="2"/>
  <c r="AK309" i="2"/>
  <c r="AK283" i="2"/>
  <c r="AK673" i="2"/>
  <c r="AK231" i="2"/>
  <c r="AK197" i="2"/>
  <c r="AK413" i="2"/>
  <c r="AK7" i="2"/>
  <c r="AK335" i="2"/>
  <c r="AK361" i="2"/>
  <c r="AK257" i="2"/>
  <c r="AK76" i="2"/>
  <c r="AK101" i="2" s="1"/>
  <c r="AK125" i="2" s="1"/>
  <c r="AL519" i="2"/>
  <c r="AL521" i="2"/>
  <c r="AL522" i="2" s="1"/>
  <c r="AJ127" i="2"/>
  <c r="AJ129" i="2"/>
  <c r="AJ130" i="2" s="1"/>
  <c r="AN880" i="2"/>
  <c r="AN884" i="2" s="1"/>
  <c r="AN854" i="2"/>
  <c r="AN858" i="2" s="1"/>
  <c r="AN828" i="2"/>
  <c r="AN832" i="2" s="1"/>
  <c r="AN750" i="2"/>
  <c r="AN754" i="2" s="1"/>
  <c r="AN724" i="2"/>
  <c r="AN728" i="2" s="1"/>
  <c r="AN620" i="2"/>
  <c r="AN624" i="2" s="1"/>
  <c r="AN594" i="2"/>
  <c r="AN598" i="2" s="1"/>
  <c r="AN516" i="2"/>
  <c r="AN520" i="2" s="1"/>
  <c r="AN776" i="2"/>
  <c r="AN780" i="2" s="1"/>
  <c r="AN542" i="2"/>
  <c r="AN546" i="2" s="1"/>
  <c r="AN464" i="2"/>
  <c r="AN468" i="2" s="1"/>
  <c r="AN386" i="2"/>
  <c r="AN390" i="2" s="1"/>
  <c r="AN334" i="2"/>
  <c r="AN338" i="2" s="1"/>
  <c r="AN308" i="2"/>
  <c r="AN312" i="2" s="1"/>
  <c r="AN802" i="2"/>
  <c r="AN806" i="2" s="1"/>
  <c r="AN490" i="2"/>
  <c r="AN494" i="2" s="1"/>
  <c r="AN568" i="2"/>
  <c r="AN572" i="2" s="1"/>
  <c r="AN412" i="2"/>
  <c r="AN416" i="2" s="1"/>
  <c r="AN282" i="2"/>
  <c r="AN286" i="2" s="1"/>
  <c r="AN438" i="2"/>
  <c r="AN442" i="2" s="1"/>
  <c r="AN230" i="2"/>
  <c r="AN234" i="2" s="1"/>
  <c r="AN672" i="2"/>
  <c r="AN676" i="2" s="1"/>
  <c r="AN360" i="2"/>
  <c r="AN364" i="2" s="1"/>
  <c r="AN75" i="2"/>
  <c r="AO49" i="2"/>
  <c r="AN646" i="2"/>
  <c r="AN650" i="2" s="1"/>
  <c r="AN6" i="2"/>
  <c r="AN698" i="2"/>
  <c r="AN702" i="2" s="1"/>
  <c r="AN196" i="2"/>
  <c r="AN53" i="2"/>
  <c r="AN256" i="2"/>
  <c r="AN260" i="2" s="1"/>
  <c r="AM545" i="2"/>
  <c r="AM547" i="2"/>
  <c r="AM548" i="2" s="1"/>
  <c r="AM675" i="2"/>
  <c r="AL679" i="2"/>
  <c r="AL680" i="2" s="1"/>
  <c r="AM677" i="2"/>
  <c r="AM678" i="2" s="1"/>
  <c r="AL81" i="2"/>
  <c r="AM63" i="2"/>
  <c r="AL50" i="2"/>
  <c r="AM389" i="2"/>
  <c r="AM391" i="2"/>
  <c r="AL831" i="2"/>
  <c r="AL833" i="2"/>
  <c r="AL834" i="2" s="1"/>
  <c r="AK835" i="2"/>
  <c r="AK836" i="2" s="1"/>
  <c r="AM233" i="2"/>
  <c r="AM235" i="2"/>
  <c r="AM236" i="2" s="1"/>
  <c r="AL857" i="2"/>
  <c r="AK861" i="2"/>
  <c r="AK862" i="2" s="1"/>
  <c r="AL859" i="2"/>
  <c r="AL860" i="2" s="1"/>
  <c r="AM79" i="2"/>
  <c r="AM100" i="2"/>
  <c r="AL469" i="2"/>
  <c r="AL470" i="2" s="1"/>
  <c r="AL467" i="2"/>
  <c r="AL623" i="2"/>
  <c r="AK627" i="2"/>
  <c r="AK628" i="2" s="1"/>
  <c r="AL625" i="2"/>
  <c r="AL626" i="2" s="1"/>
  <c r="AL571" i="2"/>
  <c r="AL573" i="2"/>
  <c r="AL574" i="2" s="1"/>
  <c r="AL779" i="2"/>
  <c r="AK783" i="2"/>
  <c r="AK784" i="2" s="1"/>
  <c r="AL781" i="2"/>
  <c r="AL782" i="2" s="1"/>
  <c r="AM52" i="2"/>
  <c r="AM54" i="2"/>
  <c r="AH213" i="2"/>
  <c r="AH216" i="2"/>
  <c r="AH215" i="2" s="1"/>
  <c r="AL285" i="2"/>
  <c r="AL287" i="2"/>
  <c r="AL288" i="2" s="1"/>
  <c r="AL124" i="2"/>
  <c r="AL104" i="2"/>
  <c r="AL135" i="2"/>
  <c r="AL136" i="2" s="1"/>
  <c r="AM200" i="2"/>
  <c r="AM205" i="2"/>
  <c r="AM206" i="2" s="1"/>
  <c r="AM217" i="2" s="1"/>
  <c r="AL883" i="2"/>
  <c r="AL885" i="2"/>
  <c r="AL886" i="2" s="1"/>
  <c r="AK887" i="2"/>
  <c r="AK888" i="2" s="1"/>
  <c r="AL337" i="2"/>
  <c r="AL339" i="2"/>
  <c r="AL340" i="2" s="1"/>
  <c r="AM649" i="2"/>
  <c r="AM651" i="2"/>
  <c r="AM652" i="2" s="1"/>
  <c r="AL653" i="2"/>
  <c r="AL654" i="2" s="1"/>
  <c r="AM10" i="2"/>
  <c r="AL753" i="2"/>
  <c r="AK757" i="2"/>
  <c r="AK758" i="2" s="1"/>
  <c r="AL755" i="2"/>
  <c r="AL756" i="2" s="1"/>
  <c r="AL441" i="2"/>
  <c r="AL443" i="2"/>
  <c r="AL444" i="2" s="1"/>
  <c r="AL311" i="2"/>
  <c r="AL313" i="2"/>
  <c r="AL314" i="2" s="1"/>
  <c r="AM493" i="2"/>
  <c r="AM495" i="2"/>
  <c r="AM496" i="2" s="1"/>
  <c r="AM55" i="2"/>
  <c r="AM392" i="2"/>
  <c r="AL597" i="2"/>
  <c r="AL599" i="2"/>
  <c r="AL600" i="2" s="1"/>
  <c r="AL259" i="2"/>
  <c r="AL261" i="2"/>
  <c r="AL262" i="2" s="1"/>
  <c r="AM365" i="2"/>
  <c r="AM366" i="2" s="1"/>
  <c r="AM363" i="2"/>
  <c r="AL202" i="2"/>
  <c r="AK103" i="2"/>
  <c r="AK105" i="2"/>
  <c r="AK106" i="2" s="1"/>
  <c r="AH155" i="2" l="1"/>
  <c r="AH156" i="2" s="1"/>
  <c r="D155" i="2"/>
  <c r="E155" i="2"/>
  <c r="E156" i="2" s="1"/>
  <c r="I155" i="2"/>
  <c r="I156" i="2" s="1"/>
  <c r="G155" i="2"/>
  <c r="G156" i="2" s="1"/>
  <c r="F155" i="2"/>
  <c r="F156" i="2" s="1"/>
  <c r="H155" i="2"/>
  <c r="H156" i="2" s="1"/>
  <c r="J155" i="2"/>
  <c r="J156" i="2" s="1"/>
  <c r="L155" i="2"/>
  <c r="L156" i="2" s="1"/>
  <c r="K155" i="2"/>
  <c r="K156" i="2" s="1"/>
  <c r="N155" i="2"/>
  <c r="N156" i="2" s="1"/>
  <c r="M155" i="2"/>
  <c r="M156" i="2" s="1"/>
  <c r="O155" i="2"/>
  <c r="O156" i="2" s="1"/>
  <c r="Q155" i="2"/>
  <c r="Q156" i="2" s="1"/>
  <c r="R155" i="2"/>
  <c r="R156" i="2" s="1"/>
  <c r="P155" i="2"/>
  <c r="P156" i="2" s="1"/>
  <c r="T155" i="2"/>
  <c r="T156" i="2" s="1"/>
  <c r="U155" i="2"/>
  <c r="U156" i="2" s="1"/>
  <c r="S155" i="2"/>
  <c r="S156" i="2" s="1"/>
  <c r="V155" i="2"/>
  <c r="V156" i="2" s="1"/>
  <c r="W155" i="2"/>
  <c r="W156" i="2" s="1"/>
  <c r="Y155" i="2"/>
  <c r="Y156" i="2" s="1"/>
  <c r="X155" i="2"/>
  <c r="X156" i="2" s="1"/>
  <c r="Z155" i="2"/>
  <c r="Z156" i="2" s="1"/>
  <c r="AA155" i="2"/>
  <c r="AA156" i="2" s="1"/>
  <c r="AB155" i="2"/>
  <c r="AB156" i="2" s="1"/>
  <c r="AG155" i="2"/>
  <c r="AG156" i="2" s="1"/>
  <c r="AE155" i="2"/>
  <c r="AE156" i="2" s="1"/>
  <c r="AF155" i="2"/>
  <c r="AF156" i="2" s="1"/>
  <c r="AD155" i="2"/>
  <c r="AD156" i="2" s="1"/>
  <c r="AC155" i="2"/>
  <c r="AC156" i="2" s="1"/>
  <c r="AL103" i="2"/>
  <c r="AL105" i="2"/>
  <c r="AN415" i="2"/>
  <c r="AN417" i="2"/>
  <c r="AI213" i="2"/>
  <c r="AI216" i="2"/>
  <c r="AI215" i="2" s="1"/>
  <c r="AM285" i="2"/>
  <c r="AM287" i="2"/>
  <c r="AM288" i="2" s="1"/>
  <c r="AP195" i="2"/>
  <c r="AQ40" i="2"/>
  <c r="AP123" i="2"/>
  <c r="AP48" i="2"/>
  <c r="AP74" i="2"/>
  <c r="AM727" i="2"/>
  <c r="AM729" i="2"/>
  <c r="AM730" i="2" s="1"/>
  <c r="AL128" i="2"/>
  <c r="AL133" i="2"/>
  <c r="AL134" i="2" s="1"/>
  <c r="AL145" i="2" s="1"/>
  <c r="AM124" i="2"/>
  <c r="AM104" i="2"/>
  <c r="AM135" i="2"/>
  <c r="AM136" i="2" s="1"/>
  <c r="AO854" i="2"/>
  <c r="AO858" i="2" s="1"/>
  <c r="AO776" i="2"/>
  <c r="AO780" i="2" s="1"/>
  <c r="AO802" i="2"/>
  <c r="AO806" i="2" s="1"/>
  <c r="AO698" i="2"/>
  <c r="AO702" i="2" s="1"/>
  <c r="AO750" i="2"/>
  <c r="AO754" i="2" s="1"/>
  <c r="AO828" i="2"/>
  <c r="AO832" i="2" s="1"/>
  <c r="AO646" i="2"/>
  <c r="AO650" i="2" s="1"/>
  <c r="AO880" i="2"/>
  <c r="AO884" i="2" s="1"/>
  <c r="AO672" i="2"/>
  <c r="AO676" i="2" s="1"/>
  <c r="AO620" i="2"/>
  <c r="AO624" i="2" s="1"/>
  <c r="AO594" i="2"/>
  <c r="AO598" i="2" s="1"/>
  <c r="AO542" i="2"/>
  <c r="AO546" i="2" s="1"/>
  <c r="AO516" i="2"/>
  <c r="AO520" i="2" s="1"/>
  <c r="AO412" i="2"/>
  <c r="AO416" i="2" s="1"/>
  <c r="AO724" i="2"/>
  <c r="AO728" i="2" s="1"/>
  <c r="AO490" i="2"/>
  <c r="AO494" i="2" s="1"/>
  <c r="AO568" i="2"/>
  <c r="AO572" i="2" s="1"/>
  <c r="AO438" i="2"/>
  <c r="AO442" i="2" s="1"/>
  <c r="AO386" i="2"/>
  <c r="AO390" i="2" s="1"/>
  <c r="AO308" i="2"/>
  <c r="AO312" i="2" s="1"/>
  <c r="AO196" i="2"/>
  <c r="AO464" i="2"/>
  <c r="AO468" i="2" s="1"/>
  <c r="AO360" i="2"/>
  <c r="AO364" i="2" s="1"/>
  <c r="AO256" i="2"/>
  <c r="AO260" i="2" s="1"/>
  <c r="AO230" i="2"/>
  <c r="AO234" i="2" s="1"/>
  <c r="AO282" i="2"/>
  <c r="AO286" i="2" s="1"/>
  <c r="AO75" i="2"/>
  <c r="AP49" i="2"/>
  <c r="AO6" i="2"/>
  <c r="AO334" i="2"/>
  <c r="AO338" i="2" s="1"/>
  <c r="AO53" i="2"/>
  <c r="AM701" i="2"/>
  <c r="AM703" i="2"/>
  <c r="AM704" i="2" s="1"/>
  <c r="AN52" i="2"/>
  <c r="AN54" i="2"/>
  <c r="AN55" i="2" s="1"/>
  <c r="AM571" i="2"/>
  <c r="AM573" i="2"/>
  <c r="AM574" i="2" s="1"/>
  <c r="AM50" i="2"/>
  <c r="AN63" i="2"/>
  <c r="AN100" i="2"/>
  <c r="AN79" i="2"/>
  <c r="AN11" i="2"/>
  <c r="AN10" i="2" s="1"/>
  <c r="AN33" i="2"/>
  <c r="AK141" i="2"/>
  <c r="AK144" i="2"/>
  <c r="AK143" i="2" s="1"/>
  <c r="AN418" i="2"/>
  <c r="AM259" i="2"/>
  <c r="AM261" i="2"/>
  <c r="AM262" i="2" s="1"/>
  <c r="AL881" i="2"/>
  <c r="AL855" i="2"/>
  <c r="AL829" i="2"/>
  <c r="AL751" i="2"/>
  <c r="AL777" i="2"/>
  <c r="AL803" i="2"/>
  <c r="AL699" i="2"/>
  <c r="AL621" i="2"/>
  <c r="AL595" i="2"/>
  <c r="AL647" i="2"/>
  <c r="AL725" i="2"/>
  <c r="AL673" i="2"/>
  <c r="AL569" i="2"/>
  <c r="AL517" i="2"/>
  <c r="AL543" i="2"/>
  <c r="AL413" i="2"/>
  <c r="AL465" i="2"/>
  <c r="AL491" i="2"/>
  <c r="AL439" i="2"/>
  <c r="AL361" i="2"/>
  <c r="AL309" i="2"/>
  <c r="AL283" i="2"/>
  <c r="AL257" i="2"/>
  <c r="AL231" i="2"/>
  <c r="AL197" i="2"/>
  <c r="AL7" i="2"/>
  <c r="AL335" i="2"/>
  <c r="AL76" i="2"/>
  <c r="AL101" i="2" s="1"/>
  <c r="AL125" i="2" s="1"/>
  <c r="AL387" i="2"/>
  <c r="AM597" i="2"/>
  <c r="AM599" i="2"/>
  <c r="AM600" i="2" s="1"/>
  <c r="AM441" i="2"/>
  <c r="AM443" i="2"/>
  <c r="AM444" i="2" s="1"/>
  <c r="AM753" i="2"/>
  <c r="AM755" i="2"/>
  <c r="AM756" i="2" s="1"/>
  <c r="AL757" i="2"/>
  <c r="AL758" i="2" s="1"/>
  <c r="AM337" i="2"/>
  <c r="AM339" i="2"/>
  <c r="AM340" i="2" s="1"/>
  <c r="AM833" i="2"/>
  <c r="AM834" i="2" s="1"/>
  <c r="AL835" i="2"/>
  <c r="AL836" i="2" s="1"/>
  <c r="AM831" i="2"/>
  <c r="AK12" i="2"/>
  <c r="AK13" i="2" s="1"/>
  <c r="AK34" i="2"/>
  <c r="AM199" i="2"/>
  <c r="AM201" i="2"/>
  <c r="AM805" i="2"/>
  <c r="AM807" i="2"/>
  <c r="AM808" i="2" s="1"/>
  <c r="AL809" i="2"/>
  <c r="AL810" i="2" s="1"/>
  <c r="AM467" i="2"/>
  <c r="AM469" i="2"/>
  <c r="AM470" i="2" s="1"/>
  <c r="AN547" i="2"/>
  <c r="AN548" i="2" s="1"/>
  <c r="AN545" i="2"/>
  <c r="AN233" i="2"/>
  <c r="AN235" i="2"/>
  <c r="AL106" i="2"/>
  <c r="AN493" i="2"/>
  <c r="AN495" i="2"/>
  <c r="AN496" i="2" s="1"/>
  <c r="AN649" i="2"/>
  <c r="AM653" i="2"/>
  <c r="AM654" i="2" s="1"/>
  <c r="AN651" i="2"/>
  <c r="AN652" i="2" s="1"/>
  <c r="AN678" i="2"/>
  <c r="AK127" i="2"/>
  <c r="AK129" i="2"/>
  <c r="AK130" i="2" s="1"/>
  <c r="AM883" i="2"/>
  <c r="AL887" i="2"/>
  <c r="AL888" i="2" s="1"/>
  <c r="AM885" i="2"/>
  <c r="AM886" i="2" s="1"/>
  <c r="AN675" i="2"/>
  <c r="AN677" i="2"/>
  <c r="AM679" i="2"/>
  <c r="AM680" i="2" s="1"/>
  <c r="AN363" i="2"/>
  <c r="AN365" i="2"/>
  <c r="AN366" i="2" s="1"/>
  <c r="AM311" i="2"/>
  <c r="AM313" i="2"/>
  <c r="AM314" i="2" s="1"/>
  <c r="AM202" i="2"/>
  <c r="AM779" i="2"/>
  <c r="AM781" i="2"/>
  <c r="AM782" i="2" s="1"/>
  <c r="AL783" i="2"/>
  <c r="AL784" i="2" s="1"/>
  <c r="AM623" i="2"/>
  <c r="AL627" i="2"/>
  <c r="AL628" i="2" s="1"/>
  <c r="AM625" i="2"/>
  <c r="AM626" i="2" s="1"/>
  <c r="AM857" i="2"/>
  <c r="AL861" i="2"/>
  <c r="AL862" i="2" s="1"/>
  <c r="AM859" i="2"/>
  <c r="AM860" i="2" s="1"/>
  <c r="AN389" i="2"/>
  <c r="AN391" i="2"/>
  <c r="AN392" i="2" s="1"/>
  <c r="AN200" i="2"/>
  <c r="AN205" i="2"/>
  <c r="AN206" i="2" s="1"/>
  <c r="AN217" i="2" s="1"/>
  <c r="AN236" i="2"/>
  <c r="AM78" i="2"/>
  <c r="AM80" i="2"/>
  <c r="AM81" i="2" s="1"/>
  <c r="AM519" i="2"/>
  <c r="AM521" i="2"/>
  <c r="AM522" i="2" s="1"/>
  <c r="AO100" i="2" l="1"/>
  <c r="AO79" i="2"/>
  <c r="AN441" i="2"/>
  <c r="AN443" i="2"/>
  <c r="AN444" i="2" s="1"/>
  <c r="AO54" i="2"/>
  <c r="AO55" i="2" s="1"/>
  <c r="AO52" i="2"/>
  <c r="AO233" i="2"/>
  <c r="AO235" i="2"/>
  <c r="AN805" i="2"/>
  <c r="AM809" i="2"/>
  <c r="AM810" i="2" s="1"/>
  <c r="AN807" i="2"/>
  <c r="AN808" i="2" s="1"/>
  <c r="AN599" i="2"/>
  <c r="AN600" i="2" s="1"/>
  <c r="AN597" i="2"/>
  <c r="AO63" i="2"/>
  <c r="AN50" i="2"/>
  <c r="AR40" i="2"/>
  <c r="AQ195" i="2"/>
  <c r="AQ48" i="2"/>
  <c r="AQ74" i="2"/>
  <c r="AQ123" i="2"/>
  <c r="D156" i="2"/>
  <c r="D166" i="2"/>
  <c r="E166" i="2" s="1"/>
  <c r="F166" i="2" s="1"/>
  <c r="G166" i="2" s="1"/>
  <c r="H166" i="2" s="1"/>
  <c r="I166" i="2" s="1"/>
  <c r="J166" i="2" s="1"/>
  <c r="K166" i="2" s="1"/>
  <c r="L166" i="2" s="1"/>
  <c r="M166" i="2" s="1"/>
  <c r="N166" i="2" s="1"/>
  <c r="O166" i="2" s="1"/>
  <c r="P166" i="2" s="1"/>
  <c r="Q166" i="2" s="1"/>
  <c r="R166" i="2" s="1"/>
  <c r="S166" i="2" s="1"/>
  <c r="T166" i="2" s="1"/>
  <c r="U166" i="2" s="1"/>
  <c r="V166" i="2" s="1"/>
  <c r="W166" i="2" s="1"/>
  <c r="X166" i="2" s="1"/>
  <c r="Y166" i="2" s="1"/>
  <c r="Z166" i="2" s="1"/>
  <c r="AA166" i="2" s="1"/>
  <c r="AB166" i="2" s="1"/>
  <c r="AC166" i="2" s="1"/>
  <c r="AD166" i="2" s="1"/>
  <c r="AE166" i="2" s="1"/>
  <c r="AO392" i="2"/>
  <c r="AO493" i="2"/>
  <c r="AO495" i="2"/>
  <c r="AO496" i="2" s="1"/>
  <c r="AN701" i="2"/>
  <c r="AN703" i="2"/>
  <c r="AN704" i="2" s="1"/>
  <c r="AO678" i="2"/>
  <c r="AN625" i="2"/>
  <c r="AN626" i="2" s="1"/>
  <c r="AN623" i="2"/>
  <c r="AM627" i="2"/>
  <c r="AM628" i="2" s="1"/>
  <c r="AO547" i="2"/>
  <c r="AO545" i="2"/>
  <c r="AN337" i="2"/>
  <c r="AN339" i="2"/>
  <c r="AN340" i="2" s="1"/>
  <c r="AN259" i="2"/>
  <c r="AN261" i="2"/>
  <c r="AN262" i="2" s="1"/>
  <c r="AM881" i="2"/>
  <c r="AM855" i="2"/>
  <c r="AM777" i="2"/>
  <c r="AM699" i="2"/>
  <c r="AM751" i="2"/>
  <c r="AM725" i="2"/>
  <c r="AM647" i="2"/>
  <c r="AM803" i="2"/>
  <c r="AM673" i="2"/>
  <c r="AM829" i="2"/>
  <c r="AM621" i="2"/>
  <c r="AM595" i="2"/>
  <c r="AM543" i="2"/>
  <c r="AM491" i="2"/>
  <c r="AM439" i="2"/>
  <c r="AM517" i="2"/>
  <c r="AM465" i="2"/>
  <c r="AM361" i="2"/>
  <c r="AM569" i="2"/>
  <c r="AM387" i="2"/>
  <c r="AM257" i="2"/>
  <c r="AM231" i="2"/>
  <c r="AM335" i="2"/>
  <c r="AM413" i="2"/>
  <c r="AM283" i="2"/>
  <c r="AM7" i="2"/>
  <c r="AM309" i="2"/>
  <c r="AM197" i="2"/>
  <c r="AM76" i="2"/>
  <c r="AM101" i="2" s="1"/>
  <c r="AM125" i="2" s="1"/>
  <c r="AO652" i="2"/>
  <c r="AM103" i="2"/>
  <c r="AM105" i="2"/>
  <c r="AM106" i="2" s="1"/>
  <c r="AN857" i="2"/>
  <c r="AN859" i="2"/>
  <c r="AN860" i="2" s="1"/>
  <c r="AM861" i="2"/>
  <c r="AM862" i="2" s="1"/>
  <c r="AN104" i="2"/>
  <c r="AN135" i="2"/>
  <c r="AN136" i="2" s="1"/>
  <c r="AN124" i="2"/>
  <c r="AJ213" i="2"/>
  <c r="AJ216" i="2"/>
  <c r="AJ215" i="2" s="1"/>
  <c r="AO675" i="2"/>
  <c r="AO677" i="2"/>
  <c r="AN679" i="2"/>
  <c r="AN680" i="2" s="1"/>
  <c r="AO236" i="2"/>
  <c r="AN78" i="2"/>
  <c r="AN80" i="2"/>
  <c r="AN81" i="2" s="1"/>
  <c r="AN311" i="2"/>
  <c r="AN313" i="2"/>
  <c r="AN314" i="2" s="1"/>
  <c r="AM887" i="2"/>
  <c r="AM888" i="2" s="1"/>
  <c r="AN883" i="2"/>
  <c r="AN885" i="2"/>
  <c r="AN886" i="2" s="1"/>
  <c r="AL129" i="2"/>
  <c r="AL130" i="2" s="1"/>
  <c r="AL127" i="2"/>
  <c r="AN199" i="2"/>
  <c r="AN201" i="2"/>
  <c r="AN202" i="2" s="1"/>
  <c r="AM128" i="2"/>
  <c r="AM133" i="2"/>
  <c r="AM134" i="2" s="1"/>
  <c r="AM145" i="2" s="1"/>
  <c r="AN727" i="2"/>
  <c r="AN729" i="2"/>
  <c r="AN730" i="2" s="1"/>
  <c r="AO415" i="2"/>
  <c r="AO417" i="2"/>
  <c r="AO418" i="2" s="1"/>
  <c r="AO389" i="2"/>
  <c r="AO391" i="2"/>
  <c r="AO11" i="2"/>
  <c r="AO10" i="2" s="1"/>
  <c r="AO33" i="2"/>
  <c r="AO200" i="2"/>
  <c r="AO205" i="2"/>
  <c r="AO206" i="2" s="1"/>
  <c r="AO217" i="2" s="1"/>
  <c r="AN831" i="2"/>
  <c r="AM835" i="2"/>
  <c r="AM836" i="2" s="1"/>
  <c r="AN833" i="2"/>
  <c r="AN834" i="2" s="1"/>
  <c r="AN519" i="2"/>
  <c r="AN521" i="2"/>
  <c r="AN522" i="2" s="1"/>
  <c r="AL34" i="2"/>
  <c r="AL12" i="2"/>
  <c r="AL13" i="2" s="1"/>
  <c r="AN285" i="2"/>
  <c r="AN287" i="2"/>
  <c r="AN288" i="2" s="1"/>
  <c r="AN779" i="2"/>
  <c r="AN781" i="2"/>
  <c r="AN782" i="2" s="1"/>
  <c r="AM783" i="2"/>
  <c r="AM784" i="2" s="1"/>
  <c r="AO363" i="2"/>
  <c r="AO365" i="2"/>
  <c r="AO366" i="2" s="1"/>
  <c r="AO649" i="2"/>
  <c r="AN653" i="2"/>
  <c r="AN654" i="2" s="1"/>
  <c r="AO651" i="2"/>
  <c r="AN469" i="2"/>
  <c r="AN470" i="2" s="1"/>
  <c r="AN467" i="2"/>
  <c r="AN755" i="2"/>
  <c r="AN756" i="2" s="1"/>
  <c r="AN753" i="2"/>
  <c r="AM757" i="2"/>
  <c r="AM758" i="2" s="1"/>
  <c r="AL141" i="2"/>
  <c r="AL144" i="2"/>
  <c r="AL143" i="2" s="1"/>
  <c r="AN571" i="2"/>
  <c r="AN573" i="2"/>
  <c r="AN574" i="2" s="1"/>
  <c r="AP854" i="2"/>
  <c r="AP858" i="2" s="1"/>
  <c r="AP880" i="2"/>
  <c r="AP884" i="2" s="1"/>
  <c r="AP802" i="2"/>
  <c r="AP806" i="2" s="1"/>
  <c r="AP750" i="2"/>
  <c r="AP754" i="2" s="1"/>
  <c r="AP724" i="2"/>
  <c r="AP728" i="2" s="1"/>
  <c r="AP828" i="2"/>
  <c r="AP832" i="2" s="1"/>
  <c r="AP776" i="2"/>
  <c r="AP780" i="2" s="1"/>
  <c r="AP672" i="2"/>
  <c r="AP676" i="2" s="1"/>
  <c r="AP620" i="2"/>
  <c r="AP624" i="2" s="1"/>
  <c r="AP594" i="2"/>
  <c r="AP598" i="2" s="1"/>
  <c r="AP698" i="2"/>
  <c r="AP702" i="2" s="1"/>
  <c r="AP490" i="2"/>
  <c r="AP494" i="2" s="1"/>
  <c r="AP568" i="2"/>
  <c r="AP572" i="2" s="1"/>
  <c r="AP438" i="2"/>
  <c r="AP442" i="2" s="1"/>
  <c r="AP516" i="2"/>
  <c r="AP520" i="2" s="1"/>
  <c r="AP386" i="2"/>
  <c r="AP390" i="2" s="1"/>
  <c r="AP196" i="2"/>
  <c r="AP464" i="2"/>
  <c r="AP468" i="2" s="1"/>
  <c r="AP360" i="2"/>
  <c r="AP364" i="2" s="1"/>
  <c r="AP646" i="2"/>
  <c r="AP650" i="2" s="1"/>
  <c r="AP334" i="2"/>
  <c r="AP338" i="2" s="1"/>
  <c r="AP230" i="2"/>
  <c r="AP234" i="2" s="1"/>
  <c r="AP53" i="2"/>
  <c r="AP412" i="2"/>
  <c r="AP416" i="2" s="1"/>
  <c r="AP75" i="2"/>
  <c r="AQ49" i="2"/>
  <c r="AP282" i="2"/>
  <c r="AP286" i="2" s="1"/>
  <c r="AP6" i="2"/>
  <c r="AP542" i="2"/>
  <c r="AP546" i="2" s="1"/>
  <c r="AP308" i="2"/>
  <c r="AP312" i="2" s="1"/>
  <c r="AP256" i="2"/>
  <c r="AP260" i="2" s="1"/>
  <c r="AO548" i="2"/>
  <c r="AO337" i="2" l="1"/>
  <c r="AO339" i="2"/>
  <c r="AO340" i="2" s="1"/>
  <c r="AP363" i="2"/>
  <c r="AP365" i="2"/>
  <c r="AP545" i="2"/>
  <c r="AP547" i="2"/>
  <c r="AP389" i="2"/>
  <c r="AP391" i="2"/>
  <c r="AP392" i="2" s="1"/>
  <c r="AP63" i="2"/>
  <c r="AO50" i="2"/>
  <c r="AO467" i="2"/>
  <c r="AO469" i="2"/>
  <c r="AO470" i="2" s="1"/>
  <c r="AR195" i="2"/>
  <c r="AS40" i="2"/>
  <c r="AR123" i="2"/>
  <c r="AR74" i="2"/>
  <c r="AR48" i="2"/>
  <c r="AO831" i="2"/>
  <c r="AO833" i="2"/>
  <c r="AO834" i="2" s="1"/>
  <c r="AN835" i="2"/>
  <c r="AN836" i="2" s="1"/>
  <c r="AO727" i="2"/>
  <c r="AO729" i="2"/>
  <c r="AO730" i="2" s="1"/>
  <c r="AM34" i="2"/>
  <c r="AM12" i="2"/>
  <c r="AM13" i="2" s="1"/>
  <c r="AO571" i="2"/>
  <c r="AO573" i="2"/>
  <c r="AO574" i="2" s="1"/>
  <c r="AN783" i="2"/>
  <c r="AN784" i="2" s="1"/>
  <c r="AO779" i="2"/>
  <c r="AO781" i="2"/>
  <c r="AO782" i="2" s="1"/>
  <c r="AM130" i="2"/>
  <c r="AP675" i="2"/>
  <c r="AO679" i="2"/>
  <c r="AO680" i="2" s="1"/>
  <c r="AP677" i="2"/>
  <c r="AO701" i="2"/>
  <c r="AO703" i="2"/>
  <c r="AO704" i="2" s="1"/>
  <c r="AO805" i="2"/>
  <c r="AN809" i="2"/>
  <c r="AN810" i="2" s="1"/>
  <c r="AO807" i="2"/>
  <c r="AO808" i="2" s="1"/>
  <c r="AO441" i="2"/>
  <c r="AO443" i="2"/>
  <c r="AO444" i="2" s="1"/>
  <c r="AO753" i="2"/>
  <c r="AO755" i="2"/>
  <c r="AO756" i="2" s="1"/>
  <c r="AN757" i="2"/>
  <c r="AN758" i="2" s="1"/>
  <c r="AO285" i="2"/>
  <c r="AO287" i="2"/>
  <c r="AO288" i="2" s="1"/>
  <c r="AO597" i="2"/>
  <c r="AO599" i="2"/>
  <c r="AO600" i="2" s="1"/>
  <c r="AQ880" i="2"/>
  <c r="AQ884" i="2" s="1"/>
  <c r="AQ828" i="2"/>
  <c r="AQ832" i="2" s="1"/>
  <c r="AQ802" i="2"/>
  <c r="AQ806" i="2" s="1"/>
  <c r="AQ854" i="2"/>
  <c r="AQ858" i="2" s="1"/>
  <c r="AQ750" i="2"/>
  <c r="AQ754" i="2" s="1"/>
  <c r="AQ698" i="2"/>
  <c r="AQ702" i="2" s="1"/>
  <c r="AQ568" i="2"/>
  <c r="AQ572" i="2" s="1"/>
  <c r="AQ672" i="2"/>
  <c r="AQ676" i="2" s="1"/>
  <c r="AQ724" i="2"/>
  <c r="AQ728" i="2" s="1"/>
  <c r="AQ646" i="2"/>
  <c r="AQ650" i="2" s="1"/>
  <c r="AQ490" i="2"/>
  <c r="AQ494" i="2" s="1"/>
  <c r="AQ776" i="2"/>
  <c r="AQ780" i="2" s="1"/>
  <c r="AQ620" i="2"/>
  <c r="AQ624" i="2" s="1"/>
  <c r="AQ438" i="2"/>
  <c r="AQ442" i="2" s="1"/>
  <c r="AQ464" i="2"/>
  <c r="AQ468" i="2" s="1"/>
  <c r="AQ360" i="2"/>
  <c r="AQ364" i="2" s="1"/>
  <c r="AQ334" i="2"/>
  <c r="AQ338" i="2" s="1"/>
  <c r="AQ256" i="2"/>
  <c r="AQ260" i="2" s="1"/>
  <c r="AQ196" i="2"/>
  <c r="AQ412" i="2"/>
  <c r="AQ416" i="2" s="1"/>
  <c r="AQ282" i="2"/>
  <c r="AQ286" i="2" s="1"/>
  <c r="AQ75" i="2"/>
  <c r="AR49" i="2"/>
  <c r="AQ6" i="2"/>
  <c r="AQ53" i="2"/>
  <c r="AQ594" i="2"/>
  <c r="AQ598" i="2" s="1"/>
  <c r="AQ542" i="2"/>
  <c r="AQ546" i="2" s="1"/>
  <c r="AQ516" i="2"/>
  <c r="AQ520" i="2" s="1"/>
  <c r="AQ308" i="2"/>
  <c r="AQ312" i="2" s="1"/>
  <c r="AQ386" i="2"/>
  <c r="AQ390" i="2" s="1"/>
  <c r="AQ230" i="2"/>
  <c r="AQ234" i="2" s="1"/>
  <c r="AP79" i="2"/>
  <c r="AP100" i="2"/>
  <c r="AP52" i="2"/>
  <c r="AP54" i="2"/>
  <c r="AP55" i="2" s="1"/>
  <c r="AN887" i="2"/>
  <c r="AN888" i="2" s="1"/>
  <c r="AO883" i="2"/>
  <c r="AO885" i="2"/>
  <c r="AO886" i="2" s="1"/>
  <c r="AP548" i="2"/>
  <c r="AP11" i="2"/>
  <c r="AP33" i="2"/>
  <c r="AM144" i="2"/>
  <c r="AM143" i="2" s="1"/>
  <c r="AM141" i="2"/>
  <c r="AO199" i="2"/>
  <c r="AO201" i="2"/>
  <c r="AO202" i="2" s="1"/>
  <c r="AO857" i="2"/>
  <c r="AN861" i="2"/>
  <c r="AN862" i="2" s="1"/>
  <c r="AO859" i="2"/>
  <c r="AO860" i="2" s="1"/>
  <c r="AN103" i="2"/>
  <c r="AN105" i="2"/>
  <c r="AN106" i="2" s="1"/>
  <c r="AO259" i="2"/>
  <c r="AO261" i="2"/>
  <c r="AO262" i="2" s="1"/>
  <c r="AP233" i="2"/>
  <c r="AP235" i="2"/>
  <c r="AP236" i="2" s="1"/>
  <c r="AO135" i="2"/>
  <c r="AO136" i="2" s="1"/>
  <c r="AO124" i="2"/>
  <c r="AO104" i="2"/>
  <c r="AP205" i="2"/>
  <c r="AP206" i="2" s="1"/>
  <c r="AP217" i="2" s="1"/>
  <c r="AP200" i="2"/>
  <c r="AN133" i="2"/>
  <c r="AN134" i="2" s="1"/>
  <c r="AN145" i="2" s="1"/>
  <c r="AN128" i="2"/>
  <c r="AN881" i="2"/>
  <c r="AN803" i="2"/>
  <c r="AN751" i="2"/>
  <c r="AN725" i="2"/>
  <c r="AN855" i="2"/>
  <c r="AN673" i="2"/>
  <c r="AN699" i="2"/>
  <c r="AN569" i="2"/>
  <c r="AN647" i="2"/>
  <c r="AN777" i="2"/>
  <c r="AN491" i="2"/>
  <c r="AN465" i="2"/>
  <c r="AN439" i="2"/>
  <c r="AN387" i="2"/>
  <c r="AN621" i="2"/>
  <c r="AN335" i="2"/>
  <c r="AN309" i="2"/>
  <c r="AN595" i="2"/>
  <c r="AN361" i="2"/>
  <c r="AN517" i="2"/>
  <c r="AN413" i="2"/>
  <c r="AN76" i="2"/>
  <c r="AN101" i="2" s="1"/>
  <c r="AN125" i="2" s="1"/>
  <c r="AN257" i="2"/>
  <c r="AN829" i="2"/>
  <c r="AN197" i="2"/>
  <c r="AN543" i="2"/>
  <c r="AN283" i="2"/>
  <c r="AN231" i="2"/>
  <c r="AN7" i="2"/>
  <c r="AP678" i="2"/>
  <c r="AP10" i="2"/>
  <c r="AO311" i="2"/>
  <c r="AO313" i="2"/>
  <c r="AO314" i="2" s="1"/>
  <c r="AP366" i="2"/>
  <c r="AP649" i="2"/>
  <c r="AO653" i="2"/>
  <c r="AO654" i="2" s="1"/>
  <c r="AP651" i="2"/>
  <c r="AP652" i="2" s="1"/>
  <c r="AO521" i="2"/>
  <c r="AO522" i="2" s="1"/>
  <c r="AO519" i="2"/>
  <c r="AP415" i="2"/>
  <c r="AP417" i="2"/>
  <c r="AP418" i="2" s="1"/>
  <c r="AM129" i="2"/>
  <c r="AM127" i="2"/>
  <c r="AO78" i="2"/>
  <c r="AO80" i="2"/>
  <c r="AO81" i="2" s="1"/>
  <c r="AK213" i="2"/>
  <c r="AK216" i="2"/>
  <c r="AK215" i="2" s="1"/>
  <c r="AO623" i="2"/>
  <c r="AO625" i="2"/>
  <c r="AO626" i="2" s="1"/>
  <c r="AN627" i="2"/>
  <c r="AN628" i="2" s="1"/>
  <c r="AP493" i="2"/>
  <c r="AP495" i="2"/>
  <c r="AP496" i="2" s="1"/>
  <c r="AL213" i="2" l="1"/>
  <c r="AL216" i="2"/>
  <c r="AL215" i="2" s="1"/>
  <c r="AQ675" i="2"/>
  <c r="AQ677" i="2"/>
  <c r="AP679" i="2"/>
  <c r="AP680" i="2" s="1"/>
  <c r="AO103" i="2"/>
  <c r="AO105" i="2"/>
  <c r="AO106" i="2" s="1"/>
  <c r="AN127" i="2"/>
  <c r="AN129" i="2"/>
  <c r="AN130" i="2" s="1"/>
  <c r="AP202" i="2"/>
  <c r="AN144" i="2"/>
  <c r="AN143" i="2" s="1"/>
  <c r="AN141" i="2"/>
  <c r="AQ79" i="2"/>
  <c r="AQ100" i="2"/>
  <c r="AP597" i="2"/>
  <c r="AP599" i="2"/>
  <c r="AP600" i="2" s="1"/>
  <c r="AP199" i="2"/>
  <c r="AP201" i="2"/>
  <c r="AP805" i="2"/>
  <c r="AO809" i="2"/>
  <c r="AO810" i="2" s="1"/>
  <c r="AP807" i="2"/>
  <c r="AP808" i="2" s="1"/>
  <c r="AQ678" i="2"/>
  <c r="AP753" i="2"/>
  <c r="AP755" i="2"/>
  <c r="AP756" i="2" s="1"/>
  <c r="AO757" i="2"/>
  <c r="AO758" i="2" s="1"/>
  <c r="AP467" i="2"/>
  <c r="AP469" i="2"/>
  <c r="AP470" i="2" s="1"/>
  <c r="AP78" i="2"/>
  <c r="AP80" i="2"/>
  <c r="AP81" i="2" s="1"/>
  <c r="AQ63" i="2"/>
  <c r="AP50" i="2"/>
  <c r="AP701" i="2"/>
  <c r="AP703" i="2"/>
  <c r="AP704" i="2" s="1"/>
  <c r="AQ389" i="2"/>
  <c r="AR391" i="2" s="1"/>
  <c r="AQ391" i="2"/>
  <c r="AQ392" i="2" s="1"/>
  <c r="AP337" i="2"/>
  <c r="AP339" i="2"/>
  <c r="AP340" i="2" s="1"/>
  <c r="AP571" i="2"/>
  <c r="AP573" i="2"/>
  <c r="AP574" i="2" s="1"/>
  <c r="AQ547" i="2"/>
  <c r="AQ545" i="2"/>
  <c r="AR547" i="2" s="1"/>
  <c r="AP519" i="2"/>
  <c r="AP521" i="2"/>
  <c r="AP522" i="2" s="1"/>
  <c r="AS195" i="2"/>
  <c r="AT40" i="2"/>
  <c r="AS48" i="2"/>
  <c r="AS74" i="2"/>
  <c r="AQ363" i="2"/>
  <c r="AR365" i="2" s="1"/>
  <c r="AQ365" i="2"/>
  <c r="AQ366" i="2" s="1"/>
  <c r="AQ493" i="2"/>
  <c r="AR495" i="2" s="1"/>
  <c r="AQ495" i="2"/>
  <c r="AQ496" i="2" s="1"/>
  <c r="AR880" i="2"/>
  <c r="AR828" i="2"/>
  <c r="AR854" i="2"/>
  <c r="AR750" i="2"/>
  <c r="AR802" i="2"/>
  <c r="AR776" i="2"/>
  <c r="AR698" i="2"/>
  <c r="AR620" i="2"/>
  <c r="AR594" i="2"/>
  <c r="AR672" i="2"/>
  <c r="AR724" i="2"/>
  <c r="AR646" i="2"/>
  <c r="AR490" i="2"/>
  <c r="AR464" i="2"/>
  <c r="AR568" i="2"/>
  <c r="AR516" i="2"/>
  <c r="AR386" i="2"/>
  <c r="AR282" i="2"/>
  <c r="AR286" i="2" s="1"/>
  <c r="AR412" i="2"/>
  <c r="AR542" i="2"/>
  <c r="AR308" i="2"/>
  <c r="AR312" i="2" s="1"/>
  <c r="AR438" i="2"/>
  <c r="AR334" i="2"/>
  <c r="AR338" i="2" s="1"/>
  <c r="AR256" i="2"/>
  <c r="AR260" i="2" s="1"/>
  <c r="AR75" i="2"/>
  <c r="AS49" i="2"/>
  <c r="AR6" i="2"/>
  <c r="AR53" i="2"/>
  <c r="AR196" i="2"/>
  <c r="AR230" i="2"/>
  <c r="AR234" i="2" s="1"/>
  <c r="AR360" i="2"/>
  <c r="AP623" i="2"/>
  <c r="AP625" i="2"/>
  <c r="AP626" i="2" s="1"/>
  <c r="AO627" i="2"/>
  <c r="AO628" i="2" s="1"/>
  <c r="AQ649" i="2"/>
  <c r="AP653" i="2"/>
  <c r="AP654" i="2" s="1"/>
  <c r="AQ651" i="2"/>
  <c r="AQ652" i="2" s="1"/>
  <c r="AP311" i="2"/>
  <c r="AP313" i="2"/>
  <c r="AP314" i="2" s="1"/>
  <c r="AP857" i="2"/>
  <c r="AO861" i="2"/>
  <c r="AO862" i="2" s="1"/>
  <c r="AP859" i="2"/>
  <c r="AP860" i="2" s="1"/>
  <c r="AP883" i="2"/>
  <c r="AO887" i="2"/>
  <c r="AO888" i="2" s="1"/>
  <c r="AP885" i="2"/>
  <c r="AP886" i="2" s="1"/>
  <c r="AP287" i="2"/>
  <c r="AP288" i="2" s="1"/>
  <c r="AP285" i="2"/>
  <c r="AP441" i="2"/>
  <c r="AP443" i="2"/>
  <c r="AP444" i="2" s="1"/>
  <c r="AP259" i="2"/>
  <c r="AP261" i="2"/>
  <c r="AP262" i="2" s="1"/>
  <c r="AQ52" i="2"/>
  <c r="AQ54" i="2"/>
  <c r="AQ55" i="2" s="1"/>
  <c r="AP779" i="2"/>
  <c r="AP781" i="2"/>
  <c r="AP782" i="2" s="1"/>
  <c r="AO783" i="2"/>
  <c r="AO784" i="2" s="1"/>
  <c r="AN34" i="2"/>
  <c r="AN12" i="2"/>
  <c r="AN13" i="2" s="1"/>
  <c r="AO128" i="2"/>
  <c r="AO133" i="2"/>
  <c r="AO134" i="2" s="1"/>
  <c r="AO145" i="2" s="1"/>
  <c r="AQ11" i="2"/>
  <c r="AQ33" i="2"/>
  <c r="AP831" i="2"/>
  <c r="AO835" i="2"/>
  <c r="AO836" i="2" s="1"/>
  <c r="AP833" i="2"/>
  <c r="AP834" i="2" s="1"/>
  <c r="AO881" i="2"/>
  <c r="AO855" i="2"/>
  <c r="AO829" i="2"/>
  <c r="AO803" i="2"/>
  <c r="AO751" i="2"/>
  <c r="AO777" i="2"/>
  <c r="AO699" i="2"/>
  <c r="AO725" i="2"/>
  <c r="AO621" i="2"/>
  <c r="AO595" i="2"/>
  <c r="AO647" i="2"/>
  <c r="AO517" i="2"/>
  <c r="AO387" i="2"/>
  <c r="AO569" i="2"/>
  <c r="AO335" i="2"/>
  <c r="AO309" i="2"/>
  <c r="AO439" i="2"/>
  <c r="AO491" i="2"/>
  <c r="AO361" i="2"/>
  <c r="AO673" i="2"/>
  <c r="AO283" i="2"/>
  <c r="AO257" i="2"/>
  <c r="AO543" i="2"/>
  <c r="AO197" i="2"/>
  <c r="AO413" i="2"/>
  <c r="AO465" i="2"/>
  <c r="AO76" i="2"/>
  <c r="AO101" i="2" s="1"/>
  <c r="AO125" i="2" s="1"/>
  <c r="AO231" i="2"/>
  <c r="AO7" i="2"/>
  <c r="AQ233" i="2"/>
  <c r="AQ235" i="2"/>
  <c r="AQ236" i="2" s="1"/>
  <c r="AQ415" i="2"/>
  <c r="AR417" i="2" s="1"/>
  <c r="AQ417" i="2"/>
  <c r="AQ418" i="2" s="1"/>
  <c r="AP135" i="2"/>
  <c r="AP136" i="2" s="1"/>
  <c r="AP124" i="2"/>
  <c r="AP104" i="2"/>
  <c r="AQ548" i="2"/>
  <c r="AO549" i="2" s="1"/>
  <c r="AO550" i="2" s="1"/>
  <c r="AQ205" i="2"/>
  <c r="AQ206" i="2" s="1"/>
  <c r="AQ217" i="2" s="1"/>
  <c r="AQ200" i="2"/>
  <c r="AP727" i="2"/>
  <c r="AP729" i="2"/>
  <c r="AP730" i="2" s="1"/>
  <c r="AP419" i="2" l="1"/>
  <c r="AP420" i="2" s="1"/>
  <c r="E419" i="2"/>
  <c r="E420" i="2" s="1"/>
  <c r="D419" i="2"/>
  <c r="F419" i="2"/>
  <c r="F420" i="2" s="1"/>
  <c r="H419" i="2"/>
  <c r="H420" i="2" s="1"/>
  <c r="G419" i="2"/>
  <c r="G420" i="2" s="1"/>
  <c r="I419" i="2"/>
  <c r="I420" i="2" s="1"/>
  <c r="K419" i="2"/>
  <c r="K420" i="2" s="1"/>
  <c r="J419" i="2"/>
  <c r="J420" i="2" s="1"/>
  <c r="M419" i="2"/>
  <c r="M420" i="2" s="1"/>
  <c r="L419" i="2"/>
  <c r="L420" i="2" s="1"/>
  <c r="N419" i="2"/>
  <c r="N420" i="2" s="1"/>
  <c r="Q419" i="2"/>
  <c r="Q420" i="2" s="1"/>
  <c r="O419" i="2"/>
  <c r="O420" i="2" s="1"/>
  <c r="P419" i="2"/>
  <c r="P420" i="2" s="1"/>
  <c r="R419" i="2"/>
  <c r="R420" i="2" s="1"/>
  <c r="S419" i="2"/>
  <c r="S420" i="2" s="1"/>
  <c r="U419" i="2"/>
  <c r="U420" i="2" s="1"/>
  <c r="T419" i="2"/>
  <c r="T420" i="2" s="1"/>
  <c r="V419" i="2"/>
  <c r="V420" i="2" s="1"/>
  <c r="W419" i="2"/>
  <c r="W420" i="2" s="1"/>
  <c r="X419" i="2"/>
  <c r="X420" i="2" s="1"/>
  <c r="Y419" i="2"/>
  <c r="Y420" i="2" s="1"/>
  <c r="Z419" i="2"/>
  <c r="Z420" i="2" s="1"/>
  <c r="AA419" i="2"/>
  <c r="AA420" i="2" s="1"/>
  <c r="AB419" i="2"/>
  <c r="AB420" i="2" s="1"/>
  <c r="AD419" i="2"/>
  <c r="AD420" i="2" s="1"/>
  <c r="AC419" i="2"/>
  <c r="AC420" i="2" s="1"/>
  <c r="AE419" i="2"/>
  <c r="AE420" i="2" s="1"/>
  <c r="AF419" i="2"/>
  <c r="AF420" i="2" s="1"/>
  <c r="AH419" i="2"/>
  <c r="AH420" i="2" s="1"/>
  <c r="AG419" i="2"/>
  <c r="AG420" i="2" s="1"/>
  <c r="AI419" i="2"/>
  <c r="AI420" i="2" s="1"/>
  <c r="AL419" i="2"/>
  <c r="AL420" i="2" s="1"/>
  <c r="AJ419" i="2"/>
  <c r="AJ420" i="2" s="1"/>
  <c r="AN419" i="2"/>
  <c r="AN420" i="2" s="1"/>
  <c r="AO419" i="2"/>
  <c r="AO420" i="2" s="1"/>
  <c r="AM419" i="2"/>
  <c r="AM420" i="2" s="1"/>
  <c r="AK419" i="2"/>
  <c r="AK420" i="2" s="1"/>
  <c r="AP497" i="2"/>
  <c r="AP498" i="2" s="1"/>
  <c r="D497" i="2"/>
  <c r="G497" i="2"/>
  <c r="G498" i="2" s="1"/>
  <c r="F497" i="2"/>
  <c r="F498" i="2" s="1"/>
  <c r="E497" i="2"/>
  <c r="E498" i="2" s="1"/>
  <c r="H497" i="2"/>
  <c r="H498" i="2" s="1"/>
  <c r="I497" i="2"/>
  <c r="I498" i="2" s="1"/>
  <c r="J497" i="2"/>
  <c r="J498" i="2" s="1"/>
  <c r="K497" i="2"/>
  <c r="K498" i="2" s="1"/>
  <c r="M497" i="2"/>
  <c r="M498" i="2" s="1"/>
  <c r="N497" i="2"/>
  <c r="N498" i="2" s="1"/>
  <c r="L497" i="2"/>
  <c r="L498" i="2" s="1"/>
  <c r="P497" i="2"/>
  <c r="P498" i="2" s="1"/>
  <c r="O497" i="2"/>
  <c r="O498" i="2" s="1"/>
  <c r="Q497" i="2"/>
  <c r="Q498" i="2" s="1"/>
  <c r="S497" i="2"/>
  <c r="S498" i="2" s="1"/>
  <c r="R497" i="2"/>
  <c r="R498" i="2" s="1"/>
  <c r="T497" i="2"/>
  <c r="T498" i="2" s="1"/>
  <c r="U497" i="2"/>
  <c r="U498" i="2" s="1"/>
  <c r="V497" i="2"/>
  <c r="V498" i="2" s="1"/>
  <c r="X497" i="2"/>
  <c r="X498" i="2" s="1"/>
  <c r="W497" i="2"/>
  <c r="W498" i="2" s="1"/>
  <c r="Y497" i="2"/>
  <c r="Y498" i="2" s="1"/>
  <c r="AA497" i="2"/>
  <c r="AA498" i="2" s="1"/>
  <c r="Z497" i="2"/>
  <c r="Z498" i="2" s="1"/>
  <c r="AB497" i="2"/>
  <c r="AB498" i="2" s="1"/>
  <c r="AD497" i="2"/>
  <c r="AD498" i="2" s="1"/>
  <c r="AE497" i="2"/>
  <c r="AE498" i="2" s="1"/>
  <c r="AC497" i="2"/>
  <c r="AC498" i="2" s="1"/>
  <c r="AF497" i="2"/>
  <c r="AF498" i="2" s="1"/>
  <c r="AG497" i="2"/>
  <c r="AG498" i="2" s="1"/>
  <c r="AI497" i="2"/>
  <c r="AI498" i="2" s="1"/>
  <c r="AH497" i="2"/>
  <c r="AH498" i="2" s="1"/>
  <c r="AJ497" i="2"/>
  <c r="AJ498" i="2" s="1"/>
  <c r="AO497" i="2"/>
  <c r="AO498" i="2" s="1"/>
  <c r="AN497" i="2"/>
  <c r="AN498" i="2" s="1"/>
  <c r="AK497" i="2"/>
  <c r="AK498" i="2" s="1"/>
  <c r="AM497" i="2"/>
  <c r="AM498" i="2" s="1"/>
  <c r="AL497" i="2"/>
  <c r="AL498" i="2" s="1"/>
  <c r="AP393" i="2"/>
  <c r="AP394" i="2" s="1"/>
  <c r="D393" i="2"/>
  <c r="E393" i="2"/>
  <c r="E394" i="2" s="1"/>
  <c r="F393" i="2"/>
  <c r="F394" i="2" s="1"/>
  <c r="H393" i="2"/>
  <c r="H394" i="2" s="1"/>
  <c r="G393" i="2"/>
  <c r="G394" i="2" s="1"/>
  <c r="I393" i="2"/>
  <c r="I394" i="2" s="1"/>
  <c r="J393" i="2"/>
  <c r="J394" i="2" s="1"/>
  <c r="K393" i="2"/>
  <c r="K394" i="2" s="1"/>
  <c r="L393" i="2"/>
  <c r="L394" i="2" s="1"/>
  <c r="N393" i="2"/>
  <c r="N394" i="2" s="1"/>
  <c r="M393" i="2"/>
  <c r="M394" i="2" s="1"/>
  <c r="O393" i="2"/>
  <c r="O394" i="2" s="1"/>
  <c r="Q393" i="2"/>
  <c r="Q394" i="2" s="1"/>
  <c r="P393" i="2"/>
  <c r="P394" i="2" s="1"/>
  <c r="R393" i="2"/>
  <c r="R394" i="2" s="1"/>
  <c r="S393" i="2"/>
  <c r="S394" i="2" s="1"/>
  <c r="T393" i="2"/>
  <c r="T394" i="2" s="1"/>
  <c r="U393" i="2"/>
  <c r="U394" i="2" s="1"/>
  <c r="V393" i="2"/>
  <c r="V394" i="2" s="1"/>
  <c r="W393" i="2"/>
  <c r="W394" i="2" s="1"/>
  <c r="Y393" i="2"/>
  <c r="Y394" i="2" s="1"/>
  <c r="X393" i="2"/>
  <c r="X394" i="2" s="1"/>
  <c r="Z393" i="2"/>
  <c r="Z394" i="2" s="1"/>
  <c r="AA393" i="2"/>
  <c r="AA394" i="2" s="1"/>
  <c r="AB393" i="2"/>
  <c r="AB394" i="2" s="1"/>
  <c r="AC393" i="2"/>
  <c r="AC394" i="2" s="1"/>
  <c r="AD393" i="2"/>
  <c r="AD394" i="2" s="1"/>
  <c r="AE393" i="2"/>
  <c r="AE394" i="2" s="1"/>
  <c r="AF393" i="2"/>
  <c r="AF394" i="2" s="1"/>
  <c r="AI393" i="2"/>
  <c r="AI394" i="2" s="1"/>
  <c r="AG393" i="2"/>
  <c r="AG394" i="2" s="1"/>
  <c r="AK393" i="2"/>
  <c r="AK394" i="2" s="1"/>
  <c r="AJ393" i="2"/>
  <c r="AJ394" i="2" s="1"/>
  <c r="AH393" i="2"/>
  <c r="AH394" i="2" s="1"/>
  <c r="AN393" i="2"/>
  <c r="AN394" i="2" s="1"/>
  <c r="AO393" i="2"/>
  <c r="AO394" i="2" s="1"/>
  <c r="AM393" i="2"/>
  <c r="AM394" i="2" s="1"/>
  <c r="AL393" i="2"/>
  <c r="AL394" i="2" s="1"/>
  <c r="AL731" i="2"/>
  <c r="AL732" i="2" s="1"/>
  <c r="AP367" i="2"/>
  <c r="AP368" i="2" s="1"/>
  <c r="E367" i="2"/>
  <c r="E368" i="2" s="1"/>
  <c r="D367" i="2"/>
  <c r="F367" i="2"/>
  <c r="F368" i="2" s="1"/>
  <c r="G367" i="2"/>
  <c r="G368" i="2" s="1"/>
  <c r="I367" i="2"/>
  <c r="I368" i="2" s="1"/>
  <c r="J367" i="2"/>
  <c r="J368" i="2" s="1"/>
  <c r="H367" i="2"/>
  <c r="H368" i="2" s="1"/>
  <c r="L367" i="2"/>
  <c r="L368" i="2" s="1"/>
  <c r="K367" i="2"/>
  <c r="K368" i="2" s="1"/>
  <c r="O367" i="2"/>
  <c r="O368" i="2" s="1"/>
  <c r="M367" i="2"/>
  <c r="M368" i="2" s="1"/>
  <c r="N367" i="2"/>
  <c r="N368" i="2" s="1"/>
  <c r="P367" i="2"/>
  <c r="P368" i="2" s="1"/>
  <c r="Q367" i="2"/>
  <c r="Q368" i="2" s="1"/>
  <c r="S367" i="2"/>
  <c r="S368" i="2" s="1"/>
  <c r="R367" i="2"/>
  <c r="R368" i="2" s="1"/>
  <c r="T367" i="2"/>
  <c r="T368" i="2" s="1"/>
  <c r="V367" i="2"/>
  <c r="V368" i="2" s="1"/>
  <c r="U367" i="2"/>
  <c r="U368" i="2" s="1"/>
  <c r="X367" i="2"/>
  <c r="X368" i="2" s="1"/>
  <c r="Z367" i="2"/>
  <c r="Z368" i="2" s="1"/>
  <c r="W367" i="2"/>
  <c r="W368" i="2" s="1"/>
  <c r="AB367" i="2"/>
  <c r="AB368" i="2" s="1"/>
  <c r="AA367" i="2"/>
  <c r="AA368" i="2" s="1"/>
  <c r="Y367" i="2"/>
  <c r="Y368" i="2" s="1"/>
  <c r="AC367" i="2"/>
  <c r="AC368" i="2" s="1"/>
  <c r="AD367" i="2"/>
  <c r="AD368" i="2" s="1"/>
  <c r="AF367" i="2"/>
  <c r="AF368" i="2" s="1"/>
  <c r="AE367" i="2"/>
  <c r="AE368" i="2" s="1"/>
  <c r="AH367" i="2"/>
  <c r="AH368" i="2" s="1"/>
  <c r="AG367" i="2"/>
  <c r="AG368" i="2" s="1"/>
  <c r="AJ367" i="2"/>
  <c r="AJ368" i="2" s="1"/>
  <c r="AI367" i="2"/>
  <c r="AI368" i="2" s="1"/>
  <c r="AK367" i="2"/>
  <c r="AK368" i="2" s="1"/>
  <c r="AM367" i="2"/>
  <c r="AM368" i="2" s="1"/>
  <c r="AO367" i="2"/>
  <c r="AO368" i="2" s="1"/>
  <c r="AN367" i="2"/>
  <c r="AN368" i="2" s="1"/>
  <c r="AL367" i="2"/>
  <c r="AL368" i="2" s="1"/>
  <c r="AN705" i="2"/>
  <c r="AN706" i="2" s="1"/>
  <c r="AQ597" i="2"/>
  <c r="AR599" i="2" s="1"/>
  <c r="AQ599" i="2"/>
  <c r="AQ600" i="2" s="1"/>
  <c r="AL601" i="2" s="1"/>
  <c r="AL602" i="2" s="1"/>
  <c r="AR233" i="2"/>
  <c r="AR235" i="2"/>
  <c r="AQ441" i="2"/>
  <c r="AR443" i="2" s="1"/>
  <c r="AQ443" i="2"/>
  <c r="AQ444" i="2" s="1"/>
  <c r="AL549" i="2"/>
  <c r="AL550" i="2" s="1"/>
  <c r="AQ285" i="2"/>
  <c r="AQ287" i="2"/>
  <c r="AQ288" i="2" s="1"/>
  <c r="AQ701" i="2"/>
  <c r="AR703" i="2" s="1"/>
  <c r="AQ703" i="2"/>
  <c r="AQ704" i="2" s="1"/>
  <c r="AJ705" i="2"/>
  <c r="AJ706" i="2" s="1"/>
  <c r="AQ124" i="2"/>
  <c r="AQ104" i="2"/>
  <c r="AQ135" i="2"/>
  <c r="AQ136" i="2" s="1"/>
  <c r="AQ78" i="2"/>
  <c r="AQ80" i="2"/>
  <c r="AQ10" i="2"/>
  <c r="AQ259" i="2"/>
  <c r="AQ261" i="2"/>
  <c r="AQ262" i="2" s="1"/>
  <c r="AR651" i="2"/>
  <c r="AQ653" i="2"/>
  <c r="AQ654" i="2" s="1"/>
  <c r="AQ519" i="2"/>
  <c r="AR521" i="2" s="1"/>
  <c r="AQ521" i="2"/>
  <c r="AQ522" i="2" s="1"/>
  <c r="AQ469" i="2"/>
  <c r="AQ470" i="2" s="1"/>
  <c r="AL471" i="2" s="1"/>
  <c r="AL472" i="2" s="1"/>
  <c r="AQ467" i="2"/>
  <c r="AR469" i="2" s="1"/>
  <c r="AQ81" i="2"/>
  <c r="AO127" i="2"/>
  <c r="AO129" i="2"/>
  <c r="AO130" i="2" s="1"/>
  <c r="AP103" i="2"/>
  <c r="AP105" i="2"/>
  <c r="AM216" i="2"/>
  <c r="AM215" i="2" s="1"/>
  <c r="AM213" i="2"/>
  <c r="AT195" i="2"/>
  <c r="AU40" i="2"/>
  <c r="AT74" i="2"/>
  <c r="AT48" i="2"/>
  <c r="AQ311" i="2"/>
  <c r="AQ313" i="2"/>
  <c r="AQ314" i="2" s="1"/>
  <c r="AP128" i="2"/>
  <c r="AP133" i="2"/>
  <c r="AP134" i="2" s="1"/>
  <c r="AP145" i="2" s="1"/>
  <c r="AR236" i="2"/>
  <c r="AO705" i="2"/>
  <c r="AO706" i="2" s="1"/>
  <c r="AL705" i="2"/>
  <c r="AL706" i="2" s="1"/>
  <c r="AM705" i="2"/>
  <c r="AM706" i="2" s="1"/>
  <c r="AO523" i="2"/>
  <c r="AO524" i="2" s="1"/>
  <c r="AQ805" i="2"/>
  <c r="AQ807" i="2"/>
  <c r="AQ808" i="2" s="1"/>
  <c r="AP809" i="2"/>
  <c r="AP810" i="2" s="1"/>
  <c r="AR11" i="2"/>
  <c r="AR33" i="2"/>
  <c r="AP855" i="2"/>
  <c r="AP881" i="2"/>
  <c r="AP777" i="2"/>
  <c r="AP829" i="2"/>
  <c r="AP699" i="2"/>
  <c r="AP803" i="2"/>
  <c r="AP725" i="2"/>
  <c r="AP647" i="2"/>
  <c r="AP751" i="2"/>
  <c r="AP569" i="2"/>
  <c r="AP543" i="2"/>
  <c r="AP673" i="2"/>
  <c r="AP413" i="2"/>
  <c r="AP621" i="2"/>
  <c r="AP595" i="2"/>
  <c r="AP491" i="2"/>
  <c r="AP361" i="2"/>
  <c r="AP197" i="2"/>
  <c r="AP387" i="2"/>
  <c r="AP257" i="2"/>
  <c r="AP231" i="2"/>
  <c r="AP439" i="2"/>
  <c r="AP465" i="2"/>
  <c r="AP309" i="2"/>
  <c r="AP283" i="2"/>
  <c r="AP335" i="2"/>
  <c r="AP76" i="2"/>
  <c r="AP101" i="2" s="1"/>
  <c r="AP125" i="2" s="1"/>
  <c r="AP517" i="2"/>
  <c r="AP7" i="2"/>
  <c r="AO445" i="2"/>
  <c r="AO446" i="2" s="1"/>
  <c r="AQ573" i="2"/>
  <c r="AQ574" i="2" s="1"/>
  <c r="AQ571" i="2"/>
  <c r="AR573" i="2" s="1"/>
  <c r="AP106" i="2"/>
  <c r="AR52" i="2"/>
  <c r="AR54" i="2"/>
  <c r="AR55" i="2" s="1"/>
  <c r="AP887" i="2"/>
  <c r="AP888" i="2" s="1"/>
  <c r="AQ883" i="2"/>
  <c r="AQ885" i="2"/>
  <c r="AQ886" i="2" s="1"/>
  <c r="AR200" i="2"/>
  <c r="AR205" i="2"/>
  <c r="AR206" i="2" s="1"/>
  <c r="AR217" i="2" s="1"/>
  <c r="AK731" i="2"/>
  <c r="AK732" i="2" s="1"/>
  <c r="AQ831" i="2"/>
  <c r="AQ833" i="2"/>
  <c r="AQ834" i="2" s="1"/>
  <c r="AP835" i="2"/>
  <c r="AP836" i="2" s="1"/>
  <c r="AQ857" i="2"/>
  <c r="AP861" i="2"/>
  <c r="AP862" i="2" s="1"/>
  <c r="AQ859" i="2"/>
  <c r="AQ860" i="2" s="1"/>
  <c r="AS854" i="2"/>
  <c r="AS880" i="2"/>
  <c r="AS750" i="2"/>
  <c r="AS776" i="2"/>
  <c r="AS698" i="2"/>
  <c r="AS620" i="2"/>
  <c r="AS594" i="2"/>
  <c r="AS802" i="2"/>
  <c r="AS724" i="2"/>
  <c r="AS646" i="2"/>
  <c r="AS568" i="2"/>
  <c r="AS516" i="2"/>
  <c r="AS542" i="2"/>
  <c r="AS464" i="2"/>
  <c r="AS412" i="2"/>
  <c r="AS672" i="2"/>
  <c r="AS360" i="2"/>
  <c r="AS828" i="2"/>
  <c r="AS282" i="2"/>
  <c r="AS286" i="2" s="1"/>
  <c r="AS256" i="2"/>
  <c r="AS260" i="2" s="1"/>
  <c r="AS230" i="2"/>
  <c r="AS234" i="2" s="1"/>
  <c r="AS490" i="2"/>
  <c r="AS386" i="2"/>
  <c r="AS334" i="2"/>
  <c r="AS338" i="2" s="1"/>
  <c r="AS438" i="2"/>
  <c r="AS196" i="2"/>
  <c r="AS308" i="2"/>
  <c r="AS312" i="2" s="1"/>
  <c r="AS53" i="2"/>
  <c r="AT49" i="2"/>
  <c r="AS75" i="2"/>
  <c r="AS6" i="2"/>
  <c r="AQ337" i="2"/>
  <c r="AQ339" i="2"/>
  <c r="AQ340" i="2" s="1"/>
  <c r="AL445" i="2"/>
  <c r="AL446" i="2" s="1"/>
  <c r="AQ50" i="2"/>
  <c r="AR63" i="2"/>
  <c r="AH523" i="2"/>
  <c r="AH524" i="2" s="1"/>
  <c r="AP549" i="2"/>
  <c r="AP550" i="2" s="1"/>
  <c r="D549" i="2"/>
  <c r="E549" i="2"/>
  <c r="E550" i="2" s="1"/>
  <c r="G549" i="2"/>
  <c r="G550" i="2" s="1"/>
  <c r="F549" i="2"/>
  <c r="F550" i="2" s="1"/>
  <c r="I549" i="2"/>
  <c r="I550" i="2" s="1"/>
  <c r="H549" i="2"/>
  <c r="H550" i="2" s="1"/>
  <c r="J549" i="2"/>
  <c r="J550" i="2" s="1"/>
  <c r="K549" i="2"/>
  <c r="K550" i="2" s="1"/>
  <c r="M549" i="2"/>
  <c r="M550" i="2" s="1"/>
  <c r="L549" i="2"/>
  <c r="L550" i="2" s="1"/>
  <c r="O549" i="2"/>
  <c r="O550" i="2" s="1"/>
  <c r="Q549" i="2"/>
  <c r="Q550" i="2" s="1"/>
  <c r="P549" i="2"/>
  <c r="P550" i="2" s="1"/>
  <c r="N549" i="2"/>
  <c r="N550" i="2" s="1"/>
  <c r="R549" i="2"/>
  <c r="R550" i="2" s="1"/>
  <c r="S549" i="2"/>
  <c r="S550" i="2" s="1"/>
  <c r="T549" i="2"/>
  <c r="T550" i="2" s="1"/>
  <c r="U549" i="2"/>
  <c r="U550" i="2" s="1"/>
  <c r="W549" i="2"/>
  <c r="W550" i="2" s="1"/>
  <c r="V549" i="2"/>
  <c r="V550" i="2" s="1"/>
  <c r="X549" i="2"/>
  <c r="X550" i="2" s="1"/>
  <c r="Y549" i="2"/>
  <c r="Y550" i="2" s="1"/>
  <c r="AA549" i="2"/>
  <c r="AA550" i="2" s="1"/>
  <c r="Z549" i="2"/>
  <c r="Z550" i="2" s="1"/>
  <c r="AD549" i="2"/>
  <c r="AD550" i="2" s="1"/>
  <c r="AB549" i="2"/>
  <c r="AB550" i="2" s="1"/>
  <c r="AC549" i="2"/>
  <c r="AC550" i="2" s="1"/>
  <c r="AF549" i="2"/>
  <c r="AF550" i="2" s="1"/>
  <c r="AG549" i="2"/>
  <c r="AG550" i="2" s="1"/>
  <c r="AI549" i="2"/>
  <c r="AI550" i="2" s="1"/>
  <c r="AE549" i="2"/>
  <c r="AE550" i="2" s="1"/>
  <c r="AK549" i="2"/>
  <c r="AK550" i="2" s="1"/>
  <c r="AH549" i="2"/>
  <c r="AH550" i="2" s="1"/>
  <c r="AJ549" i="2"/>
  <c r="AJ550" i="2" s="1"/>
  <c r="AM549" i="2"/>
  <c r="AM550" i="2" s="1"/>
  <c r="AN549" i="2"/>
  <c r="AN550" i="2" s="1"/>
  <c r="AQ199" i="2"/>
  <c r="AQ201" i="2"/>
  <c r="AQ202" i="2" s="1"/>
  <c r="AQ727" i="2"/>
  <c r="AR729" i="2" s="1"/>
  <c r="AQ729" i="2"/>
  <c r="AQ730" i="2" s="1"/>
  <c r="AN731" i="2" s="1"/>
  <c r="AN732" i="2" s="1"/>
  <c r="AO34" i="2"/>
  <c r="AO12" i="2"/>
  <c r="AO13" i="2" s="1"/>
  <c r="AQ779" i="2"/>
  <c r="AQ781" i="2"/>
  <c r="AQ782" i="2" s="1"/>
  <c r="AP783" i="2"/>
  <c r="AP784" i="2" s="1"/>
  <c r="AQ623" i="2"/>
  <c r="AQ625" i="2"/>
  <c r="AQ626" i="2" s="1"/>
  <c r="AP627" i="2"/>
  <c r="AP628" i="2" s="1"/>
  <c r="AR100" i="2"/>
  <c r="AR79" i="2"/>
  <c r="AO575" i="2"/>
  <c r="AO576" i="2" s="1"/>
  <c r="AM575" i="2"/>
  <c r="AM576" i="2" s="1"/>
  <c r="AK575" i="2"/>
  <c r="AK576" i="2" s="1"/>
  <c r="AL575" i="2"/>
  <c r="AL576" i="2" s="1"/>
  <c r="AN445" i="2"/>
  <c r="AN446" i="2" s="1"/>
  <c r="AQ753" i="2"/>
  <c r="AP757" i="2"/>
  <c r="AP758" i="2" s="1"/>
  <c r="AQ755" i="2"/>
  <c r="AQ756" i="2" s="1"/>
  <c r="AO141" i="2"/>
  <c r="AO144" i="2"/>
  <c r="AO143" i="2" s="1"/>
  <c r="AK523" i="2"/>
  <c r="AK524" i="2" s="1"/>
  <c r="AQ679" i="2"/>
  <c r="AQ680" i="2" s="1"/>
  <c r="AR677" i="2"/>
  <c r="AQ103" i="2" l="1"/>
  <c r="AQ105" i="2"/>
  <c r="AM731" i="2"/>
  <c r="AM732" i="2" s="1"/>
  <c r="AS100" i="2"/>
  <c r="AS79" i="2"/>
  <c r="AQ861" i="2"/>
  <c r="AQ862" i="2" s="1"/>
  <c r="AR859" i="2"/>
  <c r="AO731" i="2"/>
  <c r="AO732" i="2" s="1"/>
  <c r="AS52" i="2"/>
  <c r="AS54" i="2"/>
  <c r="AS55" i="2" s="1"/>
  <c r="AP127" i="2"/>
  <c r="AP129" i="2"/>
  <c r="AP130" i="2" s="1"/>
  <c r="D420" i="2"/>
  <c r="D430" i="2"/>
  <c r="E430" i="2" s="1"/>
  <c r="F430" i="2" s="1"/>
  <c r="G430" i="2" s="1"/>
  <c r="H430" i="2" s="1"/>
  <c r="I430" i="2" s="1"/>
  <c r="J430" i="2" s="1"/>
  <c r="K430" i="2" s="1"/>
  <c r="L430" i="2" s="1"/>
  <c r="M430" i="2" s="1"/>
  <c r="N430" i="2" s="1"/>
  <c r="O430" i="2" s="1"/>
  <c r="P430" i="2" s="1"/>
  <c r="Q430" i="2" s="1"/>
  <c r="R430" i="2" s="1"/>
  <c r="S430" i="2" s="1"/>
  <c r="T430" i="2" s="1"/>
  <c r="U430" i="2" s="1"/>
  <c r="V430" i="2" s="1"/>
  <c r="W430" i="2" s="1"/>
  <c r="X430" i="2" s="1"/>
  <c r="Y430" i="2" s="1"/>
  <c r="Z430" i="2" s="1"/>
  <c r="AA430" i="2" s="1"/>
  <c r="AB430" i="2" s="1"/>
  <c r="AC430" i="2" s="1"/>
  <c r="AD430" i="2" s="1"/>
  <c r="AE430" i="2" s="1"/>
  <c r="AR199" i="2"/>
  <c r="AR201" i="2"/>
  <c r="AR202" i="2" s="1"/>
  <c r="AP34" i="2"/>
  <c r="AP12" i="2"/>
  <c r="AP13" i="2" s="1"/>
  <c r="AQ133" i="2"/>
  <c r="AQ134" i="2" s="1"/>
  <c r="AQ145" i="2" s="1"/>
  <c r="AQ128" i="2"/>
  <c r="AQ783" i="2"/>
  <c r="AQ784" i="2" s="1"/>
  <c r="AR781" i="2"/>
  <c r="AR50" i="2"/>
  <c r="AS63" i="2"/>
  <c r="AT880" i="2"/>
  <c r="AT854" i="2"/>
  <c r="AT776" i="2"/>
  <c r="AT828" i="2"/>
  <c r="AT698" i="2"/>
  <c r="AT724" i="2"/>
  <c r="AT802" i="2"/>
  <c r="AT646" i="2"/>
  <c r="AT672" i="2"/>
  <c r="AT542" i="2"/>
  <c r="AT438" i="2"/>
  <c r="AT750" i="2"/>
  <c r="AT568" i="2"/>
  <c r="AT360" i="2"/>
  <c r="AT256" i="2"/>
  <c r="AT260" i="2" s="1"/>
  <c r="AT230" i="2"/>
  <c r="AT234" i="2" s="1"/>
  <c r="AT490" i="2"/>
  <c r="AT412" i="2"/>
  <c r="AT386" i="2"/>
  <c r="AT334" i="2"/>
  <c r="AT338" i="2" s="1"/>
  <c r="AT620" i="2"/>
  <c r="AT594" i="2"/>
  <c r="AT516" i="2"/>
  <c r="AT308" i="2"/>
  <c r="AT312" i="2" s="1"/>
  <c r="AT75" i="2"/>
  <c r="AU49" i="2"/>
  <c r="AT282" i="2"/>
  <c r="AT286" i="2" s="1"/>
  <c r="AT53" i="2"/>
  <c r="AT464" i="2"/>
  <c r="AT196" i="2"/>
  <c r="AT6" i="2"/>
  <c r="AR807" i="2"/>
  <c r="AQ809" i="2"/>
  <c r="AQ810" i="2" s="1"/>
  <c r="AO471" i="2"/>
  <c r="AO472" i="2" s="1"/>
  <c r="AQ106" i="2"/>
  <c r="AS33" i="2"/>
  <c r="AS11" i="2"/>
  <c r="AV40" i="2"/>
  <c r="AU48" i="2"/>
  <c r="AU74" i="2"/>
  <c r="AU195" i="2"/>
  <c r="AR124" i="2"/>
  <c r="AR104" i="2"/>
  <c r="AR135" i="2"/>
  <c r="AR136" i="2" s="1"/>
  <c r="AQ757" i="2"/>
  <c r="AQ758" i="2" s="1"/>
  <c r="AR755" i="2"/>
  <c r="AQ881" i="2"/>
  <c r="AQ829" i="2"/>
  <c r="AQ777" i="2"/>
  <c r="AQ803" i="2"/>
  <c r="AQ725" i="2"/>
  <c r="AQ673" i="2"/>
  <c r="AQ855" i="2"/>
  <c r="AQ621" i="2"/>
  <c r="AQ595" i="2"/>
  <c r="AQ543" i="2"/>
  <c r="AQ465" i="2"/>
  <c r="AQ517" i="2"/>
  <c r="AQ439" i="2"/>
  <c r="AQ751" i="2"/>
  <c r="AQ197" i="2"/>
  <c r="AQ699" i="2"/>
  <c r="AQ647" i="2"/>
  <c r="AQ569" i="2"/>
  <c r="AQ309" i="2"/>
  <c r="AQ257" i="2"/>
  <c r="AQ491" i="2"/>
  <c r="AQ283" i="2"/>
  <c r="AQ231" i="2"/>
  <c r="AQ335" i="2"/>
  <c r="AQ76" i="2"/>
  <c r="AQ101" i="2" s="1"/>
  <c r="AQ125" i="2" s="1"/>
  <c r="AQ361" i="2"/>
  <c r="AQ7" i="2"/>
  <c r="AQ387" i="2"/>
  <c r="AQ413" i="2"/>
  <c r="AN213" i="2"/>
  <c r="AN216" i="2"/>
  <c r="AN215" i="2" s="1"/>
  <c r="AR259" i="2"/>
  <c r="AR261" i="2"/>
  <c r="AR262" i="2" s="1"/>
  <c r="AP705" i="2"/>
  <c r="AP706" i="2" s="1"/>
  <c r="D705" i="2"/>
  <c r="E705" i="2"/>
  <c r="E706" i="2" s="1"/>
  <c r="F705" i="2"/>
  <c r="F706" i="2" s="1"/>
  <c r="I705" i="2"/>
  <c r="I706" i="2" s="1"/>
  <c r="G705" i="2"/>
  <c r="G706" i="2" s="1"/>
  <c r="H705" i="2"/>
  <c r="H706" i="2" s="1"/>
  <c r="J705" i="2"/>
  <c r="J706" i="2" s="1"/>
  <c r="K705" i="2"/>
  <c r="K706" i="2" s="1"/>
  <c r="L705" i="2"/>
  <c r="L706" i="2" s="1"/>
  <c r="M705" i="2"/>
  <c r="M706" i="2" s="1"/>
  <c r="N705" i="2"/>
  <c r="N706" i="2" s="1"/>
  <c r="O705" i="2"/>
  <c r="O706" i="2" s="1"/>
  <c r="P705" i="2"/>
  <c r="P706" i="2" s="1"/>
  <c r="Q705" i="2"/>
  <c r="Q706" i="2" s="1"/>
  <c r="S705" i="2"/>
  <c r="S706" i="2" s="1"/>
  <c r="R705" i="2"/>
  <c r="R706" i="2" s="1"/>
  <c r="T705" i="2"/>
  <c r="T706" i="2" s="1"/>
  <c r="U705" i="2"/>
  <c r="U706" i="2" s="1"/>
  <c r="V705" i="2"/>
  <c r="V706" i="2" s="1"/>
  <c r="W705" i="2"/>
  <c r="W706" i="2" s="1"/>
  <c r="Y705" i="2"/>
  <c r="Y706" i="2" s="1"/>
  <c r="X705" i="2"/>
  <c r="X706" i="2" s="1"/>
  <c r="AA705" i="2"/>
  <c r="AA706" i="2" s="1"/>
  <c r="Z705" i="2"/>
  <c r="Z706" i="2" s="1"/>
  <c r="AB705" i="2"/>
  <c r="AB706" i="2" s="1"/>
  <c r="AC705" i="2"/>
  <c r="AC706" i="2" s="1"/>
  <c r="AD705" i="2"/>
  <c r="AD706" i="2" s="1"/>
  <c r="AF705" i="2"/>
  <c r="AF706" i="2" s="1"/>
  <c r="AE705" i="2"/>
  <c r="AE706" i="2" s="1"/>
  <c r="AI705" i="2"/>
  <c r="AI706" i="2" s="1"/>
  <c r="AG705" i="2"/>
  <c r="AG706" i="2" s="1"/>
  <c r="AH705" i="2"/>
  <c r="AH706" i="2" s="1"/>
  <c r="AK705" i="2"/>
  <c r="AK706" i="2" s="1"/>
  <c r="AP445" i="2"/>
  <c r="AP446" i="2" s="1"/>
  <c r="E445" i="2"/>
  <c r="E446" i="2" s="1"/>
  <c r="D445" i="2"/>
  <c r="F445" i="2"/>
  <c r="F446" i="2" s="1"/>
  <c r="G445" i="2"/>
  <c r="G446" i="2" s="1"/>
  <c r="H445" i="2"/>
  <c r="H446" i="2" s="1"/>
  <c r="I445" i="2"/>
  <c r="I446" i="2" s="1"/>
  <c r="J445" i="2"/>
  <c r="J446" i="2" s="1"/>
  <c r="K445" i="2"/>
  <c r="K446" i="2" s="1"/>
  <c r="M445" i="2"/>
  <c r="M446" i="2" s="1"/>
  <c r="N445" i="2"/>
  <c r="N446" i="2" s="1"/>
  <c r="L445" i="2"/>
  <c r="L446" i="2" s="1"/>
  <c r="O445" i="2"/>
  <c r="O446" i="2" s="1"/>
  <c r="R445" i="2"/>
  <c r="R446" i="2" s="1"/>
  <c r="P445" i="2"/>
  <c r="P446" i="2" s="1"/>
  <c r="Q445" i="2"/>
  <c r="Q446" i="2" s="1"/>
  <c r="S445" i="2"/>
  <c r="S446" i="2" s="1"/>
  <c r="T445" i="2"/>
  <c r="T446" i="2" s="1"/>
  <c r="U445" i="2"/>
  <c r="U446" i="2" s="1"/>
  <c r="W445" i="2"/>
  <c r="W446" i="2" s="1"/>
  <c r="X445" i="2"/>
  <c r="X446" i="2" s="1"/>
  <c r="V445" i="2"/>
  <c r="V446" i="2" s="1"/>
  <c r="Y445" i="2"/>
  <c r="Y446" i="2" s="1"/>
  <c r="AA445" i="2"/>
  <c r="AA446" i="2" s="1"/>
  <c r="Z445" i="2"/>
  <c r="Z446" i="2" s="1"/>
  <c r="AB445" i="2"/>
  <c r="AB446" i="2" s="1"/>
  <c r="AC445" i="2"/>
  <c r="AC446" i="2" s="1"/>
  <c r="AD445" i="2"/>
  <c r="AD446" i="2" s="1"/>
  <c r="AF445" i="2"/>
  <c r="AF446" i="2" s="1"/>
  <c r="AE445" i="2"/>
  <c r="AE446" i="2" s="1"/>
  <c r="AG445" i="2"/>
  <c r="AG446" i="2" s="1"/>
  <c r="AH445" i="2"/>
  <c r="AH446" i="2" s="1"/>
  <c r="AI445" i="2"/>
  <c r="AI446" i="2" s="1"/>
  <c r="AJ445" i="2"/>
  <c r="AJ446" i="2" s="1"/>
  <c r="AK445" i="2"/>
  <c r="AK446" i="2" s="1"/>
  <c r="AM445" i="2"/>
  <c r="AM446" i="2" s="1"/>
  <c r="AP601" i="2"/>
  <c r="AP602" i="2" s="1"/>
  <c r="D601" i="2"/>
  <c r="E601" i="2"/>
  <c r="E602" i="2" s="1"/>
  <c r="F601" i="2"/>
  <c r="F602" i="2" s="1"/>
  <c r="H601" i="2"/>
  <c r="H602" i="2" s="1"/>
  <c r="I601" i="2"/>
  <c r="I602" i="2" s="1"/>
  <c r="G601" i="2"/>
  <c r="G602" i="2" s="1"/>
  <c r="J601" i="2"/>
  <c r="J602" i="2" s="1"/>
  <c r="L601" i="2"/>
  <c r="L602" i="2" s="1"/>
  <c r="K601" i="2"/>
  <c r="K602" i="2" s="1"/>
  <c r="M601" i="2"/>
  <c r="M602" i="2" s="1"/>
  <c r="N601" i="2"/>
  <c r="N602" i="2" s="1"/>
  <c r="P601" i="2"/>
  <c r="P602" i="2" s="1"/>
  <c r="O601" i="2"/>
  <c r="O602" i="2" s="1"/>
  <c r="Q601" i="2"/>
  <c r="Q602" i="2" s="1"/>
  <c r="R601" i="2"/>
  <c r="R602" i="2" s="1"/>
  <c r="S601" i="2"/>
  <c r="S602" i="2" s="1"/>
  <c r="T601" i="2"/>
  <c r="T602" i="2" s="1"/>
  <c r="V601" i="2"/>
  <c r="V602" i="2" s="1"/>
  <c r="U601" i="2"/>
  <c r="U602" i="2" s="1"/>
  <c r="X601" i="2"/>
  <c r="X602" i="2" s="1"/>
  <c r="Z601" i="2"/>
  <c r="Z602" i="2" s="1"/>
  <c r="W601" i="2"/>
  <c r="W602" i="2" s="1"/>
  <c r="Y601" i="2"/>
  <c r="Y602" i="2" s="1"/>
  <c r="AA601" i="2"/>
  <c r="AA602" i="2" s="1"/>
  <c r="AB601" i="2"/>
  <c r="AB602" i="2" s="1"/>
  <c r="AC601" i="2"/>
  <c r="AC602" i="2" s="1"/>
  <c r="AE601" i="2"/>
  <c r="AE602" i="2" s="1"/>
  <c r="AF601" i="2"/>
  <c r="AF602" i="2" s="1"/>
  <c r="AD601" i="2"/>
  <c r="AD602" i="2" s="1"/>
  <c r="AG601" i="2"/>
  <c r="AG602" i="2" s="1"/>
  <c r="AI601" i="2"/>
  <c r="AI602" i="2" s="1"/>
  <c r="AK601" i="2"/>
  <c r="AK602" i="2" s="1"/>
  <c r="AJ601" i="2"/>
  <c r="AJ602" i="2" s="1"/>
  <c r="AN601" i="2"/>
  <c r="AN602" i="2" s="1"/>
  <c r="AM601" i="2"/>
  <c r="AM602" i="2" s="1"/>
  <c r="AH601" i="2"/>
  <c r="AH602" i="2" s="1"/>
  <c r="AP731" i="2"/>
  <c r="AP732" i="2" s="1"/>
  <c r="D731" i="2"/>
  <c r="E731" i="2"/>
  <c r="E732" i="2" s="1"/>
  <c r="F731" i="2"/>
  <c r="F732" i="2" s="1"/>
  <c r="G731" i="2"/>
  <c r="G732" i="2" s="1"/>
  <c r="J731" i="2"/>
  <c r="J732" i="2" s="1"/>
  <c r="H731" i="2"/>
  <c r="H732" i="2" s="1"/>
  <c r="I731" i="2"/>
  <c r="I732" i="2" s="1"/>
  <c r="K731" i="2"/>
  <c r="K732" i="2" s="1"/>
  <c r="L731" i="2"/>
  <c r="L732" i="2" s="1"/>
  <c r="M731" i="2"/>
  <c r="M732" i="2" s="1"/>
  <c r="N731" i="2"/>
  <c r="N732" i="2" s="1"/>
  <c r="O731" i="2"/>
  <c r="O732" i="2" s="1"/>
  <c r="P731" i="2"/>
  <c r="P732" i="2" s="1"/>
  <c r="R731" i="2"/>
  <c r="R732" i="2" s="1"/>
  <c r="S731" i="2"/>
  <c r="S732" i="2" s="1"/>
  <c r="Q731" i="2"/>
  <c r="Q732" i="2" s="1"/>
  <c r="T731" i="2"/>
  <c r="T732" i="2" s="1"/>
  <c r="V731" i="2"/>
  <c r="V732" i="2" s="1"/>
  <c r="U731" i="2"/>
  <c r="U732" i="2" s="1"/>
  <c r="X731" i="2"/>
  <c r="X732" i="2" s="1"/>
  <c r="Y731" i="2"/>
  <c r="Y732" i="2" s="1"/>
  <c r="W731" i="2"/>
  <c r="W732" i="2" s="1"/>
  <c r="Z731" i="2"/>
  <c r="Z732" i="2" s="1"/>
  <c r="AA731" i="2"/>
  <c r="AA732" i="2" s="1"/>
  <c r="AB731" i="2"/>
  <c r="AB732" i="2" s="1"/>
  <c r="AC731" i="2"/>
  <c r="AC732" i="2" s="1"/>
  <c r="AE731" i="2"/>
  <c r="AE732" i="2" s="1"/>
  <c r="AD731" i="2"/>
  <c r="AD732" i="2" s="1"/>
  <c r="AI731" i="2"/>
  <c r="AI732" i="2" s="1"/>
  <c r="AG731" i="2"/>
  <c r="AG732" i="2" s="1"/>
  <c r="AF731" i="2"/>
  <c r="AF732" i="2" s="1"/>
  <c r="AH731" i="2"/>
  <c r="AH732" i="2" s="1"/>
  <c r="AJ731" i="2"/>
  <c r="AJ732" i="2" s="1"/>
  <c r="D368" i="2"/>
  <c r="D378" i="2"/>
  <c r="E378" i="2" s="1"/>
  <c r="F378" i="2" s="1"/>
  <c r="G378" i="2" s="1"/>
  <c r="H378" i="2" s="1"/>
  <c r="I378" i="2" s="1"/>
  <c r="J378" i="2" s="1"/>
  <c r="K378" i="2" s="1"/>
  <c r="L378" i="2" s="1"/>
  <c r="M378" i="2" s="1"/>
  <c r="N378" i="2" s="1"/>
  <c r="O378" i="2" s="1"/>
  <c r="P378" i="2" s="1"/>
  <c r="Q378" i="2" s="1"/>
  <c r="R378" i="2" s="1"/>
  <c r="S378" i="2" s="1"/>
  <c r="T378" i="2" s="1"/>
  <c r="U378" i="2" s="1"/>
  <c r="V378" i="2" s="1"/>
  <c r="W378" i="2" s="1"/>
  <c r="X378" i="2" s="1"/>
  <c r="Y378" i="2" s="1"/>
  <c r="Z378" i="2" s="1"/>
  <c r="AA378" i="2" s="1"/>
  <c r="AB378" i="2" s="1"/>
  <c r="AC378" i="2" s="1"/>
  <c r="AD378" i="2" s="1"/>
  <c r="AE378" i="2" s="1"/>
  <c r="AP144" i="2"/>
  <c r="AP143" i="2" s="1"/>
  <c r="AP141" i="2"/>
  <c r="AM471" i="2"/>
  <c r="AM472" i="2" s="1"/>
  <c r="D550" i="2"/>
  <c r="D560" i="2"/>
  <c r="E560" i="2" s="1"/>
  <c r="F560" i="2" s="1"/>
  <c r="G560" i="2" s="1"/>
  <c r="H560" i="2" s="1"/>
  <c r="I560" i="2" s="1"/>
  <c r="J560" i="2" s="1"/>
  <c r="K560" i="2" s="1"/>
  <c r="L560" i="2" s="1"/>
  <c r="M560" i="2" s="1"/>
  <c r="N560" i="2" s="1"/>
  <c r="O560" i="2" s="1"/>
  <c r="P560" i="2" s="1"/>
  <c r="Q560" i="2" s="1"/>
  <c r="R560" i="2" s="1"/>
  <c r="S560" i="2" s="1"/>
  <c r="T560" i="2" s="1"/>
  <c r="U560" i="2" s="1"/>
  <c r="V560" i="2" s="1"/>
  <c r="W560" i="2" s="1"/>
  <c r="X560" i="2" s="1"/>
  <c r="Y560" i="2" s="1"/>
  <c r="Z560" i="2" s="1"/>
  <c r="AA560" i="2" s="1"/>
  <c r="AB560" i="2" s="1"/>
  <c r="AC560" i="2" s="1"/>
  <c r="AD560" i="2" s="1"/>
  <c r="AE560" i="2" s="1"/>
  <c r="AS205" i="2"/>
  <c r="AS206" i="2" s="1"/>
  <c r="AS217" i="2" s="1"/>
  <c r="AS200" i="2"/>
  <c r="AR833" i="2"/>
  <c r="AQ835" i="2"/>
  <c r="AQ836" i="2" s="1"/>
  <c r="AQ887" i="2"/>
  <c r="AQ888" i="2" s="1"/>
  <c r="AR885" i="2"/>
  <c r="AP575" i="2"/>
  <c r="AP576" i="2" s="1"/>
  <c r="D575" i="2"/>
  <c r="E575" i="2"/>
  <c r="E576" i="2" s="1"/>
  <c r="G575" i="2"/>
  <c r="G576" i="2" s="1"/>
  <c r="F575" i="2"/>
  <c r="F576" i="2" s="1"/>
  <c r="H575" i="2"/>
  <c r="H576" i="2" s="1"/>
  <c r="I575" i="2"/>
  <c r="I576" i="2" s="1"/>
  <c r="J575" i="2"/>
  <c r="J576" i="2" s="1"/>
  <c r="L575" i="2"/>
  <c r="L576" i="2" s="1"/>
  <c r="K575" i="2"/>
  <c r="K576" i="2" s="1"/>
  <c r="N575" i="2"/>
  <c r="N576" i="2" s="1"/>
  <c r="M575" i="2"/>
  <c r="M576" i="2" s="1"/>
  <c r="O575" i="2"/>
  <c r="O576" i="2" s="1"/>
  <c r="P575" i="2"/>
  <c r="P576" i="2" s="1"/>
  <c r="S575" i="2"/>
  <c r="S576" i="2" s="1"/>
  <c r="Q575" i="2"/>
  <c r="Q576" i="2" s="1"/>
  <c r="U575" i="2"/>
  <c r="U576" i="2" s="1"/>
  <c r="T575" i="2"/>
  <c r="T576" i="2" s="1"/>
  <c r="R575" i="2"/>
  <c r="R576" i="2" s="1"/>
  <c r="V575" i="2"/>
  <c r="V576" i="2" s="1"/>
  <c r="W575" i="2"/>
  <c r="W576" i="2" s="1"/>
  <c r="X575" i="2"/>
  <c r="X576" i="2" s="1"/>
  <c r="Y575" i="2"/>
  <c r="Y576" i="2" s="1"/>
  <c r="AA575" i="2"/>
  <c r="AA576" i="2" s="1"/>
  <c r="Z575" i="2"/>
  <c r="Z576" i="2" s="1"/>
  <c r="AB575" i="2"/>
  <c r="AB576" i="2" s="1"/>
  <c r="AE575" i="2"/>
  <c r="AE576" i="2" s="1"/>
  <c r="AC575" i="2"/>
  <c r="AC576" i="2" s="1"/>
  <c r="AD575" i="2"/>
  <c r="AD576" i="2" s="1"/>
  <c r="AF575" i="2"/>
  <c r="AF576" i="2" s="1"/>
  <c r="AH575" i="2"/>
  <c r="AH576" i="2" s="1"/>
  <c r="AN575" i="2"/>
  <c r="AN576" i="2" s="1"/>
  <c r="AG575" i="2"/>
  <c r="AG576" i="2" s="1"/>
  <c r="AJ575" i="2"/>
  <c r="AJ576" i="2" s="1"/>
  <c r="AI575" i="2"/>
  <c r="AI576" i="2" s="1"/>
  <c r="AR311" i="2"/>
  <c r="AR313" i="2"/>
  <c r="AR314" i="2" s="1"/>
  <c r="AN471" i="2"/>
  <c r="AN472" i="2" s="1"/>
  <c r="AP523" i="2"/>
  <c r="AP524" i="2" s="1"/>
  <c r="D523" i="2"/>
  <c r="E523" i="2"/>
  <c r="E524" i="2" s="1"/>
  <c r="H523" i="2"/>
  <c r="H524" i="2" s="1"/>
  <c r="F523" i="2"/>
  <c r="F524" i="2" s="1"/>
  <c r="G523" i="2"/>
  <c r="G524" i="2" s="1"/>
  <c r="J523" i="2"/>
  <c r="J524" i="2" s="1"/>
  <c r="I523" i="2"/>
  <c r="I524" i="2" s="1"/>
  <c r="M523" i="2"/>
  <c r="M524" i="2" s="1"/>
  <c r="L523" i="2"/>
  <c r="L524" i="2" s="1"/>
  <c r="N523" i="2"/>
  <c r="N524" i="2" s="1"/>
  <c r="K523" i="2"/>
  <c r="K524" i="2" s="1"/>
  <c r="Q523" i="2"/>
  <c r="Q524" i="2" s="1"/>
  <c r="O523" i="2"/>
  <c r="O524" i="2" s="1"/>
  <c r="S523" i="2"/>
  <c r="S524" i="2" s="1"/>
  <c r="P523" i="2"/>
  <c r="P524" i="2" s="1"/>
  <c r="R523" i="2"/>
  <c r="R524" i="2" s="1"/>
  <c r="U523" i="2"/>
  <c r="U524" i="2" s="1"/>
  <c r="W523" i="2"/>
  <c r="W524" i="2" s="1"/>
  <c r="T523" i="2"/>
  <c r="T524" i="2" s="1"/>
  <c r="V523" i="2"/>
  <c r="V524" i="2" s="1"/>
  <c r="Y523" i="2"/>
  <c r="Y524" i="2" s="1"/>
  <c r="X523" i="2"/>
  <c r="X524" i="2" s="1"/>
  <c r="Z523" i="2"/>
  <c r="Z524" i="2" s="1"/>
  <c r="AB523" i="2"/>
  <c r="AB524" i="2" s="1"/>
  <c r="AA523" i="2"/>
  <c r="AA524" i="2" s="1"/>
  <c r="AD523" i="2"/>
  <c r="AD524" i="2" s="1"/>
  <c r="AC523" i="2"/>
  <c r="AC524" i="2" s="1"/>
  <c r="AG523" i="2"/>
  <c r="AG524" i="2" s="1"/>
  <c r="AF523" i="2"/>
  <c r="AF524" i="2" s="1"/>
  <c r="AE523" i="2"/>
  <c r="AE524" i="2" s="1"/>
  <c r="AI523" i="2"/>
  <c r="AI524" i="2" s="1"/>
  <c r="AM523" i="2"/>
  <c r="AM524" i="2" s="1"/>
  <c r="AL523" i="2"/>
  <c r="AL524" i="2" s="1"/>
  <c r="AN523" i="2"/>
  <c r="AN524" i="2" s="1"/>
  <c r="AJ523" i="2"/>
  <c r="AJ524" i="2" s="1"/>
  <c r="AR10" i="2"/>
  <c r="AS10" i="2" s="1"/>
  <c r="D498" i="2"/>
  <c r="D508" i="2"/>
  <c r="E508" i="2" s="1"/>
  <c r="F508" i="2" s="1"/>
  <c r="G508" i="2" s="1"/>
  <c r="H508" i="2" s="1"/>
  <c r="I508" i="2" s="1"/>
  <c r="J508" i="2" s="1"/>
  <c r="K508" i="2" s="1"/>
  <c r="L508" i="2" s="1"/>
  <c r="M508" i="2" s="1"/>
  <c r="N508" i="2" s="1"/>
  <c r="O508" i="2" s="1"/>
  <c r="P508" i="2" s="1"/>
  <c r="Q508" i="2" s="1"/>
  <c r="R508" i="2" s="1"/>
  <c r="S508" i="2" s="1"/>
  <c r="T508" i="2" s="1"/>
  <c r="U508" i="2" s="1"/>
  <c r="V508" i="2" s="1"/>
  <c r="W508" i="2" s="1"/>
  <c r="X508" i="2" s="1"/>
  <c r="Y508" i="2" s="1"/>
  <c r="Z508" i="2" s="1"/>
  <c r="AA508" i="2" s="1"/>
  <c r="AB508" i="2" s="1"/>
  <c r="AC508" i="2" s="1"/>
  <c r="AD508" i="2" s="1"/>
  <c r="AE508" i="2" s="1"/>
  <c r="AR625" i="2"/>
  <c r="AQ627" i="2"/>
  <c r="AQ628" i="2" s="1"/>
  <c r="AP471" i="2"/>
  <c r="AP472" i="2" s="1"/>
  <c r="D471" i="2"/>
  <c r="E471" i="2"/>
  <c r="E472" i="2" s="1"/>
  <c r="F471" i="2"/>
  <c r="F472" i="2" s="1"/>
  <c r="H471" i="2"/>
  <c r="H472" i="2" s="1"/>
  <c r="G471" i="2"/>
  <c r="G472" i="2" s="1"/>
  <c r="I471" i="2"/>
  <c r="I472" i="2" s="1"/>
  <c r="K471" i="2"/>
  <c r="K472" i="2" s="1"/>
  <c r="J471" i="2"/>
  <c r="J472" i="2" s="1"/>
  <c r="M471" i="2"/>
  <c r="M472" i="2" s="1"/>
  <c r="L471" i="2"/>
  <c r="L472" i="2" s="1"/>
  <c r="N471" i="2"/>
  <c r="N472" i="2" s="1"/>
  <c r="P471" i="2"/>
  <c r="P472" i="2" s="1"/>
  <c r="Q471" i="2"/>
  <c r="Q472" i="2" s="1"/>
  <c r="O471" i="2"/>
  <c r="O472" i="2" s="1"/>
  <c r="R471" i="2"/>
  <c r="R472" i="2" s="1"/>
  <c r="S471" i="2"/>
  <c r="S472" i="2" s="1"/>
  <c r="T471" i="2"/>
  <c r="T472" i="2" s="1"/>
  <c r="V471" i="2"/>
  <c r="V472" i="2" s="1"/>
  <c r="X471" i="2"/>
  <c r="X472" i="2" s="1"/>
  <c r="Y471" i="2"/>
  <c r="Y472" i="2" s="1"/>
  <c r="U471" i="2"/>
  <c r="U472" i="2" s="1"/>
  <c r="W471" i="2"/>
  <c r="W472" i="2" s="1"/>
  <c r="Z471" i="2"/>
  <c r="Z472" i="2" s="1"/>
  <c r="AA471" i="2"/>
  <c r="AA472" i="2" s="1"/>
  <c r="AC471" i="2"/>
  <c r="AC472" i="2" s="1"/>
  <c r="AB471" i="2"/>
  <c r="AB472" i="2" s="1"/>
  <c r="AF471" i="2"/>
  <c r="AF472" i="2" s="1"/>
  <c r="AE471" i="2"/>
  <c r="AE472" i="2" s="1"/>
  <c r="AD471" i="2"/>
  <c r="AD472" i="2" s="1"/>
  <c r="AI471" i="2"/>
  <c r="AI472" i="2" s="1"/>
  <c r="AG471" i="2"/>
  <c r="AG472" i="2" s="1"/>
  <c r="AH471" i="2"/>
  <c r="AH472" i="2" s="1"/>
  <c r="AK471" i="2"/>
  <c r="AK472" i="2" s="1"/>
  <c r="AJ471" i="2"/>
  <c r="AJ472" i="2" s="1"/>
  <c r="AR78" i="2"/>
  <c r="AR80" i="2"/>
  <c r="AR81" i="2" s="1"/>
  <c r="AO601" i="2"/>
  <c r="AO602" i="2" s="1"/>
  <c r="AR337" i="2"/>
  <c r="AR339" i="2"/>
  <c r="AR340" i="2" s="1"/>
  <c r="AR287" i="2"/>
  <c r="AR288" i="2" s="1"/>
  <c r="AR285" i="2"/>
  <c r="AS233" i="2"/>
  <c r="AS235" i="2"/>
  <c r="AS236" i="2" s="1"/>
  <c r="D394" i="2"/>
  <c r="D404" i="2"/>
  <c r="E404" i="2" s="1"/>
  <c r="F404" i="2" s="1"/>
  <c r="G404" i="2" s="1"/>
  <c r="H404" i="2" s="1"/>
  <c r="I404" i="2" s="1"/>
  <c r="J404" i="2" s="1"/>
  <c r="K404" i="2" s="1"/>
  <c r="L404" i="2" s="1"/>
  <c r="M404" i="2" s="1"/>
  <c r="N404" i="2" s="1"/>
  <c r="O404" i="2" s="1"/>
  <c r="P404" i="2" s="1"/>
  <c r="Q404" i="2" s="1"/>
  <c r="R404" i="2" s="1"/>
  <c r="S404" i="2" s="1"/>
  <c r="T404" i="2" s="1"/>
  <c r="U404" i="2" s="1"/>
  <c r="V404" i="2" s="1"/>
  <c r="W404" i="2" s="1"/>
  <c r="X404" i="2" s="1"/>
  <c r="Y404" i="2" s="1"/>
  <c r="Z404" i="2" s="1"/>
  <c r="AA404" i="2" s="1"/>
  <c r="AB404" i="2" s="1"/>
  <c r="AC404" i="2" s="1"/>
  <c r="AD404" i="2" s="1"/>
  <c r="AE404" i="2" s="1"/>
  <c r="AR829" i="2" l="1"/>
  <c r="AR881" i="2"/>
  <c r="AR803" i="2"/>
  <c r="AR855" i="2"/>
  <c r="AR751" i="2"/>
  <c r="AR569" i="2"/>
  <c r="AR777" i="2"/>
  <c r="AR673" i="2"/>
  <c r="AR491" i="2"/>
  <c r="AR465" i="2"/>
  <c r="AR699" i="2"/>
  <c r="AR543" i="2"/>
  <c r="AR621" i="2"/>
  <c r="AR647" i="2"/>
  <c r="AR725" i="2"/>
  <c r="AR413" i="2"/>
  <c r="AR335" i="2"/>
  <c r="AR595" i="2"/>
  <c r="AR283" i="2"/>
  <c r="AR309" i="2"/>
  <c r="AR517" i="2"/>
  <c r="AR387" i="2"/>
  <c r="AR361" i="2"/>
  <c r="AR76" i="2"/>
  <c r="AR101" i="2" s="1"/>
  <c r="AR125" i="2" s="1"/>
  <c r="AR197" i="2"/>
  <c r="AR7" i="2"/>
  <c r="AR439" i="2"/>
  <c r="AR257" i="2"/>
  <c r="AR231" i="2"/>
  <c r="AQ129" i="2"/>
  <c r="AQ127" i="2"/>
  <c r="AT205" i="2"/>
  <c r="AT206" i="2" s="1"/>
  <c r="AT217" i="2" s="1"/>
  <c r="AT200" i="2"/>
  <c r="AT79" i="2"/>
  <c r="AT100" i="2"/>
  <c r="AS285" i="2"/>
  <c r="AS287" i="2"/>
  <c r="AS288" i="2" s="1"/>
  <c r="AS337" i="2"/>
  <c r="AS339" i="2"/>
  <c r="AS340" i="2" s="1"/>
  <c r="AS311" i="2"/>
  <c r="AS313" i="2"/>
  <c r="AS314" i="2" s="1"/>
  <c r="D706" i="2"/>
  <c r="D716" i="2"/>
  <c r="E716" i="2" s="1"/>
  <c r="F716" i="2" s="1"/>
  <c r="G716" i="2" s="1"/>
  <c r="H716" i="2" s="1"/>
  <c r="I716" i="2" s="1"/>
  <c r="J716" i="2" s="1"/>
  <c r="K716" i="2" s="1"/>
  <c r="L716" i="2" s="1"/>
  <c r="M716" i="2" s="1"/>
  <c r="N716" i="2" s="1"/>
  <c r="O716" i="2" s="1"/>
  <c r="P716" i="2" s="1"/>
  <c r="Q716" i="2" s="1"/>
  <c r="R716" i="2" s="1"/>
  <c r="S716" i="2" s="1"/>
  <c r="T716" i="2" s="1"/>
  <c r="U716" i="2" s="1"/>
  <c r="V716" i="2" s="1"/>
  <c r="W716" i="2" s="1"/>
  <c r="X716" i="2" s="1"/>
  <c r="Y716" i="2" s="1"/>
  <c r="Z716" i="2" s="1"/>
  <c r="AA716" i="2" s="1"/>
  <c r="AB716" i="2" s="1"/>
  <c r="AC716" i="2" s="1"/>
  <c r="AD716" i="2" s="1"/>
  <c r="AE716" i="2" s="1"/>
  <c r="AT33" i="2"/>
  <c r="AT11" i="2"/>
  <c r="AT10" i="2" s="1"/>
  <c r="AS124" i="2"/>
  <c r="AS104" i="2"/>
  <c r="AQ141" i="2"/>
  <c r="AQ144" i="2"/>
  <c r="AQ143" i="2" s="1"/>
  <c r="D732" i="2"/>
  <c r="D742" i="2"/>
  <c r="E742" i="2" s="1"/>
  <c r="F742" i="2" s="1"/>
  <c r="G742" i="2" s="1"/>
  <c r="H742" i="2" s="1"/>
  <c r="I742" i="2" s="1"/>
  <c r="J742" i="2" s="1"/>
  <c r="K742" i="2" s="1"/>
  <c r="L742" i="2" s="1"/>
  <c r="M742" i="2" s="1"/>
  <c r="N742" i="2" s="1"/>
  <c r="O742" i="2" s="1"/>
  <c r="P742" i="2" s="1"/>
  <c r="Q742" i="2" s="1"/>
  <c r="R742" i="2" s="1"/>
  <c r="S742" i="2" s="1"/>
  <c r="T742" i="2" s="1"/>
  <c r="U742" i="2" s="1"/>
  <c r="V742" i="2" s="1"/>
  <c r="W742" i="2" s="1"/>
  <c r="X742" i="2" s="1"/>
  <c r="Y742" i="2" s="1"/>
  <c r="Z742" i="2" s="1"/>
  <c r="AA742" i="2" s="1"/>
  <c r="AB742" i="2" s="1"/>
  <c r="AC742" i="2" s="1"/>
  <c r="AD742" i="2" s="1"/>
  <c r="AE742" i="2" s="1"/>
  <c r="AS259" i="2"/>
  <c r="AS261" i="2"/>
  <c r="AS262" i="2" s="1"/>
  <c r="AR106" i="2"/>
  <c r="AS199" i="2"/>
  <c r="AS201" i="2"/>
  <c r="AS202" i="2" s="1"/>
  <c r="AT52" i="2"/>
  <c r="AT54" i="2"/>
  <c r="AT55" i="2" s="1"/>
  <c r="AR103" i="2"/>
  <c r="AR105" i="2"/>
  <c r="AT233" i="2"/>
  <c r="AT235" i="2"/>
  <c r="AT236" i="2" s="1"/>
  <c r="D524" i="2"/>
  <c r="D534" i="2"/>
  <c r="E534" i="2" s="1"/>
  <c r="F534" i="2" s="1"/>
  <c r="G534" i="2" s="1"/>
  <c r="H534" i="2" s="1"/>
  <c r="I534" i="2" s="1"/>
  <c r="J534" i="2" s="1"/>
  <c r="K534" i="2" s="1"/>
  <c r="L534" i="2" s="1"/>
  <c r="M534" i="2" s="1"/>
  <c r="N534" i="2" s="1"/>
  <c r="O534" i="2" s="1"/>
  <c r="P534" i="2" s="1"/>
  <c r="Q534" i="2" s="1"/>
  <c r="R534" i="2" s="1"/>
  <c r="S534" i="2" s="1"/>
  <c r="T534" i="2" s="1"/>
  <c r="U534" i="2" s="1"/>
  <c r="V534" i="2" s="1"/>
  <c r="W534" i="2" s="1"/>
  <c r="X534" i="2" s="1"/>
  <c r="Y534" i="2" s="1"/>
  <c r="Z534" i="2" s="1"/>
  <c r="AA534" i="2" s="1"/>
  <c r="AB534" i="2" s="1"/>
  <c r="AC534" i="2" s="1"/>
  <c r="AD534" i="2" s="1"/>
  <c r="AE534" i="2" s="1"/>
  <c r="D602" i="2"/>
  <c r="D612" i="2"/>
  <c r="E612" i="2" s="1"/>
  <c r="F612" i="2" s="1"/>
  <c r="G612" i="2" s="1"/>
  <c r="H612" i="2" s="1"/>
  <c r="I612" i="2" s="1"/>
  <c r="J612" i="2" s="1"/>
  <c r="K612" i="2" s="1"/>
  <c r="L612" i="2" s="1"/>
  <c r="M612" i="2" s="1"/>
  <c r="N612" i="2" s="1"/>
  <c r="O612" i="2" s="1"/>
  <c r="P612" i="2" s="1"/>
  <c r="Q612" i="2" s="1"/>
  <c r="R612" i="2" s="1"/>
  <c r="S612" i="2" s="1"/>
  <c r="T612" i="2" s="1"/>
  <c r="U612" i="2" s="1"/>
  <c r="V612" i="2" s="1"/>
  <c r="W612" i="2" s="1"/>
  <c r="X612" i="2" s="1"/>
  <c r="Y612" i="2" s="1"/>
  <c r="Z612" i="2" s="1"/>
  <c r="AA612" i="2" s="1"/>
  <c r="AB612" i="2" s="1"/>
  <c r="AC612" i="2" s="1"/>
  <c r="AD612" i="2" s="1"/>
  <c r="AE612" i="2" s="1"/>
  <c r="AV195" i="2"/>
  <c r="AW40" i="2"/>
  <c r="AV48" i="2"/>
  <c r="AV74" i="2"/>
  <c r="AR133" i="2"/>
  <c r="AR134" i="2" s="1"/>
  <c r="AR145" i="2" s="1"/>
  <c r="AR128" i="2"/>
  <c r="D472" i="2"/>
  <c r="D482" i="2"/>
  <c r="E482" i="2" s="1"/>
  <c r="F482" i="2" s="1"/>
  <c r="G482" i="2" s="1"/>
  <c r="H482" i="2" s="1"/>
  <c r="I482" i="2" s="1"/>
  <c r="J482" i="2" s="1"/>
  <c r="K482" i="2" s="1"/>
  <c r="L482" i="2" s="1"/>
  <c r="M482" i="2" s="1"/>
  <c r="N482" i="2" s="1"/>
  <c r="O482" i="2" s="1"/>
  <c r="P482" i="2" s="1"/>
  <c r="Q482" i="2" s="1"/>
  <c r="R482" i="2" s="1"/>
  <c r="S482" i="2" s="1"/>
  <c r="T482" i="2" s="1"/>
  <c r="U482" i="2" s="1"/>
  <c r="V482" i="2" s="1"/>
  <c r="W482" i="2" s="1"/>
  <c r="X482" i="2" s="1"/>
  <c r="Y482" i="2" s="1"/>
  <c r="Z482" i="2" s="1"/>
  <c r="AA482" i="2" s="1"/>
  <c r="AB482" i="2" s="1"/>
  <c r="AC482" i="2" s="1"/>
  <c r="AD482" i="2" s="1"/>
  <c r="AE482" i="2" s="1"/>
  <c r="AT63" i="2"/>
  <c r="AS50" i="2"/>
  <c r="AS80" i="2"/>
  <c r="AS81" i="2" s="1"/>
  <c r="AS78" i="2"/>
  <c r="D576" i="2"/>
  <c r="D586" i="2"/>
  <c r="E586" i="2" s="1"/>
  <c r="F586" i="2" s="1"/>
  <c r="G586" i="2" s="1"/>
  <c r="H586" i="2" s="1"/>
  <c r="I586" i="2" s="1"/>
  <c r="J586" i="2" s="1"/>
  <c r="K586" i="2" s="1"/>
  <c r="L586" i="2" s="1"/>
  <c r="M586" i="2" s="1"/>
  <c r="N586" i="2" s="1"/>
  <c r="O586" i="2" s="1"/>
  <c r="P586" i="2" s="1"/>
  <c r="Q586" i="2" s="1"/>
  <c r="R586" i="2" s="1"/>
  <c r="S586" i="2" s="1"/>
  <c r="T586" i="2" s="1"/>
  <c r="U586" i="2" s="1"/>
  <c r="V586" i="2" s="1"/>
  <c r="W586" i="2" s="1"/>
  <c r="X586" i="2" s="1"/>
  <c r="Y586" i="2" s="1"/>
  <c r="Z586" i="2" s="1"/>
  <c r="AA586" i="2" s="1"/>
  <c r="AB586" i="2" s="1"/>
  <c r="AC586" i="2" s="1"/>
  <c r="AD586" i="2" s="1"/>
  <c r="AE586" i="2" s="1"/>
  <c r="D446" i="2"/>
  <c r="D456" i="2"/>
  <c r="E456" i="2" s="1"/>
  <c r="F456" i="2" s="1"/>
  <c r="G456" i="2" s="1"/>
  <c r="H456" i="2" s="1"/>
  <c r="I456" i="2" s="1"/>
  <c r="J456" i="2" s="1"/>
  <c r="K456" i="2" s="1"/>
  <c r="L456" i="2" s="1"/>
  <c r="M456" i="2" s="1"/>
  <c r="N456" i="2" s="1"/>
  <c r="O456" i="2" s="1"/>
  <c r="P456" i="2" s="1"/>
  <c r="Q456" i="2" s="1"/>
  <c r="R456" i="2" s="1"/>
  <c r="S456" i="2" s="1"/>
  <c r="T456" i="2" s="1"/>
  <c r="U456" i="2" s="1"/>
  <c r="V456" i="2" s="1"/>
  <c r="W456" i="2" s="1"/>
  <c r="X456" i="2" s="1"/>
  <c r="Y456" i="2" s="1"/>
  <c r="Z456" i="2" s="1"/>
  <c r="AA456" i="2" s="1"/>
  <c r="AB456" i="2" s="1"/>
  <c r="AC456" i="2" s="1"/>
  <c r="AD456" i="2" s="1"/>
  <c r="AE456" i="2" s="1"/>
  <c r="AO213" i="2"/>
  <c r="AO216" i="2"/>
  <c r="AO215" i="2" s="1"/>
  <c r="AQ12" i="2"/>
  <c r="AQ13" i="2" s="1"/>
  <c r="AQ34" i="2"/>
  <c r="AU880" i="2"/>
  <c r="AU828" i="2"/>
  <c r="AU802" i="2"/>
  <c r="AU776" i="2"/>
  <c r="AU724" i="2"/>
  <c r="AU672" i="2"/>
  <c r="AU568" i="2"/>
  <c r="AU750" i="2"/>
  <c r="AU854" i="2"/>
  <c r="AU698" i="2"/>
  <c r="AU620" i="2"/>
  <c r="AU594" i="2"/>
  <c r="AU490" i="2"/>
  <c r="AU464" i="2"/>
  <c r="AU646" i="2"/>
  <c r="AU542" i="2"/>
  <c r="AU516" i="2"/>
  <c r="AU412" i="2"/>
  <c r="AU334" i="2"/>
  <c r="AU338" i="2" s="1"/>
  <c r="AU308" i="2"/>
  <c r="AU312" i="2" s="1"/>
  <c r="AU386" i="2"/>
  <c r="AU256" i="2"/>
  <c r="AU260" i="2" s="1"/>
  <c r="AU282" i="2"/>
  <c r="AU286" i="2" s="1"/>
  <c r="AU360" i="2"/>
  <c r="AU196" i="2"/>
  <c r="AU230" i="2"/>
  <c r="AU234" i="2" s="1"/>
  <c r="AU53" i="2"/>
  <c r="AU438" i="2"/>
  <c r="AU6" i="2"/>
  <c r="AU75" i="2"/>
  <c r="AV49" i="2"/>
  <c r="AQ130" i="2"/>
  <c r="AU233" i="2" l="1"/>
  <c r="AU235" i="2"/>
  <c r="AU236" i="2" s="1"/>
  <c r="AR144" i="2"/>
  <c r="AR143" i="2" s="1"/>
  <c r="AR141" i="2"/>
  <c r="AS881" i="2"/>
  <c r="AS855" i="2"/>
  <c r="AS829" i="2"/>
  <c r="AS751" i="2"/>
  <c r="AS569" i="2"/>
  <c r="AS621" i="2"/>
  <c r="AS595" i="2"/>
  <c r="AS777" i="2"/>
  <c r="AS699" i="2"/>
  <c r="AS673" i="2"/>
  <c r="AS491" i="2"/>
  <c r="AS465" i="2"/>
  <c r="AS517" i="2"/>
  <c r="AS647" i="2"/>
  <c r="AS725" i="2"/>
  <c r="AS387" i="2"/>
  <c r="AS543" i="2"/>
  <c r="AS413" i="2"/>
  <c r="AS335" i="2"/>
  <c r="AS283" i="2"/>
  <c r="AS439" i="2"/>
  <c r="AS361" i="2"/>
  <c r="AS309" i="2"/>
  <c r="AS231" i="2"/>
  <c r="AS76" i="2"/>
  <c r="AS101" i="2" s="1"/>
  <c r="AS125" i="2" s="1"/>
  <c r="AS7" i="2"/>
  <c r="AS257" i="2"/>
  <c r="AS803" i="2"/>
  <c r="AS197" i="2"/>
  <c r="AW195" i="2"/>
  <c r="AX40" i="2"/>
  <c r="AW48" i="2"/>
  <c r="AW74" i="2"/>
  <c r="AT311" i="2"/>
  <c r="AT313" i="2"/>
  <c r="AT314" i="2" s="1"/>
  <c r="AU33" i="2"/>
  <c r="AU11" i="2"/>
  <c r="AU10" i="2" s="1"/>
  <c r="AP213" i="2"/>
  <c r="AP216" i="2"/>
  <c r="AP215" i="2" s="1"/>
  <c r="AU63" i="2"/>
  <c r="AT50" i="2"/>
  <c r="AT337" i="2"/>
  <c r="AT339" i="2"/>
  <c r="AT340" i="2" s="1"/>
  <c r="AS106" i="2"/>
  <c r="AT124" i="2"/>
  <c r="AT104" i="2"/>
  <c r="AR12" i="2"/>
  <c r="AR13" i="2" s="1"/>
  <c r="AR34" i="2"/>
  <c r="AS103" i="2"/>
  <c r="AS105" i="2"/>
  <c r="AR127" i="2"/>
  <c r="AR129" i="2"/>
  <c r="AR130" i="2" s="1"/>
  <c r="AU200" i="2"/>
  <c r="AU205" i="2"/>
  <c r="AU206" i="2" s="1"/>
  <c r="AU217" i="2" s="1"/>
  <c r="AT78" i="2"/>
  <c r="AT80" i="2"/>
  <c r="AT81" i="2" s="1"/>
  <c r="AU52" i="2"/>
  <c r="AU54" i="2"/>
  <c r="AU55" i="2" s="1"/>
  <c r="AT259" i="2"/>
  <c r="AT261" i="2"/>
  <c r="AT262" i="2" s="1"/>
  <c r="AV880" i="2"/>
  <c r="AV854" i="2"/>
  <c r="AV828" i="2"/>
  <c r="AV802" i="2"/>
  <c r="AV750" i="2"/>
  <c r="AV724" i="2"/>
  <c r="AV620" i="2"/>
  <c r="AV594" i="2"/>
  <c r="AV516" i="2"/>
  <c r="AV386" i="2"/>
  <c r="AV412" i="2"/>
  <c r="AV334" i="2"/>
  <c r="AV338" i="2" s="1"/>
  <c r="AV308" i="2"/>
  <c r="AV312" i="2" s="1"/>
  <c r="AV672" i="2"/>
  <c r="AV542" i="2"/>
  <c r="AV464" i="2"/>
  <c r="AV490" i="2"/>
  <c r="AV698" i="2"/>
  <c r="AV360" i="2"/>
  <c r="AV282" i="2"/>
  <c r="AV286" i="2" s="1"/>
  <c r="AV776" i="2"/>
  <c r="AV196" i="2"/>
  <c r="AV646" i="2"/>
  <c r="AV568" i="2"/>
  <c r="AV6" i="2"/>
  <c r="AV438" i="2"/>
  <c r="AV256" i="2"/>
  <c r="AV260" i="2" s="1"/>
  <c r="AV230" i="2"/>
  <c r="AV234" i="2" s="1"/>
  <c r="AV75" i="2"/>
  <c r="AW49" i="2"/>
  <c r="AV53" i="2"/>
  <c r="AU79" i="2"/>
  <c r="AU100" i="2"/>
  <c r="AT199" i="2"/>
  <c r="AT201" i="2"/>
  <c r="AT202" i="2" s="1"/>
  <c r="AT285" i="2"/>
  <c r="AT287" i="2"/>
  <c r="AT288" i="2" s="1"/>
  <c r="AQ131" i="2" l="1"/>
  <c r="AQ132" i="2" s="1"/>
  <c r="D131" i="2"/>
  <c r="E131" i="2"/>
  <c r="E132" i="2" s="1"/>
  <c r="F131" i="2"/>
  <c r="F132" i="2" s="1"/>
  <c r="H131" i="2"/>
  <c r="H132" i="2" s="1"/>
  <c r="G131" i="2"/>
  <c r="G132" i="2" s="1"/>
  <c r="I131" i="2"/>
  <c r="I132" i="2" s="1"/>
  <c r="J131" i="2"/>
  <c r="J132" i="2" s="1"/>
  <c r="K131" i="2"/>
  <c r="K132" i="2" s="1"/>
  <c r="L131" i="2"/>
  <c r="L132" i="2" s="1"/>
  <c r="M131" i="2"/>
  <c r="M132" i="2" s="1"/>
  <c r="P131" i="2"/>
  <c r="P132" i="2" s="1"/>
  <c r="O131" i="2"/>
  <c r="O132" i="2" s="1"/>
  <c r="N131" i="2"/>
  <c r="N132" i="2" s="1"/>
  <c r="Q131" i="2"/>
  <c r="Q132" i="2" s="1"/>
  <c r="R131" i="2"/>
  <c r="R132" i="2" s="1"/>
  <c r="T131" i="2"/>
  <c r="T132" i="2" s="1"/>
  <c r="S131" i="2"/>
  <c r="S132" i="2" s="1"/>
  <c r="U131" i="2"/>
  <c r="U132" i="2" s="1"/>
  <c r="V131" i="2"/>
  <c r="V132" i="2" s="1"/>
  <c r="X131" i="2"/>
  <c r="X132" i="2" s="1"/>
  <c r="W131" i="2"/>
  <c r="W132" i="2" s="1"/>
  <c r="Y131" i="2"/>
  <c r="Y132" i="2" s="1"/>
  <c r="Z131" i="2"/>
  <c r="Z132" i="2" s="1"/>
  <c r="AA131" i="2"/>
  <c r="AA132" i="2" s="1"/>
  <c r="AB131" i="2"/>
  <c r="AB132" i="2" s="1"/>
  <c r="AC131" i="2"/>
  <c r="AC132" i="2" s="1"/>
  <c r="AD131" i="2"/>
  <c r="AD132" i="2" s="1"/>
  <c r="AF131" i="2"/>
  <c r="AF132" i="2" s="1"/>
  <c r="AE131" i="2"/>
  <c r="AE132" i="2" s="1"/>
  <c r="AG131" i="2"/>
  <c r="AG132" i="2" s="1"/>
  <c r="AH131" i="2"/>
  <c r="AH132" i="2" s="1"/>
  <c r="AI131" i="2"/>
  <c r="AI132" i="2" s="1"/>
  <c r="AJ131" i="2"/>
  <c r="AJ132" i="2" s="1"/>
  <c r="AK131" i="2"/>
  <c r="AK132" i="2" s="1"/>
  <c r="AL131" i="2"/>
  <c r="AL132" i="2" s="1"/>
  <c r="AM131" i="2"/>
  <c r="AM132" i="2" s="1"/>
  <c r="AO131" i="2"/>
  <c r="AO132" i="2" s="1"/>
  <c r="AP131" i="2"/>
  <c r="AP132" i="2" s="1"/>
  <c r="AN131" i="2"/>
  <c r="AN132" i="2" s="1"/>
  <c r="AU259" i="2"/>
  <c r="AU261" i="2"/>
  <c r="AU262" i="2" s="1"/>
  <c r="AY40" i="2"/>
  <c r="AX195" i="2"/>
  <c r="AX74" i="2"/>
  <c r="AX48" i="2"/>
  <c r="AV233" i="2"/>
  <c r="AV235" i="2"/>
  <c r="AV236" i="2" s="1"/>
  <c r="AU285" i="2"/>
  <c r="AU287" i="2"/>
  <c r="AU288" i="2" s="1"/>
  <c r="AV11" i="2"/>
  <c r="AV10" i="2" s="1"/>
  <c r="AV33" i="2"/>
  <c r="AV52" i="2"/>
  <c r="AV54" i="2"/>
  <c r="AU199" i="2"/>
  <c r="AU201" i="2"/>
  <c r="AU202" i="2" s="1"/>
  <c r="AT881" i="2"/>
  <c r="AT855" i="2"/>
  <c r="AT829" i="2"/>
  <c r="AT751" i="2"/>
  <c r="AT803" i="2"/>
  <c r="AT777" i="2"/>
  <c r="AT699" i="2"/>
  <c r="AT621" i="2"/>
  <c r="AT595" i="2"/>
  <c r="AT647" i="2"/>
  <c r="AT725" i="2"/>
  <c r="AT517" i="2"/>
  <c r="AT543" i="2"/>
  <c r="AT413" i="2"/>
  <c r="AT569" i="2"/>
  <c r="AT491" i="2"/>
  <c r="AT361" i="2"/>
  <c r="AT335" i="2"/>
  <c r="AT283" i="2"/>
  <c r="AT673" i="2"/>
  <c r="AT257" i="2"/>
  <c r="AT231" i="2"/>
  <c r="AT387" i="2"/>
  <c r="AT465" i="2"/>
  <c r="AT197" i="2"/>
  <c r="AT309" i="2"/>
  <c r="AT76" i="2"/>
  <c r="AT101" i="2" s="1"/>
  <c r="AT125" i="2" s="1"/>
  <c r="AT7" i="2"/>
  <c r="AT439" i="2"/>
  <c r="AV55" i="2"/>
  <c r="AU50" i="2"/>
  <c r="AV63" i="2"/>
  <c r="AU313" i="2"/>
  <c r="AU314" i="2" s="1"/>
  <c r="AU311" i="2"/>
  <c r="AS141" i="2"/>
  <c r="AS144" i="2"/>
  <c r="AS143" i="2" s="1"/>
  <c r="AW880" i="2"/>
  <c r="AW854" i="2"/>
  <c r="AW802" i="2"/>
  <c r="AW776" i="2"/>
  <c r="AW828" i="2"/>
  <c r="AW750" i="2"/>
  <c r="AW698" i="2"/>
  <c r="AW646" i="2"/>
  <c r="AW672" i="2"/>
  <c r="AW568" i="2"/>
  <c r="AW542" i="2"/>
  <c r="AW490" i="2"/>
  <c r="AW412" i="2"/>
  <c r="AW464" i="2"/>
  <c r="AW594" i="2"/>
  <c r="AW334" i="2"/>
  <c r="AW338" i="2" s="1"/>
  <c r="AW620" i="2"/>
  <c r="AW196" i="2"/>
  <c r="AW438" i="2"/>
  <c r="AW256" i="2"/>
  <c r="AW260" i="2" s="1"/>
  <c r="AW230" i="2"/>
  <c r="AW234" i="2" s="1"/>
  <c r="AW308" i="2"/>
  <c r="AW312" i="2" s="1"/>
  <c r="AW282" i="2"/>
  <c r="AW286" i="2" s="1"/>
  <c r="AW360" i="2"/>
  <c r="AW386" i="2"/>
  <c r="AW516" i="2"/>
  <c r="AW6" i="2"/>
  <c r="AX49" i="2"/>
  <c r="AW75" i="2"/>
  <c r="AW724" i="2"/>
  <c r="AW53" i="2"/>
  <c r="AV200" i="2"/>
  <c r="AV205" i="2"/>
  <c r="AV206" i="2" s="1"/>
  <c r="AV217" i="2" s="1"/>
  <c r="AU78" i="2"/>
  <c r="AU80" i="2"/>
  <c r="AU81" i="2" s="1"/>
  <c r="AS12" i="2"/>
  <c r="AS13" i="2" s="1"/>
  <c r="AS34" i="2"/>
  <c r="AQ213" i="2"/>
  <c r="AQ216" i="2"/>
  <c r="AQ215" i="2" s="1"/>
  <c r="AU124" i="2"/>
  <c r="AU104" i="2"/>
  <c r="AV100" i="2"/>
  <c r="AV79" i="2"/>
  <c r="AT103" i="2"/>
  <c r="AT105" i="2"/>
  <c r="AT106" i="2" s="1"/>
  <c r="AU337" i="2"/>
  <c r="AU339" i="2"/>
  <c r="AU340" i="2" s="1"/>
  <c r="AW11" i="2" l="1"/>
  <c r="AW33" i="2"/>
  <c r="AW205" i="2"/>
  <c r="AW206" i="2" s="1"/>
  <c r="AW217" i="2" s="1"/>
  <c r="AW200" i="2"/>
  <c r="AZ40" i="2"/>
  <c r="AY74" i="2"/>
  <c r="AY195" i="2"/>
  <c r="AY48" i="2"/>
  <c r="AU103" i="2"/>
  <c r="AU105" i="2"/>
  <c r="AU106" i="2" s="1"/>
  <c r="AW63" i="2"/>
  <c r="AV50" i="2"/>
  <c r="AW235" i="2"/>
  <c r="AW233" i="2"/>
  <c r="AV259" i="2"/>
  <c r="AV261" i="2"/>
  <c r="AV262" i="2" s="1"/>
  <c r="AU881" i="2"/>
  <c r="AU829" i="2"/>
  <c r="AU803" i="2"/>
  <c r="AU777" i="2"/>
  <c r="AU855" i="2"/>
  <c r="AU699" i="2"/>
  <c r="AU725" i="2"/>
  <c r="AU647" i="2"/>
  <c r="AU751" i="2"/>
  <c r="AU673" i="2"/>
  <c r="AU543" i="2"/>
  <c r="AU595" i="2"/>
  <c r="AU439" i="2"/>
  <c r="AU621" i="2"/>
  <c r="AU413" i="2"/>
  <c r="AU361" i="2"/>
  <c r="AU257" i="2"/>
  <c r="AU231" i="2"/>
  <c r="AU387" i="2"/>
  <c r="AU309" i="2"/>
  <c r="AU517" i="2"/>
  <c r="AU491" i="2"/>
  <c r="AU465" i="2"/>
  <c r="AU197" i="2"/>
  <c r="AU335" i="2"/>
  <c r="AU7" i="2"/>
  <c r="AU569" i="2"/>
  <c r="AU283" i="2"/>
  <c r="AU76" i="2"/>
  <c r="AU101" i="2" s="1"/>
  <c r="AU125" i="2" s="1"/>
  <c r="AV199" i="2"/>
  <c r="AV201" i="2"/>
  <c r="AV202" i="2" s="1"/>
  <c r="AX880" i="2"/>
  <c r="AX854" i="2"/>
  <c r="AX828" i="2"/>
  <c r="AX802" i="2"/>
  <c r="AX724" i="2"/>
  <c r="AX750" i="2"/>
  <c r="AX698" i="2"/>
  <c r="AX672" i="2"/>
  <c r="AX646" i="2"/>
  <c r="AX620" i="2"/>
  <c r="AX594" i="2"/>
  <c r="AX464" i="2"/>
  <c r="AX438" i="2"/>
  <c r="AX542" i="2"/>
  <c r="AX412" i="2"/>
  <c r="AX196" i="2"/>
  <c r="AX308" i="2"/>
  <c r="AX312" i="2" s="1"/>
  <c r="AX776" i="2"/>
  <c r="AX360" i="2"/>
  <c r="AX334" i="2"/>
  <c r="AX338" i="2" s="1"/>
  <c r="AX386" i="2"/>
  <c r="AX53" i="2"/>
  <c r="AX490" i="2"/>
  <c r="AX75" i="2"/>
  <c r="AY49" i="2"/>
  <c r="AX230" i="2"/>
  <c r="AX234" i="2" s="1"/>
  <c r="AX6" i="2"/>
  <c r="AX516" i="2"/>
  <c r="AX256" i="2"/>
  <c r="AX260" i="2" s="1"/>
  <c r="AX568" i="2"/>
  <c r="AX282" i="2"/>
  <c r="AX286" i="2" s="1"/>
  <c r="AV80" i="2"/>
  <c r="AV81" i="2" s="1"/>
  <c r="AV78" i="2"/>
  <c r="AV311" i="2"/>
  <c r="AV313" i="2"/>
  <c r="AV314" i="2" s="1"/>
  <c r="AV124" i="2"/>
  <c r="AV104" i="2"/>
  <c r="AW52" i="2"/>
  <c r="AW54" i="2"/>
  <c r="AW55" i="2" s="1"/>
  <c r="AV337" i="2"/>
  <c r="AV339" i="2"/>
  <c r="AV340" i="2" s="1"/>
  <c r="AR213" i="2"/>
  <c r="AR216" i="2"/>
  <c r="AR215" i="2" s="1"/>
  <c r="AW100" i="2"/>
  <c r="AW79" i="2"/>
  <c r="AW236" i="2"/>
  <c r="AT34" i="2"/>
  <c r="AT12" i="2"/>
  <c r="AT13" i="2" s="1"/>
  <c r="AV285" i="2"/>
  <c r="AV287" i="2"/>
  <c r="AV288" i="2" s="1"/>
  <c r="D142" i="2"/>
  <c r="E142" i="2" s="1"/>
  <c r="F142" i="2" s="1"/>
  <c r="G142" i="2" s="1"/>
  <c r="H142" i="2" s="1"/>
  <c r="I142" i="2" s="1"/>
  <c r="J142" i="2" s="1"/>
  <c r="K142" i="2" s="1"/>
  <c r="L142" i="2" s="1"/>
  <c r="M142" i="2" s="1"/>
  <c r="N142" i="2" s="1"/>
  <c r="O142" i="2" s="1"/>
  <c r="P142" i="2" s="1"/>
  <c r="Q142" i="2" s="1"/>
  <c r="R142" i="2" s="1"/>
  <c r="S142" i="2" s="1"/>
  <c r="T142" i="2" s="1"/>
  <c r="U142" i="2" s="1"/>
  <c r="V142" i="2" s="1"/>
  <c r="W142" i="2" s="1"/>
  <c r="X142" i="2" s="1"/>
  <c r="Y142" i="2" s="1"/>
  <c r="Z142" i="2" s="1"/>
  <c r="AA142" i="2" s="1"/>
  <c r="AB142" i="2" s="1"/>
  <c r="AC142" i="2" s="1"/>
  <c r="AD142" i="2" s="1"/>
  <c r="AE142" i="2" s="1"/>
  <c r="AF142" i="2" s="1"/>
  <c r="AG142" i="2" s="1"/>
  <c r="AH142" i="2" s="1"/>
  <c r="AI142" i="2" s="1"/>
  <c r="AJ142" i="2" s="1"/>
  <c r="AK142" i="2" s="1"/>
  <c r="AL142" i="2" s="1"/>
  <c r="AM142" i="2" s="1"/>
  <c r="AN142" i="2" s="1"/>
  <c r="AO142" i="2" s="1"/>
  <c r="AP142" i="2" s="1"/>
  <c r="AQ142" i="2" s="1"/>
  <c r="AR142" i="2" s="1"/>
  <c r="AS142" i="2" s="1"/>
  <c r="D132" i="2"/>
  <c r="AW78" i="2" l="1"/>
  <c r="AW80" i="2"/>
  <c r="AW81" i="2" s="1"/>
  <c r="AW285" i="2"/>
  <c r="AW287" i="2"/>
  <c r="AW288" i="2" s="1"/>
  <c r="AS213" i="2"/>
  <c r="AS216" i="2"/>
  <c r="AS215" i="2" s="1"/>
  <c r="AX79" i="2"/>
  <c r="AX100" i="2"/>
  <c r="AX205" i="2"/>
  <c r="AX206" i="2" s="1"/>
  <c r="AX217" i="2" s="1"/>
  <c r="AX200" i="2"/>
  <c r="AX233" i="2"/>
  <c r="AX235" i="2"/>
  <c r="AX236" i="2" s="1"/>
  <c r="AV103" i="2"/>
  <c r="AV105" i="2"/>
  <c r="AV106" i="2" s="1"/>
  <c r="AW199" i="2"/>
  <c r="AW201" i="2"/>
  <c r="AX11" i="2"/>
  <c r="AX33" i="2"/>
  <c r="AW202" i="2"/>
  <c r="AX52" i="2"/>
  <c r="AX54" i="2"/>
  <c r="AY854" i="2"/>
  <c r="AY828" i="2"/>
  <c r="AY802" i="2"/>
  <c r="AY776" i="2"/>
  <c r="AY568" i="2"/>
  <c r="AY880" i="2"/>
  <c r="AY750" i="2"/>
  <c r="AY698" i="2"/>
  <c r="AY490" i="2"/>
  <c r="AY542" i="2"/>
  <c r="AY464" i="2"/>
  <c r="AY672" i="2"/>
  <c r="AY594" i="2"/>
  <c r="AY386" i="2"/>
  <c r="AY620" i="2"/>
  <c r="AY308" i="2"/>
  <c r="AY312" i="2" s="1"/>
  <c r="AY438" i="2"/>
  <c r="AY516" i="2"/>
  <c r="AY360" i="2"/>
  <c r="AY196" i="2"/>
  <c r="AY646" i="2"/>
  <c r="AY230" i="2"/>
  <c r="AY234" i="2" s="1"/>
  <c r="AY256" i="2"/>
  <c r="AY260" i="2" s="1"/>
  <c r="AY6" i="2"/>
  <c r="AY75" i="2"/>
  <c r="AZ49" i="2"/>
  <c r="AY334" i="2"/>
  <c r="AY338" i="2" s="1"/>
  <c r="AY724" i="2"/>
  <c r="AY53" i="2"/>
  <c r="AY282" i="2"/>
  <c r="AY286" i="2" s="1"/>
  <c r="AY412" i="2"/>
  <c r="AW259" i="2"/>
  <c r="AW261" i="2"/>
  <c r="AW262" i="2" s="1"/>
  <c r="AW337" i="2"/>
  <c r="AW339" i="2"/>
  <c r="AW340" i="2" s="1"/>
  <c r="AX55" i="2"/>
  <c r="AU34" i="2"/>
  <c r="AU12" i="2"/>
  <c r="AU13" i="2" s="1"/>
  <c r="AV829" i="2"/>
  <c r="AV803" i="2"/>
  <c r="AV725" i="2"/>
  <c r="AV777" i="2"/>
  <c r="AV751" i="2"/>
  <c r="AV673" i="2"/>
  <c r="AV881" i="2"/>
  <c r="AV569" i="2"/>
  <c r="AV699" i="2"/>
  <c r="AV491" i="2"/>
  <c r="AV465" i="2"/>
  <c r="AV543" i="2"/>
  <c r="AV335" i="2"/>
  <c r="AV309" i="2"/>
  <c r="AV595" i="2"/>
  <c r="AV647" i="2"/>
  <c r="AV387" i="2"/>
  <c r="AV517" i="2"/>
  <c r="AV413" i="2"/>
  <c r="AV197" i="2"/>
  <c r="AV76" i="2"/>
  <c r="AV101" i="2" s="1"/>
  <c r="AV125" i="2" s="1"/>
  <c r="AV231" i="2"/>
  <c r="AV439" i="2"/>
  <c r="AV257" i="2"/>
  <c r="AV855" i="2"/>
  <c r="AV361" i="2"/>
  <c r="AV621" i="2"/>
  <c r="AV283" i="2"/>
  <c r="AV7" i="2"/>
  <c r="AX63" i="2"/>
  <c r="AW50" i="2"/>
  <c r="AW10" i="2"/>
  <c r="AW124" i="2"/>
  <c r="AW104" i="2"/>
  <c r="AW311" i="2"/>
  <c r="AW313" i="2"/>
  <c r="AW314" i="2" s="1"/>
  <c r="BA40" i="2"/>
  <c r="AZ195" i="2"/>
  <c r="AZ48" i="2"/>
  <c r="AZ74" i="2"/>
  <c r="AX10" i="2" l="1"/>
  <c r="AY233" i="2"/>
  <c r="AY235" i="2"/>
  <c r="AY236" i="2" s="1"/>
  <c r="AW103" i="2"/>
  <c r="AW105" i="2"/>
  <c r="AW106" i="2" s="1"/>
  <c r="AX78" i="2"/>
  <c r="AX80" i="2"/>
  <c r="BA195" i="2"/>
  <c r="BB40" i="2"/>
  <c r="BA48" i="2"/>
  <c r="BA74" i="2"/>
  <c r="AZ880" i="2"/>
  <c r="AZ828" i="2"/>
  <c r="AZ750" i="2"/>
  <c r="AZ776" i="2"/>
  <c r="AZ620" i="2"/>
  <c r="AZ594" i="2"/>
  <c r="AZ724" i="2"/>
  <c r="AZ854" i="2"/>
  <c r="AZ490" i="2"/>
  <c r="AZ464" i="2"/>
  <c r="AZ802" i="2"/>
  <c r="AZ516" i="2"/>
  <c r="AZ568" i="2"/>
  <c r="AZ386" i="2"/>
  <c r="AZ542" i="2"/>
  <c r="AZ672" i="2"/>
  <c r="AZ438" i="2"/>
  <c r="AZ646" i="2"/>
  <c r="AZ698" i="2"/>
  <c r="AZ360" i="2"/>
  <c r="AZ282" i="2"/>
  <c r="AZ286" i="2" s="1"/>
  <c r="AZ334" i="2"/>
  <c r="AZ338" i="2" s="1"/>
  <c r="AZ230" i="2"/>
  <c r="AZ234" i="2" s="1"/>
  <c r="AZ412" i="2"/>
  <c r="AZ6" i="2"/>
  <c r="AZ53" i="2"/>
  <c r="AZ308" i="2"/>
  <c r="AZ312" i="2" s="1"/>
  <c r="AZ196" i="2"/>
  <c r="AZ75" i="2"/>
  <c r="BA49" i="2"/>
  <c r="AZ256" i="2"/>
  <c r="AZ260" i="2" s="1"/>
  <c r="AX199" i="2"/>
  <c r="AX201" i="2"/>
  <c r="AX81" i="2"/>
  <c r="AX337" i="2"/>
  <c r="AX339" i="2"/>
  <c r="AX340" i="2" s="1"/>
  <c r="AW881" i="2"/>
  <c r="AW751" i="2"/>
  <c r="AW621" i="2"/>
  <c r="AW595" i="2"/>
  <c r="AW777" i="2"/>
  <c r="AW699" i="2"/>
  <c r="AW725" i="2"/>
  <c r="AW569" i="2"/>
  <c r="AW855" i="2"/>
  <c r="AW517" i="2"/>
  <c r="AW803" i="2"/>
  <c r="AW647" i="2"/>
  <c r="AW543" i="2"/>
  <c r="AW387" i="2"/>
  <c r="AW335" i="2"/>
  <c r="AW309" i="2"/>
  <c r="AW439" i="2"/>
  <c r="AW673" i="2"/>
  <c r="AW413" i="2"/>
  <c r="AW829" i="2"/>
  <c r="AW491" i="2"/>
  <c r="AW283" i="2"/>
  <c r="AW465" i="2"/>
  <c r="AW197" i="2"/>
  <c r="AW231" i="2"/>
  <c r="AW361" i="2"/>
  <c r="AW257" i="2"/>
  <c r="AW76" i="2"/>
  <c r="AW101" i="2" s="1"/>
  <c r="AW125" i="2" s="1"/>
  <c r="AW7" i="2"/>
  <c r="AX50" i="2"/>
  <c r="AY63" i="2"/>
  <c r="AY79" i="2"/>
  <c r="AY100" i="2"/>
  <c r="AX202" i="2"/>
  <c r="AT213" i="2"/>
  <c r="AT216" i="2"/>
  <c r="AT215" i="2" s="1"/>
  <c r="AY205" i="2"/>
  <c r="AY206" i="2" s="1"/>
  <c r="AY217" i="2" s="1"/>
  <c r="AY200" i="2"/>
  <c r="AV34" i="2"/>
  <c r="AV12" i="2"/>
  <c r="AV13" i="2" s="1"/>
  <c r="AX259" i="2"/>
  <c r="AX261" i="2"/>
  <c r="AX262" i="2" s="1"/>
  <c r="AY11" i="2"/>
  <c r="AY33" i="2"/>
  <c r="AY52" i="2"/>
  <c r="AY54" i="2"/>
  <c r="AY55" i="2" s="1"/>
  <c r="AX311" i="2"/>
  <c r="AX313" i="2"/>
  <c r="AX314" i="2" s="1"/>
  <c r="AX104" i="2"/>
  <c r="AX124" i="2"/>
  <c r="AX285" i="2"/>
  <c r="AX287" i="2"/>
  <c r="AX288" i="2" s="1"/>
  <c r="AZ236" i="2" l="1"/>
  <c r="AW12" i="2"/>
  <c r="AW13" i="2" s="1"/>
  <c r="AW34" i="2"/>
  <c r="AZ205" i="2"/>
  <c r="AZ206" i="2" s="1"/>
  <c r="AZ217" i="2" s="1"/>
  <c r="AZ200" i="2"/>
  <c r="AZ233" i="2"/>
  <c r="AZ235" i="2"/>
  <c r="AY50" i="2"/>
  <c r="AZ63" i="2"/>
  <c r="AU213" i="2"/>
  <c r="AU216" i="2"/>
  <c r="AU215" i="2" s="1"/>
  <c r="AZ52" i="2"/>
  <c r="AZ54" i="2"/>
  <c r="AY311" i="2"/>
  <c r="AY313" i="2"/>
  <c r="AY314" i="2" s="1"/>
  <c r="AY124" i="2"/>
  <c r="AY104" i="2"/>
  <c r="AZ55" i="2"/>
  <c r="AY78" i="2"/>
  <c r="AY80" i="2"/>
  <c r="AY81" i="2" s="1"/>
  <c r="BA854" i="2"/>
  <c r="BA750" i="2"/>
  <c r="BA880" i="2"/>
  <c r="BA776" i="2"/>
  <c r="BA828" i="2"/>
  <c r="BA802" i="2"/>
  <c r="BA698" i="2"/>
  <c r="BA620" i="2"/>
  <c r="BA594" i="2"/>
  <c r="BA646" i="2"/>
  <c r="BA724" i="2"/>
  <c r="BA516" i="2"/>
  <c r="BA542" i="2"/>
  <c r="BA672" i="2"/>
  <c r="BA412" i="2"/>
  <c r="BA438" i="2"/>
  <c r="BA386" i="2"/>
  <c r="BA360" i="2"/>
  <c r="BA282" i="2"/>
  <c r="BA286" i="2" s="1"/>
  <c r="BA256" i="2"/>
  <c r="BA260" i="2" s="1"/>
  <c r="BA230" i="2"/>
  <c r="BA234" i="2" s="1"/>
  <c r="BA568" i="2"/>
  <c r="BA196" i="2"/>
  <c r="BA490" i="2"/>
  <c r="BA464" i="2"/>
  <c r="BA75" i="2"/>
  <c r="BB49" i="2"/>
  <c r="BA334" i="2"/>
  <c r="BA338" i="2" s="1"/>
  <c r="BA308" i="2"/>
  <c r="BA312" i="2" s="1"/>
  <c r="BA53" i="2"/>
  <c r="BA6" i="2"/>
  <c r="AY259" i="2"/>
  <c r="AY261" i="2"/>
  <c r="AY262" i="2" s="1"/>
  <c r="AY10" i="2"/>
  <c r="AZ11" i="2"/>
  <c r="AZ33" i="2"/>
  <c r="AX106" i="2"/>
  <c r="AX881" i="2"/>
  <c r="AX855" i="2"/>
  <c r="AX777" i="2"/>
  <c r="AX699" i="2"/>
  <c r="AX829" i="2"/>
  <c r="AX803" i="2"/>
  <c r="AX647" i="2"/>
  <c r="AX725" i="2"/>
  <c r="AX569" i="2"/>
  <c r="AX621" i="2"/>
  <c r="AX595" i="2"/>
  <c r="AX673" i="2"/>
  <c r="AX543" i="2"/>
  <c r="AX517" i="2"/>
  <c r="AX465" i="2"/>
  <c r="AX413" i="2"/>
  <c r="AX439" i="2"/>
  <c r="AX387" i="2"/>
  <c r="AX491" i="2"/>
  <c r="AX309" i="2"/>
  <c r="AX197" i="2"/>
  <c r="AX361" i="2"/>
  <c r="AX257" i="2"/>
  <c r="AX231" i="2"/>
  <c r="AX751" i="2"/>
  <c r="AX335" i="2"/>
  <c r="AX283" i="2"/>
  <c r="AX76" i="2"/>
  <c r="AX101" i="2" s="1"/>
  <c r="AX125" i="2" s="1"/>
  <c r="AX7" i="2"/>
  <c r="AY337" i="2"/>
  <c r="AY339" i="2"/>
  <c r="AY340" i="2" s="1"/>
  <c r="AZ100" i="2"/>
  <c r="AZ79" i="2"/>
  <c r="BB195" i="2"/>
  <c r="BC40" i="2"/>
  <c r="BB74" i="2"/>
  <c r="BB48" i="2"/>
  <c r="AY285" i="2"/>
  <c r="AY287" i="2"/>
  <c r="AY288" i="2" s="1"/>
  <c r="AY199" i="2"/>
  <c r="AY201" i="2"/>
  <c r="AY202" i="2" s="1"/>
  <c r="AX103" i="2"/>
  <c r="AX105" i="2"/>
  <c r="AZ124" i="2" l="1"/>
  <c r="AZ104" i="2"/>
  <c r="AV213" i="2"/>
  <c r="AV216" i="2"/>
  <c r="AV215" i="2" s="1"/>
  <c r="AZ199" i="2"/>
  <c r="AZ201" i="2"/>
  <c r="AZ202" i="2" s="1"/>
  <c r="AX34" i="2"/>
  <c r="AX12" i="2"/>
  <c r="AX13" i="2" s="1"/>
  <c r="AZ259" i="2"/>
  <c r="AZ261" i="2"/>
  <c r="AZ262" i="2" s="1"/>
  <c r="BA233" i="2"/>
  <c r="BA235" i="2"/>
  <c r="BA236" i="2" s="1"/>
  <c r="BB880" i="2"/>
  <c r="BB776" i="2"/>
  <c r="BB854" i="2"/>
  <c r="BB698" i="2"/>
  <c r="BB724" i="2"/>
  <c r="BB646" i="2"/>
  <c r="BB672" i="2"/>
  <c r="BB750" i="2"/>
  <c r="BB802" i="2"/>
  <c r="BB542" i="2"/>
  <c r="BB620" i="2"/>
  <c r="BB594" i="2"/>
  <c r="BB568" i="2"/>
  <c r="BB516" i="2"/>
  <c r="BB438" i="2"/>
  <c r="BB360" i="2"/>
  <c r="BB828" i="2"/>
  <c r="BB490" i="2"/>
  <c r="BB256" i="2"/>
  <c r="BB260" i="2" s="1"/>
  <c r="BB230" i="2"/>
  <c r="BB234" i="2" s="1"/>
  <c r="BB464" i="2"/>
  <c r="BB412" i="2"/>
  <c r="BB386" i="2"/>
  <c r="BB308" i="2"/>
  <c r="BB312" i="2" s="1"/>
  <c r="BB75" i="2"/>
  <c r="BC49" i="2"/>
  <c r="BB334" i="2"/>
  <c r="BB338" i="2" s="1"/>
  <c r="BB282" i="2"/>
  <c r="BB286" i="2" s="1"/>
  <c r="BB53" i="2"/>
  <c r="BB196" i="2"/>
  <c r="BB6" i="2"/>
  <c r="BA52" i="2"/>
  <c r="BA54" i="2"/>
  <c r="BA55" i="2" s="1"/>
  <c r="BD40" i="2"/>
  <c r="BC74" i="2"/>
  <c r="BC195" i="2"/>
  <c r="BC48" i="2"/>
  <c r="AZ10" i="2"/>
  <c r="AZ311" i="2"/>
  <c r="AZ313" i="2"/>
  <c r="AZ314" i="2" s="1"/>
  <c r="BA63" i="2"/>
  <c r="AZ50" i="2"/>
  <c r="AY855" i="2"/>
  <c r="AY829" i="2"/>
  <c r="AY803" i="2"/>
  <c r="AY751" i="2"/>
  <c r="AY725" i="2"/>
  <c r="AY881" i="2"/>
  <c r="AY673" i="2"/>
  <c r="AY777" i="2"/>
  <c r="AY621" i="2"/>
  <c r="AY595" i="2"/>
  <c r="AY491" i="2"/>
  <c r="AY439" i="2"/>
  <c r="AY387" i="2"/>
  <c r="AY699" i="2"/>
  <c r="AY647" i="2"/>
  <c r="AY517" i="2"/>
  <c r="AY465" i="2"/>
  <c r="AY197" i="2"/>
  <c r="AY361" i="2"/>
  <c r="AY543" i="2"/>
  <c r="AY335" i="2"/>
  <c r="AY231" i="2"/>
  <c r="AY413" i="2"/>
  <c r="AY257" i="2"/>
  <c r="AY283" i="2"/>
  <c r="AY76" i="2"/>
  <c r="AY101" i="2" s="1"/>
  <c r="AY125" i="2" s="1"/>
  <c r="AY7" i="2"/>
  <c r="AY569" i="2"/>
  <c r="AY309" i="2"/>
  <c r="AZ339" i="2"/>
  <c r="AZ340" i="2" s="1"/>
  <c r="AZ337" i="2"/>
  <c r="AY103" i="2"/>
  <c r="AY105" i="2"/>
  <c r="AY106" i="2" s="1"/>
  <c r="AZ285" i="2"/>
  <c r="AZ287" i="2"/>
  <c r="AZ288" i="2" s="1"/>
  <c r="BA33" i="2"/>
  <c r="BA11" i="2"/>
  <c r="BA205" i="2"/>
  <c r="BA206" i="2" s="1"/>
  <c r="BA217" i="2" s="1"/>
  <c r="BA200" i="2"/>
  <c r="AZ78" i="2"/>
  <c r="AZ80" i="2"/>
  <c r="AZ81" i="2" s="1"/>
  <c r="BA100" i="2"/>
  <c r="BA79" i="2"/>
  <c r="BA311" i="2" l="1"/>
  <c r="BA313" i="2"/>
  <c r="BA314" i="2" s="1"/>
  <c r="BC880" i="2"/>
  <c r="BC854" i="2"/>
  <c r="BC828" i="2"/>
  <c r="BC802" i="2"/>
  <c r="BC724" i="2"/>
  <c r="BC750" i="2"/>
  <c r="BC776" i="2"/>
  <c r="BC672" i="2"/>
  <c r="BC568" i="2"/>
  <c r="BC620" i="2"/>
  <c r="BC594" i="2"/>
  <c r="BC490" i="2"/>
  <c r="BC464" i="2"/>
  <c r="BC646" i="2"/>
  <c r="BC334" i="2"/>
  <c r="BC338" i="2" s="1"/>
  <c r="BC308" i="2"/>
  <c r="BC312" i="2" s="1"/>
  <c r="BC516" i="2"/>
  <c r="BC698" i="2"/>
  <c r="BC438" i="2"/>
  <c r="BC360" i="2"/>
  <c r="BC386" i="2"/>
  <c r="BC230" i="2"/>
  <c r="BC234" i="2" s="1"/>
  <c r="BC412" i="2"/>
  <c r="BC542" i="2"/>
  <c r="BC196" i="2"/>
  <c r="BC75" i="2"/>
  <c r="BD49" i="2"/>
  <c r="BC256" i="2"/>
  <c r="BC260" i="2" s="1"/>
  <c r="BC53" i="2"/>
  <c r="BC282" i="2"/>
  <c r="BC286" i="2" s="1"/>
  <c r="BC6" i="2"/>
  <c r="BA199" i="2"/>
  <c r="BA201" i="2"/>
  <c r="BA202" i="2" s="1"/>
  <c r="BA337" i="2"/>
  <c r="BA339" i="2"/>
  <c r="BA340" i="2" s="1"/>
  <c r="AZ829" i="2"/>
  <c r="AZ855" i="2"/>
  <c r="AZ803" i="2"/>
  <c r="AZ881" i="2"/>
  <c r="AZ751" i="2"/>
  <c r="AZ699" i="2"/>
  <c r="AZ569" i="2"/>
  <c r="AZ673" i="2"/>
  <c r="AZ647" i="2"/>
  <c r="AZ491" i="2"/>
  <c r="AZ465" i="2"/>
  <c r="AZ595" i="2"/>
  <c r="AZ517" i="2"/>
  <c r="AZ777" i="2"/>
  <c r="AZ361" i="2"/>
  <c r="AZ725" i="2"/>
  <c r="AZ439" i="2"/>
  <c r="AZ543" i="2"/>
  <c r="AZ413" i="2"/>
  <c r="AZ387" i="2"/>
  <c r="AZ335" i="2"/>
  <c r="AZ257" i="2"/>
  <c r="AZ309" i="2"/>
  <c r="AZ76" i="2"/>
  <c r="AZ101" i="2" s="1"/>
  <c r="AZ125" i="2" s="1"/>
  <c r="AZ621" i="2"/>
  <c r="AZ283" i="2"/>
  <c r="AZ231" i="2"/>
  <c r="AZ7" i="2"/>
  <c r="AZ197" i="2"/>
  <c r="BB100" i="2"/>
  <c r="BB79" i="2"/>
  <c r="BA104" i="2"/>
  <c r="BA124" i="2"/>
  <c r="AZ103" i="2"/>
  <c r="AZ105" i="2"/>
  <c r="AZ106" i="2" s="1"/>
  <c r="BB63" i="2"/>
  <c r="BA50" i="2"/>
  <c r="BB54" i="2"/>
  <c r="BB55" i="2" s="1"/>
  <c r="BB52" i="2"/>
  <c r="BA259" i="2"/>
  <c r="BA261" i="2"/>
  <c r="BA262" i="2" s="1"/>
  <c r="BA10" i="2"/>
  <c r="BB33" i="2"/>
  <c r="BB11" i="2"/>
  <c r="AW213" i="2"/>
  <c r="AW216" i="2"/>
  <c r="AW215" i="2" s="1"/>
  <c r="BB205" i="2"/>
  <c r="BB206" i="2" s="1"/>
  <c r="BB217" i="2" s="1"/>
  <c r="BB200" i="2"/>
  <c r="BA78" i="2"/>
  <c r="BA80" i="2"/>
  <c r="BA81" i="2" s="1"/>
  <c r="AY12" i="2"/>
  <c r="AY13" i="2" s="1"/>
  <c r="AY34" i="2"/>
  <c r="BD195" i="2"/>
  <c r="BE40" i="2"/>
  <c r="BD74" i="2"/>
  <c r="BD48" i="2"/>
  <c r="BA285" i="2"/>
  <c r="BA287" i="2"/>
  <c r="BA288" i="2" s="1"/>
  <c r="BB236" i="2"/>
  <c r="BB233" i="2"/>
  <c r="BB235" i="2"/>
  <c r="BB285" i="2" l="1"/>
  <c r="BB287" i="2"/>
  <c r="BB288" i="2" s="1"/>
  <c r="BF40" i="2"/>
  <c r="BE195" i="2"/>
  <c r="BB50" i="2"/>
  <c r="BC63" i="2"/>
  <c r="BB199" i="2"/>
  <c r="BB201" i="2"/>
  <c r="BB78" i="2"/>
  <c r="BB80" i="2"/>
  <c r="BB81" i="2" s="1"/>
  <c r="BA881" i="2"/>
  <c r="BA855" i="2"/>
  <c r="BA751" i="2"/>
  <c r="BA829" i="2"/>
  <c r="BA803" i="2"/>
  <c r="BA777" i="2"/>
  <c r="BA699" i="2"/>
  <c r="BA569" i="2"/>
  <c r="BA725" i="2"/>
  <c r="BA621" i="2"/>
  <c r="BA595" i="2"/>
  <c r="BA647" i="2"/>
  <c r="BA491" i="2"/>
  <c r="BA465" i="2"/>
  <c r="BA517" i="2"/>
  <c r="BA387" i="2"/>
  <c r="BA673" i="2"/>
  <c r="BA439" i="2"/>
  <c r="BA283" i="2"/>
  <c r="BA413" i="2"/>
  <c r="BA309" i="2"/>
  <c r="BA543" i="2"/>
  <c r="BA335" i="2"/>
  <c r="BA257" i="2"/>
  <c r="BA361" i="2"/>
  <c r="BA76" i="2"/>
  <c r="BA101" i="2" s="1"/>
  <c r="BA125" i="2" s="1"/>
  <c r="BA231" i="2"/>
  <c r="BA7" i="2"/>
  <c r="BA197" i="2"/>
  <c r="BB337" i="2"/>
  <c r="BB339" i="2"/>
  <c r="BB340" i="2" s="1"/>
  <c r="BB202" i="2"/>
  <c r="BA103" i="2"/>
  <c r="BA105" i="2"/>
  <c r="BA106" i="2" s="1"/>
  <c r="BB104" i="2"/>
  <c r="BB124" i="2"/>
  <c r="BD880" i="2"/>
  <c r="BD854" i="2"/>
  <c r="BD750" i="2"/>
  <c r="BD698" i="2"/>
  <c r="BD828" i="2"/>
  <c r="BD802" i="2"/>
  <c r="BD620" i="2"/>
  <c r="BD594" i="2"/>
  <c r="BD776" i="2"/>
  <c r="BD724" i="2"/>
  <c r="BD568" i="2"/>
  <c r="BD672" i="2"/>
  <c r="BD646" i="2"/>
  <c r="BD516" i="2"/>
  <c r="BD490" i="2"/>
  <c r="BD464" i="2"/>
  <c r="BD386" i="2"/>
  <c r="BD334" i="2"/>
  <c r="BD338" i="2" s="1"/>
  <c r="BD308" i="2"/>
  <c r="BD312" i="2" s="1"/>
  <c r="BD282" i="2"/>
  <c r="BD286" i="2" s="1"/>
  <c r="BD412" i="2"/>
  <c r="BD542" i="2"/>
  <c r="BD256" i="2"/>
  <c r="BD260" i="2" s="1"/>
  <c r="BD438" i="2"/>
  <c r="BD196" i="2"/>
  <c r="BD53" i="2"/>
  <c r="BD230" i="2"/>
  <c r="BD234" i="2" s="1"/>
  <c r="BD6" i="2"/>
  <c r="BD360" i="2"/>
  <c r="BD75" i="2"/>
  <c r="BE49" i="2"/>
  <c r="BB311" i="2"/>
  <c r="BB313" i="2"/>
  <c r="BB314" i="2" s="1"/>
  <c r="BB10" i="2"/>
  <c r="AX213" i="2"/>
  <c r="AX216" i="2"/>
  <c r="AX215" i="2" s="1"/>
  <c r="BB259" i="2"/>
  <c r="BB261" i="2"/>
  <c r="BB262" i="2" s="1"/>
  <c r="BC79" i="2"/>
  <c r="BC100" i="2"/>
  <c r="BC33" i="2"/>
  <c r="BC11" i="2"/>
  <c r="BC233" i="2"/>
  <c r="BC235" i="2"/>
  <c r="BC236" i="2" s="1"/>
  <c r="BC52" i="2"/>
  <c r="BC54" i="2"/>
  <c r="BC55" i="2" s="1"/>
  <c r="AZ12" i="2"/>
  <c r="AZ13" i="2" s="1"/>
  <c r="AZ34" i="2"/>
  <c r="BC200" i="2"/>
  <c r="BC205" i="2"/>
  <c r="BC206" i="2" s="1"/>
  <c r="BC217" i="2" s="1"/>
  <c r="BC10" i="2" l="1"/>
  <c r="BC124" i="2"/>
  <c r="BC104" i="2"/>
  <c r="BD55" i="2"/>
  <c r="BC259" i="2"/>
  <c r="BC261" i="2"/>
  <c r="BC262" i="2" s="1"/>
  <c r="BC78" i="2"/>
  <c r="BC80" i="2"/>
  <c r="BC81" i="2" s="1"/>
  <c r="BF195" i="2"/>
  <c r="BG40" i="2"/>
  <c r="BD200" i="2"/>
  <c r="BD205" i="2"/>
  <c r="BD206" i="2" s="1"/>
  <c r="BD217" i="2" s="1"/>
  <c r="BB855" i="2"/>
  <c r="BB881" i="2"/>
  <c r="BB751" i="2"/>
  <c r="BB777" i="2"/>
  <c r="BB803" i="2"/>
  <c r="BB699" i="2"/>
  <c r="BB829" i="2"/>
  <c r="BB725" i="2"/>
  <c r="BB621" i="2"/>
  <c r="BB595" i="2"/>
  <c r="BB647" i="2"/>
  <c r="BB517" i="2"/>
  <c r="BB413" i="2"/>
  <c r="BB491" i="2"/>
  <c r="BB465" i="2"/>
  <c r="BB361" i="2"/>
  <c r="BB439" i="2"/>
  <c r="BB283" i="2"/>
  <c r="BB257" i="2"/>
  <c r="BB231" i="2"/>
  <c r="BB569" i="2"/>
  <c r="BB335" i="2"/>
  <c r="BB197" i="2"/>
  <c r="BB387" i="2"/>
  <c r="BB7" i="2"/>
  <c r="BB76" i="2"/>
  <c r="BB101" i="2" s="1"/>
  <c r="BB125" i="2" s="1"/>
  <c r="BB309" i="2"/>
  <c r="BE196" i="2"/>
  <c r="BE53" i="2"/>
  <c r="BE6" i="2"/>
  <c r="BE33" i="2" s="1"/>
  <c r="BE75" i="2"/>
  <c r="BE79" i="2" s="1"/>
  <c r="BF49" i="2"/>
  <c r="AY213" i="2"/>
  <c r="AY216" i="2"/>
  <c r="AY215" i="2" s="1"/>
  <c r="BB103" i="2"/>
  <c r="BB105" i="2"/>
  <c r="BB106" i="2" s="1"/>
  <c r="BC337" i="2"/>
  <c r="BC339" i="2"/>
  <c r="BC340" i="2" s="1"/>
  <c r="BC311" i="2"/>
  <c r="BC313" i="2"/>
  <c r="BC314" i="2" s="1"/>
  <c r="BD52" i="2"/>
  <c r="BD54" i="2"/>
  <c r="BD100" i="2"/>
  <c r="BD79" i="2"/>
  <c r="BD11" i="2"/>
  <c r="BD33" i="2"/>
  <c r="BC199" i="2"/>
  <c r="BC201" i="2"/>
  <c r="BC202" i="2" s="1"/>
  <c r="BC285" i="2"/>
  <c r="BC287" i="2"/>
  <c r="BC288" i="2" s="1"/>
  <c r="BC50" i="2"/>
  <c r="BD63" i="2"/>
  <c r="BD235" i="2"/>
  <c r="BD236" i="2" s="1"/>
  <c r="BD233" i="2"/>
  <c r="BD10" i="2"/>
  <c r="BA12" i="2"/>
  <c r="BA13" i="2" s="1"/>
  <c r="BA34" i="2"/>
  <c r="BD237" i="2" l="1"/>
  <c r="BD238" i="2" s="1"/>
  <c r="BC237" i="2"/>
  <c r="BC238" i="2" s="1"/>
  <c r="D237" i="2"/>
  <c r="F237" i="2"/>
  <c r="F238" i="2" s="1"/>
  <c r="E237" i="2"/>
  <c r="E238" i="2" s="1"/>
  <c r="G237" i="2"/>
  <c r="G238" i="2" s="1"/>
  <c r="I237" i="2"/>
  <c r="I238" i="2" s="1"/>
  <c r="H237" i="2"/>
  <c r="H238" i="2" s="1"/>
  <c r="J237" i="2"/>
  <c r="J238" i="2" s="1"/>
  <c r="L237" i="2"/>
  <c r="L238" i="2" s="1"/>
  <c r="K237" i="2"/>
  <c r="K238" i="2" s="1"/>
  <c r="M237" i="2"/>
  <c r="M238" i="2" s="1"/>
  <c r="O237" i="2"/>
  <c r="O238" i="2" s="1"/>
  <c r="N237" i="2"/>
  <c r="N238" i="2" s="1"/>
  <c r="P237" i="2"/>
  <c r="P238" i="2" s="1"/>
  <c r="Q237" i="2"/>
  <c r="Q238" i="2" s="1"/>
  <c r="R237" i="2"/>
  <c r="R238" i="2" s="1"/>
  <c r="S237" i="2"/>
  <c r="S238" i="2" s="1"/>
  <c r="T237" i="2"/>
  <c r="T238" i="2" s="1"/>
  <c r="U237" i="2"/>
  <c r="U238" i="2" s="1"/>
  <c r="V237" i="2"/>
  <c r="V238" i="2" s="1"/>
  <c r="Z237" i="2"/>
  <c r="Z238" i="2" s="1"/>
  <c r="AA237" i="2"/>
  <c r="AA238" i="2" s="1"/>
  <c r="W237" i="2"/>
  <c r="W238" i="2" s="1"/>
  <c r="X237" i="2"/>
  <c r="X238" i="2" s="1"/>
  <c r="Y237" i="2"/>
  <c r="Y238" i="2" s="1"/>
  <c r="AB237" i="2"/>
  <c r="AB238" i="2" s="1"/>
  <c r="AD237" i="2"/>
  <c r="AD238" i="2" s="1"/>
  <c r="AC237" i="2"/>
  <c r="AC238" i="2" s="1"/>
  <c r="AE237" i="2"/>
  <c r="AE238" i="2" s="1"/>
  <c r="AG237" i="2"/>
  <c r="AG238" i="2" s="1"/>
  <c r="AF237" i="2"/>
  <c r="AF238" i="2" s="1"/>
  <c r="AI237" i="2"/>
  <c r="AI238" i="2" s="1"/>
  <c r="AH237" i="2"/>
  <c r="AH238" i="2" s="1"/>
  <c r="AM237" i="2"/>
  <c r="AM238" i="2" s="1"/>
  <c r="AJ237" i="2"/>
  <c r="AJ238" i="2" s="1"/>
  <c r="AK237" i="2"/>
  <c r="AK238" i="2" s="1"/>
  <c r="AL237" i="2"/>
  <c r="AL238" i="2" s="1"/>
  <c r="AN237" i="2"/>
  <c r="AN238" i="2" s="1"/>
  <c r="AQ237" i="2"/>
  <c r="AQ238" i="2" s="1"/>
  <c r="AO237" i="2"/>
  <c r="AO238" i="2" s="1"/>
  <c r="AP237" i="2"/>
  <c r="AP238" i="2" s="1"/>
  <c r="AR237" i="2"/>
  <c r="AR238" i="2" s="1"/>
  <c r="AS237" i="2"/>
  <c r="AS238" i="2" s="1"/>
  <c r="AT237" i="2"/>
  <c r="AT238" i="2" s="1"/>
  <c r="AU237" i="2"/>
  <c r="AU238" i="2" s="1"/>
  <c r="AV237" i="2"/>
  <c r="AV238" i="2" s="1"/>
  <c r="AW237" i="2"/>
  <c r="AW238" i="2" s="1"/>
  <c r="AY237" i="2"/>
  <c r="AY238" i="2" s="1"/>
  <c r="BA237" i="2"/>
  <c r="BA238" i="2" s="1"/>
  <c r="BB237" i="2"/>
  <c r="BB238" i="2" s="1"/>
  <c r="AX237" i="2"/>
  <c r="AX238" i="2" s="1"/>
  <c r="AZ237" i="2"/>
  <c r="AZ238" i="2" s="1"/>
  <c r="BD81" i="2"/>
  <c r="BB82" i="2" s="1"/>
  <c r="BB83" i="2" s="1"/>
  <c r="BD56" i="2"/>
  <c r="BD57" i="2" s="1"/>
  <c r="BC56" i="2"/>
  <c r="BC57" i="2" s="1"/>
  <c r="E56" i="2"/>
  <c r="E57" i="2" s="1"/>
  <c r="D56" i="2"/>
  <c r="F56" i="2"/>
  <c r="F57" i="2" s="1"/>
  <c r="G56" i="2"/>
  <c r="G57" i="2" s="1"/>
  <c r="H56" i="2"/>
  <c r="H57" i="2" s="1"/>
  <c r="J56" i="2"/>
  <c r="J57" i="2" s="1"/>
  <c r="K56" i="2"/>
  <c r="K57" i="2" s="1"/>
  <c r="I56" i="2"/>
  <c r="I57" i="2" s="1"/>
  <c r="L56" i="2"/>
  <c r="L57" i="2" s="1"/>
  <c r="O56" i="2"/>
  <c r="O57" i="2" s="1"/>
  <c r="M56" i="2"/>
  <c r="M57" i="2" s="1"/>
  <c r="N56" i="2"/>
  <c r="N57" i="2" s="1"/>
  <c r="P56" i="2"/>
  <c r="P57" i="2" s="1"/>
  <c r="R56" i="2"/>
  <c r="R57" i="2" s="1"/>
  <c r="Q56" i="2"/>
  <c r="Q57" i="2" s="1"/>
  <c r="S56" i="2"/>
  <c r="S57" i="2" s="1"/>
  <c r="T56" i="2"/>
  <c r="T57" i="2" s="1"/>
  <c r="V56" i="2"/>
  <c r="V57" i="2" s="1"/>
  <c r="U56" i="2"/>
  <c r="U57" i="2" s="1"/>
  <c r="Y56" i="2"/>
  <c r="Y57" i="2" s="1"/>
  <c r="W56" i="2"/>
  <c r="W57" i="2" s="1"/>
  <c r="X56" i="2"/>
  <c r="X57" i="2" s="1"/>
  <c r="Z56" i="2"/>
  <c r="Z57" i="2" s="1"/>
  <c r="AA56" i="2"/>
  <c r="AA57" i="2" s="1"/>
  <c r="AB56" i="2"/>
  <c r="AB57" i="2" s="1"/>
  <c r="AD56" i="2"/>
  <c r="AD57" i="2" s="1"/>
  <c r="AC56" i="2"/>
  <c r="AC57" i="2" s="1"/>
  <c r="AE56" i="2"/>
  <c r="AE57" i="2" s="1"/>
  <c r="AF56" i="2"/>
  <c r="AF57" i="2" s="1"/>
  <c r="AG56" i="2"/>
  <c r="AG57" i="2" s="1"/>
  <c r="AH56" i="2"/>
  <c r="AH57" i="2" s="1"/>
  <c r="AI56" i="2"/>
  <c r="AI57" i="2" s="1"/>
  <c r="AL56" i="2"/>
  <c r="AL57" i="2" s="1"/>
  <c r="AK56" i="2"/>
  <c r="AK57" i="2" s="1"/>
  <c r="AJ56" i="2"/>
  <c r="AJ57" i="2" s="1"/>
  <c r="AM56" i="2"/>
  <c r="AM57" i="2" s="1"/>
  <c r="AN56" i="2"/>
  <c r="AN57" i="2" s="1"/>
  <c r="AO56" i="2"/>
  <c r="AO57" i="2" s="1"/>
  <c r="AP56" i="2"/>
  <c r="AP57" i="2" s="1"/>
  <c r="AQ56" i="2"/>
  <c r="AQ57" i="2" s="1"/>
  <c r="AR56" i="2"/>
  <c r="AR57" i="2" s="1"/>
  <c r="AT56" i="2"/>
  <c r="AT57" i="2" s="1"/>
  <c r="AS56" i="2"/>
  <c r="AS57" i="2" s="1"/>
  <c r="AV56" i="2"/>
  <c r="AV57" i="2" s="1"/>
  <c r="AW56" i="2"/>
  <c r="AW57" i="2" s="1"/>
  <c r="AU56" i="2"/>
  <c r="AU57" i="2" s="1"/>
  <c r="BD337" i="2"/>
  <c r="BD339" i="2"/>
  <c r="BD340" i="2" s="1"/>
  <c r="AY341" i="2"/>
  <c r="AY342" i="2" s="1"/>
  <c r="AY56" i="2"/>
  <c r="AY57" i="2" s="1"/>
  <c r="AZ56" i="2"/>
  <c r="AZ57" i="2" s="1"/>
  <c r="BD78" i="2"/>
  <c r="BD80" i="2"/>
  <c r="BB341" i="2"/>
  <c r="BB342" i="2" s="1"/>
  <c r="AZ341" i="2"/>
  <c r="AZ342" i="2" s="1"/>
  <c r="BD199" i="2"/>
  <c r="BD201" i="2"/>
  <c r="BD202" i="2" s="1"/>
  <c r="BE52" i="2"/>
  <c r="BE54" i="2"/>
  <c r="BE55" i="2" s="1"/>
  <c r="BE63" i="2"/>
  <c r="BD50" i="2"/>
  <c r="BB315" i="2"/>
  <c r="BB316" i="2" s="1"/>
  <c r="BC103" i="2"/>
  <c r="BC105" i="2"/>
  <c r="BC106" i="2" s="1"/>
  <c r="AZ263" i="2"/>
  <c r="AZ264" i="2" s="1"/>
  <c r="AX56" i="2"/>
  <c r="AX57" i="2" s="1"/>
  <c r="BF196" i="2"/>
  <c r="BF53" i="2"/>
  <c r="BF75" i="2"/>
  <c r="BF79" i="2" s="1"/>
  <c r="BG49" i="2"/>
  <c r="BF6" i="2"/>
  <c r="BF33" i="2" s="1"/>
  <c r="BE200" i="2"/>
  <c r="BE205" i="2"/>
  <c r="BE206" i="2" s="1"/>
  <c r="BE217" i="2" s="1"/>
  <c r="BH40" i="2"/>
  <c r="BG195" i="2"/>
  <c r="BD259" i="2"/>
  <c r="BD261" i="2"/>
  <c r="BD262" i="2" s="1"/>
  <c r="BA56" i="2"/>
  <c r="BA57" i="2" s="1"/>
  <c r="BD285" i="2"/>
  <c r="BD287" i="2"/>
  <c r="BD288" i="2" s="1"/>
  <c r="BD104" i="2"/>
  <c r="BD124" i="2"/>
  <c r="BB34" i="2"/>
  <c r="BB12" i="2"/>
  <c r="BB13" i="2" s="1"/>
  <c r="BC881" i="2"/>
  <c r="BC855" i="2"/>
  <c r="BC777" i="2"/>
  <c r="BC699" i="2"/>
  <c r="BC829" i="2"/>
  <c r="BC725" i="2"/>
  <c r="BC647" i="2"/>
  <c r="BC803" i="2"/>
  <c r="BC569" i="2"/>
  <c r="BC751" i="2"/>
  <c r="BC439" i="2"/>
  <c r="BC595" i="2"/>
  <c r="BC517" i="2"/>
  <c r="BC491" i="2"/>
  <c r="BC465" i="2"/>
  <c r="BC361" i="2"/>
  <c r="BC257" i="2"/>
  <c r="BC231" i="2"/>
  <c r="BC335" i="2"/>
  <c r="BC621" i="2"/>
  <c r="BC387" i="2"/>
  <c r="BC413" i="2"/>
  <c r="BC283" i="2"/>
  <c r="BC197" i="2"/>
  <c r="BC7" i="2"/>
  <c r="BC76" i="2"/>
  <c r="BC101" i="2" s="1"/>
  <c r="BC125" i="2" s="1"/>
  <c r="BC309" i="2"/>
  <c r="BD311" i="2"/>
  <c r="BD313" i="2"/>
  <c r="BD314" i="2" s="1"/>
  <c r="BA315" i="2" s="1"/>
  <c r="BA316" i="2" s="1"/>
  <c r="AZ216" i="2"/>
  <c r="AZ215" i="2" s="1"/>
  <c r="AZ213" i="2"/>
  <c r="BB56" i="2"/>
  <c r="BB57" i="2" s="1"/>
  <c r="BC289" i="2" l="1"/>
  <c r="BC290" i="2" s="1"/>
  <c r="BD289" i="2"/>
  <c r="BD290" i="2" s="1"/>
  <c r="D289" i="2"/>
  <c r="E289" i="2"/>
  <c r="E290" i="2" s="1"/>
  <c r="F289" i="2"/>
  <c r="F290" i="2" s="1"/>
  <c r="G289" i="2"/>
  <c r="G290" i="2" s="1"/>
  <c r="H289" i="2"/>
  <c r="H290" i="2" s="1"/>
  <c r="I289" i="2"/>
  <c r="I290" i="2" s="1"/>
  <c r="K289" i="2"/>
  <c r="K290" i="2" s="1"/>
  <c r="J289" i="2"/>
  <c r="J290" i="2" s="1"/>
  <c r="L289" i="2"/>
  <c r="L290" i="2" s="1"/>
  <c r="M289" i="2"/>
  <c r="M290" i="2" s="1"/>
  <c r="N289" i="2"/>
  <c r="N290" i="2" s="1"/>
  <c r="Q289" i="2"/>
  <c r="Q290" i="2" s="1"/>
  <c r="P289" i="2"/>
  <c r="P290" i="2" s="1"/>
  <c r="O289" i="2"/>
  <c r="O290" i="2" s="1"/>
  <c r="S289" i="2"/>
  <c r="S290" i="2" s="1"/>
  <c r="R289" i="2"/>
  <c r="R290" i="2" s="1"/>
  <c r="T289" i="2"/>
  <c r="T290" i="2" s="1"/>
  <c r="U289" i="2"/>
  <c r="U290" i="2" s="1"/>
  <c r="W289" i="2"/>
  <c r="W290" i="2" s="1"/>
  <c r="V289" i="2"/>
  <c r="V290" i="2" s="1"/>
  <c r="X289" i="2"/>
  <c r="X290" i="2" s="1"/>
  <c r="Y289" i="2"/>
  <c r="Y290" i="2" s="1"/>
  <c r="Z289" i="2"/>
  <c r="Z290" i="2" s="1"/>
  <c r="AB289" i="2"/>
  <c r="AB290" i="2" s="1"/>
  <c r="AA289" i="2"/>
  <c r="AA290" i="2" s="1"/>
  <c r="AC289" i="2"/>
  <c r="AC290" i="2" s="1"/>
  <c r="AE289" i="2"/>
  <c r="AE290" i="2" s="1"/>
  <c r="AD289" i="2"/>
  <c r="AD290" i="2" s="1"/>
  <c r="AF289" i="2"/>
  <c r="AF290" i="2" s="1"/>
  <c r="AG289" i="2"/>
  <c r="AG290" i="2" s="1"/>
  <c r="AH289" i="2"/>
  <c r="AH290" i="2" s="1"/>
  <c r="AJ289" i="2"/>
  <c r="AJ290" i="2" s="1"/>
  <c r="AI289" i="2"/>
  <c r="AI290" i="2" s="1"/>
  <c r="AK289" i="2"/>
  <c r="AK290" i="2" s="1"/>
  <c r="AL289" i="2"/>
  <c r="AL290" i="2" s="1"/>
  <c r="AN289" i="2"/>
  <c r="AN290" i="2" s="1"/>
  <c r="AP289" i="2"/>
  <c r="AP290" i="2" s="1"/>
  <c r="AM289" i="2"/>
  <c r="AM290" i="2" s="1"/>
  <c r="AR289" i="2"/>
  <c r="AR290" i="2" s="1"/>
  <c r="AO289" i="2"/>
  <c r="AO290" i="2" s="1"/>
  <c r="AU289" i="2"/>
  <c r="AU290" i="2" s="1"/>
  <c r="AV289" i="2"/>
  <c r="AV290" i="2" s="1"/>
  <c r="AQ289" i="2"/>
  <c r="AQ290" i="2" s="1"/>
  <c r="AS289" i="2"/>
  <c r="AS290" i="2" s="1"/>
  <c r="AT289" i="2"/>
  <c r="AT290" i="2" s="1"/>
  <c r="AX289" i="2"/>
  <c r="AX290" i="2" s="1"/>
  <c r="AY289" i="2"/>
  <c r="AY290" i="2" s="1"/>
  <c r="BC263" i="2"/>
  <c r="BC264" i="2" s="1"/>
  <c r="BD263" i="2"/>
  <c r="BD264" i="2" s="1"/>
  <c r="D263" i="2"/>
  <c r="E263" i="2"/>
  <c r="E264" i="2" s="1"/>
  <c r="F263" i="2"/>
  <c r="F264" i="2" s="1"/>
  <c r="H263" i="2"/>
  <c r="H264" i="2" s="1"/>
  <c r="G263" i="2"/>
  <c r="G264" i="2" s="1"/>
  <c r="I263" i="2"/>
  <c r="I264" i="2" s="1"/>
  <c r="K263" i="2"/>
  <c r="K264" i="2" s="1"/>
  <c r="J263" i="2"/>
  <c r="J264" i="2" s="1"/>
  <c r="L263" i="2"/>
  <c r="L264" i="2" s="1"/>
  <c r="M263" i="2"/>
  <c r="M264" i="2" s="1"/>
  <c r="O263" i="2"/>
  <c r="O264" i="2" s="1"/>
  <c r="N263" i="2"/>
  <c r="N264" i="2" s="1"/>
  <c r="P263" i="2"/>
  <c r="P264" i="2" s="1"/>
  <c r="Q263" i="2"/>
  <c r="Q264" i="2" s="1"/>
  <c r="R263" i="2"/>
  <c r="R264" i="2" s="1"/>
  <c r="T263" i="2"/>
  <c r="T264" i="2" s="1"/>
  <c r="S263" i="2"/>
  <c r="S264" i="2" s="1"/>
  <c r="U263" i="2"/>
  <c r="U264" i="2" s="1"/>
  <c r="W263" i="2"/>
  <c r="W264" i="2" s="1"/>
  <c r="V263" i="2"/>
  <c r="V264" i="2" s="1"/>
  <c r="Y263" i="2"/>
  <c r="Y264" i="2" s="1"/>
  <c r="X263" i="2"/>
  <c r="X264" i="2" s="1"/>
  <c r="AA263" i="2"/>
  <c r="AA264" i="2" s="1"/>
  <c r="Z263" i="2"/>
  <c r="Z264" i="2" s="1"/>
  <c r="AC263" i="2"/>
  <c r="AC264" i="2" s="1"/>
  <c r="AB263" i="2"/>
  <c r="AB264" i="2" s="1"/>
  <c r="AD263" i="2"/>
  <c r="AD264" i="2" s="1"/>
  <c r="AE263" i="2"/>
  <c r="AE264" i="2" s="1"/>
  <c r="AF263" i="2"/>
  <c r="AF264" i="2" s="1"/>
  <c r="AH263" i="2"/>
  <c r="AH264" i="2" s="1"/>
  <c r="AG263" i="2"/>
  <c r="AG264" i="2" s="1"/>
  <c r="AJ263" i="2"/>
  <c r="AJ264" i="2" s="1"/>
  <c r="AI263" i="2"/>
  <c r="AI264" i="2" s="1"/>
  <c r="AL263" i="2"/>
  <c r="AL264" i="2" s="1"/>
  <c r="AK263" i="2"/>
  <c r="AK264" i="2" s="1"/>
  <c r="AN263" i="2"/>
  <c r="AN264" i="2" s="1"/>
  <c r="AM263" i="2"/>
  <c r="AM264" i="2" s="1"/>
  <c r="AO263" i="2"/>
  <c r="AO264" i="2" s="1"/>
  <c r="AP263" i="2"/>
  <c r="AP264" i="2" s="1"/>
  <c r="AR263" i="2"/>
  <c r="AR264" i="2" s="1"/>
  <c r="AT263" i="2"/>
  <c r="AT264" i="2" s="1"/>
  <c r="AQ263" i="2"/>
  <c r="AQ264" i="2" s="1"/>
  <c r="AS263" i="2"/>
  <c r="AS264" i="2" s="1"/>
  <c r="AV263" i="2"/>
  <c r="AV264" i="2" s="1"/>
  <c r="AU263" i="2"/>
  <c r="AU264" i="2" s="1"/>
  <c r="AX263" i="2"/>
  <c r="AX264" i="2" s="1"/>
  <c r="BA263" i="2"/>
  <c r="BA264" i="2" s="1"/>
  <c r="AW263" i="2"/>
  <c r="AW264" i="2" s="1"/>
  <c r="BF63" i="2"/>
  <c r="BE50" i="2"/>
  <c r="BE78" i="2"/>
  <c r="BE80" i="2"/>
  <c r="BE81" i="2" s="1"/>
  <c r="BA213" i="2"/>
  <c r="BA216" i="2"/>
  <c r="BA215" i="2" s="1"/>
  <c r="BB289" i="2"/>
  <c r="BB290" i="2" s="1"/>
  <c r="BG6" i="2"/>
  <c r="BG33" i="2" s="1"/>
  <c r="BG75" i="2"/>
  <c r="BG79" i="2" s="1"/>
  <c r="BH49" i="2"/>
  <c r="BG196" i="2"/>
  <c r="BG53" i="2"/>
  <c r="BB263" i="2"/>
  <c r="BB264" i="2" s="1"/>
  <c r="BA289" i="2"/>
  <c r="BA290" i="2" s="1"/>
  <c r="D57" i="2"/>
  <c r="D67" i="2"/>
  <c r="E67" i="2" s="1"/>
  <c r="F67" i="2" s="1"/>
  <c r="G67" i="2" s="1"/>
  <c r="H67" i="2" s="1"/>
  <c r="I67" i="2" s="1"/>
  <c r="J67" i="2" s="1"/>
  <c r="K67" i="2" s="1"/>
  <c r="L67" i="2" s="1"/>
  <c r="M67" i="2" s="1"/>
  <c r="N67" i="2" s="1"/>
  <c r="O67" i="2" s="1"/>
  <c r="P67" i="2" s="1"/>
  <c r="Q67" i="2" s="1"/>
  <c r="R67" i="2" s="1"/>
  <c r="S67" i="2" s="1"/>
  <c r="T67" i="2" s="1"/>
  <c r="U67" i="2" s="1"/>
  <c r="V67" i="2" s="1"/>
  <c r="W67" i="2" s="1"/>
  <c r="X67" i="2" s="1"/>
  <c r="Y67" i="2" s="1"/>
  <c r="Z67" i="2" s="1"/>
  <c r="AA67" i="2" s="1"/>
  <c r="AB67" i="2" s="1"/>
  <c r="AC67" i="2" s="1"/>
  <c r="AD67" i="2" s="1"/>
  <c r="AE67" i="2" s="1"/>
  <c r="D238" i="2"/>
  <c r="D248" i="2"/>
  <c r="E248" i="2" s="1"/>
  <c r="F248" i="2" s="1"/>
  <c r="G248" i="2" s="1"/>
  <c r="H248" i="2" s="1"/>
  <c r="I248" i="2" s="1"/>
  <c r="J248" i="2" s="1"/>
  <c r="K248" i="2" s="1"/>
  <c r="L248" i="2" s="1"/>
  <c r="M248" i="2" s="1"/>
  <c r="N248" i="2" s="1"/>
  <c r="O248" i="2" s="1"/>
  <c r="P248" i="2" s="1"/>
  <c r="Q248" i="2" s="1"/>
  <c r="R248" i="2" s="1"/>
  <c r="S248" i="2" s="1"/>
  <c r="T248" i="2" s="1"/>
  <c r="U248" i="2" s="1"/>
  <c r="V248" i="2" s="1"/>
  <c r="W248" i="2" s="1"/>
  <c r="X248" i="2" s="1"/>
  <c r="Y248" i="2" s="1"/>
  <c r="Z248" i="2" s="1"/>
  <c r="AA248" i="2" s="1"/>
  <c r="AB248" i="2" s="1"/>
  <c r="AC248" i="2" s="1"/>
  <c r="AD248" i="2" s="1"/>
  <c r="AE248" i="2" s="1"/>
  <c r="BA82" i="2"/>
  <c r="BA83" i="2" s="1"/>
  <c r="BD103" i="2"/>
  <c r="BD105" i="2"/>
  <c r="BF52" i="2"/>
  <c r="BF54" i="2"/>
  <c r="BF55" i="2" s="1"/>
  <c r="AZ82" i="2"/>
  <c r="AZ83" i="2" s="1"/>
  <c r="BD881" i="2"/>
  <c r="BD829" i="2"/>
  <c r="BD803" i="2"/>
  <c r="BD777" i="2"/>
  <c r="BD725" i="2"/>
  <c r="BD855" i="2"/>
  <c r="BD751" i="2"/>
  <c r="BD569" i="2"/>
  <c r="BD699" i="2"/>
  <c r="BD621" i="2"/>
  <c r="BD595" i="2"/>
  <c r="BD491" i="2"/>
  <c r="BD465" i="2"/>
  <c r="BD517" i="2"/>
  <c r="BD647" i="2"/>
  <c r="BD413" i="2"/>
  <c r="BD335" i="2"/>
  <c r="BD309" i="2"/>
  <c r="BD257" i="2"/>
  <c r="BD361" i="2"/>
  <c r="BD283" i="2"/>
  <c r="BD76" i="2"/>
  <c r="BD101" i="2" s="1"/>
  <c r="BD125" i="2" s="1"/>
  <c r="BD231" i="2"/>
  <c r="BD197" i="2"/>
  <c r="BD439" i="2"/>
  <c r="BD387" i="2"/>
  <c r="BD7" i="2"/>
  <c r="AZ107" i="2"/>
  <c r="AZ108" i="2" s="1"/>
  <c r="BC315" i="2"/>
  <c r="BC316" i="2" s="1"/>
  <c r="BD315" i="2"/>
  <c r="BD316" i="2" s="1"/>
  <c r="D315" i="2"/>
  <c r="E315" i="2"/>
  <c r="E316" i="2" s="1"/>
  <c r="G315" i="2"/>
  <c r="G316" i="2" s="1"/>
  <c r="H315" i="2"/>
  <c r="H316" i="2" s="1"/>
  <c r="F315" i="2"/>
  <c r="F316" i="2" s="1"/>
  <c r="J315" i="2"/>
  <c r="J316" i="2" s="1"/>
  <c r="I315" i="2"/>
  <c r="I316" i="2" s="1"/>
  <c r="L315" i="2"/>
  <c r="L316" i="2" s="1"/>
  <c r="K315" i="2"/>
  <c r="K316" i="2" s="1"/>
  <c r="M315" i="2"/>
  <c r="M316" i="2" s="1"/>
  <c r="P315" i="2"/>
  <c r="P316" i="2" s="1"/>
  <c r="N315" i="2"/>
  <c r="N316" i="2" s="1"/>
  <c r="Q315" i="2"/>
  <c r="Q316" i="2" s="1"/>
  <c r="O315" i="2"/>
  <c r="O316" i="2" s="1"/>
  <c r="R315" i="2"/>
  <c r="R316" i="2" s="1"/>
  <c r="S315" i="2"/>
  <c r="S316" i="2" s="1"/>
  <c r="U315" i="2"/>
  <c r="U316" i="2" s="1"/>
  <c r="T315" i="2"/>
  <c r="T316" i="2" s="1"/>
  <c r="V315" i="2"/>
  <c r="V316" i="2" s="1"/>
  <c r="W315" i="2"/>
  <c r="W316" i="2" s="1"/>
  <c r="X315" i="2"/>
  <c r="X316" i="2" s="1"/>
  <c r="Z315" i="2"/>
  <c r="Z316" i="2" s="1"/>
  <c r="Y315" i="2"/>
  <c r="Y316" i="2" s="1"/>
  <c r="AA315" i="2"/>
  <c r="AA316" i="2" s="1"/>
  <c r="AB315" i="2"/>
  <c r="AB316" i="2" s="1"/>
  <c r="AC315" i="2"/>
  <c r="AC316" i="2" s="1"/>
  <c r="AD315" i="2"/>
  <c r="AD316" i="2" s="1"/>
  <c r="AE315" i="2"/>
  <c r="AE316" i="2" s="1"/>
  <c r="AG315" i="2"/>
  <c r="AG316" i="2" s="1"/>
  <c r="AF315" i="2"/>
  <c r="AF316" i="2" s="1"/>
  <c r="AH315" i="2"/>
  <c r="AH316" i="2" s="1"/>
  <c r="AK315" i="2"/>
  <c r="AK316" i="2" s="1"/>
  <c r="AI315" i="2"/>
  <c r="AI316" i="2" s="1"/>
  <c r="AJ315" i="2"/>
  <c r="AJ316" i="2" s="1"/>
  <c r="AL315" i="2"/>
  <c r="AL316" i="2" s="1"/>
  <c r="AM315" i="2"/>
  <c r="AM316" i="2" s="1"/>
  <c r="AO315" i="2"/>
  <c r="AO316" i="2" s="1"/>
  <c r="AN315" i="2"/>
  <c r="AN316" i="2" s="1"/>
  <c r="AP315" i="2"/>
  <c r="AP316" i="2" s="1"/>
  <c r="AR315" i="2"/>
  <c r="AR316" i="2" s="1"/>
  <c r="AQ315" i="2"/>
  <c r="AQ316" i="2" s="1"/>
  <c r="AS315" i="2"/>
  <c r="AS316" i="2" s="1"/>
  <c r="AT315" i="2"/>
  <c r="AT316" i="2" s="1"/>
  <c r="AU315" i="2"/>
  <c r="AU316" i="2" s="1"/>
  <c r="AX315" i="2"/>
  <c r="AX316" i="2" s="1"/>
  <c r="AY315" i="2"/>
  <c r="AY316" i="2" s="1"/>
  <c r="AZ315" i="2"/>
  <c r="AZ316" i="2" s="1"/>
  <c r="AV315" i="2"/>
  <c r="AV316" i="2" s="1"/>
  <c r="AW315" i="2"/>
  <c r="AW316" i="2" s="1"/>
  <c r="BH195" i="2"/>
  <c r="BI40" i="2"/>
  <c r="BD341" i="2"/>
  <c r="BD342" i="2" s="1"/>
  <c r="BC341" i="2"/>
  <c r="BC342" i="2" s="1"/>
  <c r="D341" i="2"/>
  <c r="G341" i="2"/>
  <c r="G342" i="2" s="1"/>
  <c r="F341" i="2"/>
  <c r="F342" i="2" s="1"/>
  <c r="E341" i="2"/>
  <c r="E342" i="2" s="1"/>
  <c r="I341" i="2"/>
  <c r="I342" i="2" s="1"/>
  <c r="H341" i="2"/>
  <c r="H342" i="2" s="1"/>
  <c r="J341" i="2"/>
  <c r="J342" i="2" s="1"/>
  <c r="K341" i="2"/>
  <c r="K342" i="2" s="1"/>
  <c r="L341" i="2"/>
  <c r="L342" i="2" s="1"/>
  <c r="N341" i="2"/>
  <c r="N342" i="2" s="1"/>
  <c r="P341" i="2"/>
  <c r="P342" i="2" s="1"/>
  <c r="M341" i="2"/>
  <c r="M342" i="2" s="1"/>
  <c r="O341" i="2"/>
  <c r="O342" i="2" s="1"/>
  <c r="Q341" i="2"/>
  <c r="Q342" i="2" s="1"/>
  <c r="R341" i="2"/>
  <c r="R342" i="2" s="1"/>
  <c r="S341" i="2"/>
  <c r="S342" i="2" s="1"/>
  <c r="T341" i="2"/>
  <c r="T342" i="2" s="1"/>
  <c r="U341" i="2"/>
  <c r="U342" i="2" s="1"/>
  <c r="W341" i="2"/>
  <c r="W342" i="2" s="1"/>
  <c r="X341" i="2"/>
  <c r="X342" i="2" s="1"/>
  <c r="V341" i="2"/>
  <c r="V342" i="2" s="1"/>
  <c r="Y341" i="2"/>
  <c r="Y342" i="2" s="1"/>
  <c r="Z341" i="2"/>
  <c r="Z342" i="2" s="1"/>
  <c r="AA341" i="2"/>
  <c r="AA342" i="2" s="1"/>
  <c r="AC341" i="2"/>
  <c r="AC342" i="2" s="1"/>
  <c r="AD341" i="2"/>
  <c r="AD342" i="2" s="1"/>
  <c r="AB341" i="2"/>
  <c r="AB342" i="2" s="1"/>
  <c r="AE341" i="2"/>
  <c r="AE342" i="2" s="1"/>
  <c r="AF341" i="2"/>
  <c r="AF342" i="2" s="1"/>
  <c r="AH341" i="2"/>
  <c r="AH342" i="2" s="1"/>
  <c r="AG341" i="2"/>
  <c r="AG342" i="2" s="1"/>
  <c r="AI341" i="2"/>
  <c r="AI342" i="2" s="1"/>
  <c r="AL341" i="2"/>
  <c r="AL342" i="2" s="1"/>
  <c r="AK341" i="2"/>
  <c r="AK342" i="2" s="1"/>
  <c r="AJ341" i="2"/>
  <c r="AJ342" i="2" s="1"/>
  <c r="AM341" i="2"/>
  <c r="AM342" i="2" s="1"/>
  <c r="AO341" i="2"/>
  <c r="AO342" i="2" s="1"/>
  <c r="AR341" i="2"/>
  <c r="AR342" i="2" s="1"/>
  <c r="AN341" i="2"/>
  <c r="AN342" i="2" s="1"/>
  <c r="AQ341" i="2"/>
  <c r="AQ342" i="2" s="1"/>
  <c r="AP341" i="2"/>
  <c r="AP342" i="2" s="1"/>
  <c r="AS341" i="2"/>
  <c r="AS342" i="2" s="1"/>
  <c r="AT341" i="2"/>
  <c r="AT342" i="2" s="1"/>
  <c r="AU341" i="2"/>
  <c r="AU342" i="2" s="1"/>
  <c r="AV341" i="2"/>
  <c r="AV342" i="2" s="1"/>
  <c r="AW341" i="2"/>
  <c r="AW342" i="2" s="1"/>
  <c r="AX341" i="2"/>
  <c r="AX342" i="2" s="1"/>
  <c r="BC34" i="2"/>
  <c r="BC12" i="2"/>
  <c r="BC13" i="2" s="1"/>
  <c r="AZ289" i="2"/>
  <c r="AZ290" i="2" s="1"/>
  <c r="BD82" i="2"/>
  <c r="BD83" i="2" s="1"/>
  <c r="BC82" i="2"/>
  <c r="BC83" i="2" s="1"/>
  <c r="E82" i="2"/>
  <c r="E83" i="2" s="1"/>
  <c r="D82" i="2"/>
  <c r="F82" i="2"/>
  <c r="F83" i="2" s="1"/>
  <c r="G82" i="2"/>
  <c r="G83" i="2" s="1"/>
  <c r="H82" i="2"/>
  <c r="H83" i="2" s="1"/>
  <c r="I82" i="2"/>
  <c r="I83" i="2" s="1"/>
  <c r="K82" i="2"/>
  <c r="K83" i="2" s="1"/>
  <c r="J82" i="2"/>
  <c r="J83" i="2" s="1"/>
  <c r="L82" i="2"/>
  <c r="L83" i="2" s="1"/>
  <c r="M82" i="2"/>
  <c r="M83" i="2" s="1"/>
  <c r="N82" i="2"/>
  <c r="N83" i="2" s="1"/>
  <c r="O82" i="2"/>
  <c r="O83" i="2" s="1"/>
  <c r="P82" i="2"/>
  <c r="P83" i="2" s="1"/>
  <c r="R82" i="2"/>
  <c r="R83" i="2" s="1"/>
  <c r="Q82" i="2"/>
  <c r="Q83" i="2" s="1"/>
  <c r="S82" i="2"/>
  <c r="S83" i="2" s="1"/>
  <c r="T82" i="2"/>
  <c r="T83" i="2" s="1"/>
  <c r="V82" i="2"/>
  <c r="V83" i="2" s="1"/>
  <c r="U82" i="2"/>
  <c r="U83" i="2" s="1"/>
  <c r="X82" i="2"/>
  <c r="X83" i="2" s="1"/>
  <c r="W82" i="2"/>
  <c r="W83" i="2" s="1"/>
  <c r="Z82" i="2"/>
  <c r="Z83" i="2" s="1"/>
  <c r="Y82" i="2"/>
  <c r="Y83" i="2" s="1"/>
  <c r="AC82" i="2"/>
  <c r="AC83" i="2" s="1"/>
  <c r="AB82" i="2"/>
  <c r="AB83" i="2" s="1"/>
  <c r="AA82" i="2"/>
  <c r="AA83" i="2" s="1"/>
  <c r="AD82" i="2"/>
  <c r="AD83" i="2" s="1"/>
  <c r="AE82" i="2"/>
  <c r="AE83" i="2" s="1"/>
  <c r="AF82" i="2"/>
  <c r="AF83" i="2" s="1"/>
  <c r="AG82" i="2"/>
  <c r="AG83" i="2" s="1"/>
  <c r="AH82" i="2"/>
  <c r="AH83" i="2" s="1"/>
  <c r="AI82" i="2"/>
  <c r="AI83" i="2" s="1"/>
  <c r="AJ82" i="2"/>
  <c r="AJ83" i="2" s="1"/>
  <c r="AK82" i="2"/>
  <c r="AK83" i="2" s="1"/>
  <c r="AL82" i="2"/>
  <c r="AL83" i="2" s="1"/>
  <c r="AM82" i="2"/>
  <c r="AM83" i="2" s="1"/>
  <c r="AP82" i="2"/>
  <c r="AP83" i="2" s="1"/>
  <c r="AN82" i="2"/>
  <c r="AN83" i="2" s="1"/>
  <c r="AO82" i="2"/>
  <c r="AO83" i="2" s="1"/>
  <c r="AS82" i="2"/>
  <c r="AS83" i="2" s="1"/>
  <c r="AQ82" i="2"/>
  <c r="AQ83" i="2" s="1"/>
  <c r="AR82" i="2"/>
  <c r="AR83" i="2" s="1"/>
  <c r="AU82" i="2"/>
  <c r="AU83" i="2" s="1"/>
  <c r="AT82" i="2"/>
  <c r="AT83" i="2" s="1"/>
  <c r="AV82" i="2"/>
  <c r="AV83" i="2" s="1"/>
  <c r="AW82" i="2"/>
  <c r="AW83" i="2" s="1"/>
  <c r="AY82" i="2"/>
  <c r="AY83" i="2" s="1"/>
  <c r="AX82" i="2"/>
  <c r="AX83" i="2" s="1"/>
  <c r="AY263" i="2"/>
  <c r="AY264" i="2" s="1"/>
  <c r="BD106" i="2"/>
  <c r="BF205" i="2"/>
  <c r="BF206" i="2" s="1"/>
  <c r="BF217" i="2" s="1"/>
  <c r="BF200" i="2"/>
  <c r="BE199" i="2"/>
  <c r="BE201" i="2"/>
  <c r="BE202" i="2" s="1"/>
  <c r="AW289" i="2"/>
  <c r="AW290" i="2" s="1"/>
  <c r="BA341" i="2"/>
  <c r="BA342" i="2" s="1"/>
  <c r="BE56" i="2" l="1"/>
  <c r="BE57" i="2" s="1"/>
  <c r="BF199" i="2"/>
  <c r="BF201" i="2"/>
  <c r="BF202" i="2" s="1"/>
  <c r="BH196" i="2"/>
  <c r="BH6" i="2"/>
  <c r="BH33" i="2" s="1"/>
  <c r="BH75" i="2"/>
  <c r="BH79" i="2" s="1"/>
  <c r="BI49" i="2"/>
  <c r="BH53" i="2"/>
  <c r="BF78" i="2"/>
  <c r="BF80" i="2"/>
  <c r="BF81" i="2" s="1"/>
  <c r="D342" i="2"/>
  <c r="D352" i="2"/>
  <c r="E352" i="2" s="1"/>
  <c r="F352" i="2" s="1"/>
  <c r="G352" i="2" s="1"/>
  <c r="H352" i="2" s="1"/>
  <c r="I352" i="2" s="1"/>
  <c r="J352" i="2" s="1"/>
  <c r="K352" i="2" s="1"/>
  <c r="L352" i="2" s="1"/>
  <c r="M352" i="2" s="1"/>
  <c r="N352" i="2" s="1"/>
  <c r="O352" i="2" s="1"/>
  <c r="P352" i="2" s="1"/>
  <c r="Q352" i="2" s="1"/>
  <c r="R352" i="2" s="1"/>
  <c r="S352" i="2" s="1"/>
  <c r="T352" i="2" s="1"/>
  <c r="U352" i="2" s="1"/>
  <c r="V352" i="2" s="1"/>
  <c r="W352" i="2" s="1"/>
  <c r="X352" i="2" s="1"/>
  <c r="Y352" i="2" s="1"/>
  <c r="Z352" i="2" s="1"/>
  <c r="AA352" i="2" s="1"/>
  <c r="AB352" i="2" s="1"/>
  <c r="AC352" i="2" s="1"/>
  <c r="AD352" i="2" s="1"/>
  <c r="AE352" i="2" s="1"/>
  <c r="AY14" i="2"/>
  <c r="AY15" i="2" s="1"/>
  <c r="BD107" i="2"/>
  <c r="BD108" i="2" s="1"/>
  <c r="BC107" i="2"/>
  <c r="BC108" i="2" s="1"/>
  <c r="D107" i="2"/>
  <c r="E107" i="2"/>
  <c r="E108" i="2" s="1"/>
  <c r="F107" i="2"/>
  <c r="F108" i="2" s="1"/>
  <c r="G107" i="2"/>
  <c r="G108" i="2" s="1"/>
  <c r="I107" i="2"/>
  <c r="I108" i="2" s="1"/>
  <c r="H107" i="2"/>
  <c r="H108" i="2" s="1"/>
  <c r="K107" i="2"/>
  <c r="K108" i="2" s="1"/>
  <c r="J107" i="2"/>
  <c r="J108" i="2" s="1"/>
  <c r="M107" i="2"/>
  <c r="M108" i="2" s="1"/>
  <c r="L107" i="2"/>
  <c r="L108" i="2" s="1"/>
  <c r="N107" i="2"/>
  <c r="N108" i="2" s="1"/>
  <c r="P107" i="2"/>
  <c r="P108" i="2" s="1"/>
  <c r="O107" i="2"/>
  <c r="O108" i="2" s="1"/>
  <c r="Q107" i="2"/>
  <c r="Q108" i="2" s="1"/>
  <c r="R107" i="2"/>
  <c r="R108" i="2" s="1"/>
  <c r="U107" i="2"/>
  <c r="U108" i="2" s="1"/>
  <c r="S107" i="2"/>
  <c r="S108" i="2" s="1"/>
  <c r="T107" i="2"/>
  <c r="T108" i="2" s="1"/>
  <c r="W107" i="2"/>
  <c r="W108" i="2" s="1"/>
  <c r="V107" i="2"/>
  <c r="V108" i="2" s="1"/>
  <c r="Y107" i="2"/>
  <c r="Y108" i="2" s="1"/>
  <c r="X107" i="2"/>
  <c r="X108" i="2" s="1"/>
  <c r="Z107" i="2"/>
  <c r="Z108" i="2" s="1"/>
  <c r="AA107" i="2"/>
  <c r="AA108" i="2" s="1"/>
  <c r="AB107" i="2"/>
  <c r="AB108" i="2" s="1"/>
  <c r="AD107" i="2"/>
  <c r="AD108" i="2" s="1"/>
  <c r="AC107" i="2"/>
  <c r="AC108" i="2" s="1"/>
  <c r="AE107" i="2"/>
  <c r="AE108" i="2" s="1"/>
  <c r="AF107" i="2"/>
  <c r="AF108" i="2" s="1"/>
  <c r="AH107" i="2"/>
  <c r="AH108" i="2" s="1"/>
  <c r="AG107" i="2"/>
  <c r="AG108" i="2" s="1"/>
  <c r="AJ107" i="2"/>
  <c r="AJ108" i="2" s="1"/>
  <c r="AK107" i="2"/>
  <c r="AK108" i="2" s="1"/>
  <c r="AI107" i="2"/>
  <c r="AI108" i="2" s="1"/>
  <c r="AL107" i="2"/>
  <c r="AL108" i="2" s="1"/>
  <c r="AN107" i="2"/>
  <c r="AN108" i="2" s="1"/>
  <c r="AM107" i="2"/>
  <c r="AM108" i="2" s="1"/>
  <c r="AP107" i="2"/>
  <c r="AP108" i="2" s="1"/>
  <c r="AO107" i="2"/>
  <c r="AO108" i="2" s="1"/>
  <c r="AR107" i="2"/>
  <c r="AR108" i="2" s="1"/>
  <c r="AQ107" i="2"/>
  <c r="AQ108" i="2" s="1"/>
  <c r="AT107" i="2"/>
  <c r="AT108" i="2" s="1"/>
  <c r="AS107" i="2"/>
  <c r="AS108" i="2" s="1"/>
  <c r="AV107" i="2"/>
  <c r="AV108" i="2" s="1"/>
  <c r="AW107" i="2"/>
  <c r="AW108" i="2" s="1"/>
  <c r="AU107" i="2"/>
  <c r="AU108" i="2" s="1"/>
  <c r="AY107" i="2"/>
  <c r="AY108" i="2" s="1"/>
  <c r="AX107" i="2"/>
  <c r="AX108" i="2" s="1"/>
  <c r="BD34" i="2"/>
  <c r="BD12" i="2"/>
  <c r="BD13" i="2" s="1"/>
  <c r="AW14" i="2"/>
  <c r="AW15" i="2" s="1"/>
  <c r="BE76" i="2"/>
  <c r="BE197" i="2"/>
  <c r="BE7" i="2"/>
  <c r="BE34" i="2" s="1"/>
  <c r="D316" i="2"/>
  <c r="D326" i="2"/>
  <c r="E326" i="2" s="1"/>
  <c r="F326" i="2" s="1"/>
  <c r="G326" i="2" s="1"/>
  <c r="H326" i="2" s="1"/>
  <c r="I326" i="2" s="1"/>
  <c r="J326" i="2" s="1"/>
  <c r="K326" i="2" s="1"/>
  <c r="L326" i="2" s="1"/>
  <c r="M326" i="2" s="1"/>
  <c r="N326" i="2" s="1"/>
  <c r="O326" i="2" s="1"/>
  <c r="P326" i="2" s="1"/>
  <c r="Q326" i="2" s="1"/>
  <c r="R326" i="2" s="1"/>
  <c r="S326" i="2" s="1"/>
  <c r="T326" i="2" s="1"/>
  <c r="U326" i="2" s="1"/>
  <c r="V326" i="2" s="1"/>
  <c r="W326" i="2" s="1"/>
  <c r="X326" i="2" s="1"/>
  <c r="Y326" i="2" s="1"/>
  <c r="Z326" i="2" s="1"/>
  <c r="AA326" i="2" s="1"/>
  <c r="AB326" i="2" s="1"/>
  <c r="AC326" i="2" s="1"/>
  <c r="AD326" i="2" s="1"/>
  <c r="AE326" i="2" s="1"/>
  <c r="AX14" i="2"/>
  <c r="AX15" i="2" s="1"/>
  <c r="BG63" i="2"/>
  <c r="BF50" i="2"/>
  <c r="D264" i="2"/>
  <c r="D274" i="2"/>
  <c r="E274" i="2" s="1"/>
  <c r="F274" i="2" s="1"/>
  <c r="G274" i="2" s="1"/>
  <c r="H274" i="2" s="1"/>
  <c r="I274" i="2" s="1"/>
  <c r="J274" i="2" s="1"/>
  <c r="K274" i="2" s="1"/>
  <c r="L274" i="2" s="1"/>
  <c r="M274" i="2" s="1"/>
  <c r="N274" i="2" s="1"/>
  <c r="O274" i="2" s="1"/>
  <c r="P274" i="2" s="1"/>
  <c r="Q274" i="2" s="1"/>
  <c r="R274" i="2" s="1"/>
  <c r="S274" i="2" s="1"/>
  <c r="T274" i="2" s="1"/>
  <c r="U274" i="2" s="1"/>
  <c r="V274" i="2" s="1"/>
  <c r="W274" i="2" s="1"/>
  <c r="X274" i="2" s="1"/>
  <c r="Y274" i="2" s="1"/>
  <c r="Z274" i="2" s="1"/>
  <c r="AA274" i="2" s="1"/>
  <c r="AB274" i="2" s="1"/>
  <c r="AC274" i="2" s="1"/>
  <c r="AD274" i="2" s="1"/>
  <c r="AE274" i="2" s="1"/>
  <c r="BB213" i="2"/>
  <c r="BB216" i="2"/>
  <c r="BB215" i="2" s="1"/>
  <c r="AZ14" i="2"/>
  <c r="AZ15" i="2" s="1"/>
  <c r="BI195" i="2"/>
  <c r="BJ40" i="2"/>
  <c r="BA14" i="2"/>
  <c r="BA15" i="2" s="1"/>
  <c r="D290" i="2"/>
  <c r="D300" i="2"/>
  <c r="E300" i="2" s="1"/>
  <c r="F300" i="2" s="1"/>
  <c r="G300" i="2" s="1"/>
  <c r="H300" i="2" s="1"/>
  <c r="I300" i="2" s="1"/>
  <c r="J300" i="2" s="1"/>
  <c r="K300" i="2" s="1"/>
  <c r="L300" i="2" s="1"/>
  <c r="M300" i="2" s="1"/>
  <c r="N300" i="2" s="1"/>
  <c r="O300" i="2" s="1"/>
  <c r="P300" i="2" s="1"/>
  <c r="Q300" i="2" s="1"/>
  <c r="R300" i="2" s="1"/>
  <c r="S300" i="2" s="1"/>
  <c r="T300" i="2" s="1"/>
  <c r="U300" i="2" s="1"/>
  <c r="V300" i="2" s="1"/>
  <c r="W300" i="2" s="1"/>
  <c r="X300" i="2" s="1"/>
  <c r="Y300" i="2" s="1"/>
  <c r="Z300" i="2" s="1"/>
  <c r="AA300" i="2" s="1"/>
  <c r="AB300" i="2" s="1"/>
  <c r="AC300" i="2" s="1"/>
  <c r="AD300" i="2" s="1"/>
  <c r="AE300" i="2" s="1"/>
  <c r="BG52" i="2"/>
  <c r="BG54" i="2"/>
  <c r="BG55" i="2" s="1"/>
  <c r="BG205" i="2"/>
  <c r="BG206" i="2" s="1"/>
  <c r="BG217" i="2" s="1"/>
  <c r="BG200" i="2"/>
  <c r="D83" i="2"/>
  <c r="D93" i="2"/>
  <c r="E93" i="2" s="1"/>
  <c r="F93" i="2" s="1"/>
  <c r="G93" i="2" s="1"/>
  <c r="H93" i="2" s="1"/>
  <c r="I93" i="2" s="1"/>
  <c r="J93" i="2" s="1"/>
  <c r="K93" i="2" s="1"/>
  <c r="L93" i="2" s="1"/>
  <c r="M93" i="2" s="1"/>
  <c r="N93" i="2" s="1"/>
  <c r="O93" i="2" s="1"/>
  <c r="P93" i="2" s="1"/>
  <c r="Q93" i="2" s="1"/>
  <c r="R93" i="2" s="1"/>
  <c r="S93" i="2" s="1"/>
  <c r="T93" i="2" s="1"/>
  <c r="U93" i="2" s="1"/>
  <c r="V93" i="2" s="1"/>
  <c r="W93" i="2" s="1"/>
  <c r="X93" i="2" s="1"/>
  <c r="Y93" i="2" s="1"/>
  <c r="Z93" i="2" s="1"/>
  <c r="AA93" i="2" s="1"/>
  <c r="AB93" i="2" s="1"/>
  <c r="AC93" i="2" s="1"/>
  <c r="AD93" i="2" s="1"/>
  <c r="AE93" i="2" s="1"/>
  <c r="BB107" i="2"/>
  <c r="BB108" i="2" s="1"/>
  <c r="BA107" i="2"/>
  <c r="BA108" i="2" s="1"/>
  <c r="BF56" i="2" l="1"/>
  <c r="BF57" i="2" s="1"/>
  <c r="BG56" i="2"/>
  <c r="BG57" i="2" s="1"/>
  <c r="BC213" i="2"/>
  <c r="BC216" i="2"/>
  <c r="BC215" i="2" s="1"/>
  <c r="D108" i="2"/>
  <c r="D118" i="2"/>
  <c r="E118" i="2" s="1"/>
  <c r="F118" i="2" s="1"/>
  <c r="G118" i="2" s="1"/>
  <c r="H118" i="2" s="1"/>
  <c r="I118" i="2" s="1"/>
  <c r="J118" i="2" s="1"/>
  <c r="K118" i="2" s="1"/>
  <c r="L118" i="2" s="1"/>
  <c r="M118" i="2" s="1"/>
  <c r="N118" i="2" s="1"/>
  <c r="O118" i="2" s="1"/>
  <c r="P118" i="2" s="1"/>
  <c r="Q118" i="2" s="1"/>
  <c r="R118" i="2" s="1"/>
  <c r="S118" i="2" s="1"/>
  <c r="T118" i="2" s="1"/>
  <c r="U118" i="2" s="1"/>
  <c r="V118" i="2" s="1"/>
  <c r="W118" i="2" s="1"/>
  <c r="X118" i="2" s="1"/>
  <c r="Y118" i="2" s="1"/>
  <c r="Z118" i="2" s="1"/>
  <c r="AA118" i="2" s="1"/>
  <c r="AB118" i="2" s="1"/>
  <c r="AC118" i="2" s="1"/>
  <c r="AD118" i="2" s="1"/>
  <c r="AE118" i="2" s="1"/>
  <c r="BG78" i="2"/>
  <c r="BG80" i="2"/>
  <c r="BG81" i="2" s="1"/>
  <c r="BI196" i="2"/>
  <c r="BJ49" i="2"/>
  <c r="BI75" i="2"/>
  <c r="BI79" i="2" s="1"/>
  <c r="BI53" i="2"/>
  <c r="BI6" i="2"/>
  <c r="BI33" i="2" s="1"/>
  <c r="BF197" i="2"/>
  <c r="BF7" i="2"/>
  <c r="BF34" i="2" s="1"/>
  <c r="BF76" i="2"/>
  <c r="BG50" i="2"/>
  <c r="BH63" i="2"/>
  <c r="BH52" i="2"/>
  <c r="BH54" i="2"/>
  <c r="BH55" i="2" s="1"/>
  <c r="BE82" i="2"/>
  <c r="BE83" i="2" s="1"/>
  <c r="BG82" i="2"/>
  <c r="BG83" i="2" s="1"/>
  <c r="BF82" i="2"/>
  <c r="BF83" i="2" s="1"/>
  <c r="BG199" i="2"/>
  <c r="BG201" i="2"/>
  <c r="BG202" i="2" s="1"/>
  <c r="BJ195" i="2"/>
  <c r="BK40" i="2"/>
  <c r="BD14" i="2"/>
  <c r="BD15" i="2" s="1"/>
  <c r="BC14" i="2"/>
  <c r="BC15" i="2" s="1"/>
  <c r="E14" i="2"/>
  <c r="E15" i="2" s="1"/>
  <c r="G14" i="2"/>
  <c r="G15" i="2" s="1"/>
  <c r="D14" i="2"/>
  <c r="F14" i="2"/>
  <c r="F15" i="2" s="1"/>
  <c r="I14" i="2"/>
  <c r="I15" i="2" s="1"/>
  <c r="J14" i="2"/>
  <c r="J15" i="2" s="1"/>
  <c r="H14" i="2"/>
  <c r="H15" i="2" s="1"/>
  <c r="P14" i="2"/>
  <c r="P15" i="2" s="1"/>
  <c r="L14" i="2"/>
  <c r="L15" i="2" s="1"/>
  <c r="K14" i="2"/>
  <c r="K15" i="2" s="1"/>
  <c r="M14" i="2"/>
  <c r="M15" i="2" s="1"/>
  <c r="N14" i="2"/>
  <c r="N15" i="2" s="1"/>
  <c r="O14" i="2"/>
  <c r="O15" i="2" s="1"/>
  <c r="Q14" i="2"/>
  <c r="Q15" i="2" s="1"/>
  <c r="S14" i="2"/>
  <c r="S15" i="2" s="1"/>
  <c r="U14" i="2"/>
  <c r="U15" i="2" s="1"/>
  <c r="R14" i="2"/>
  <c r="R15" i="2" s="1"/>
  <c r="W14" i="2"/>
  <c r="W15" i="2" s="1"/>
  <c r="T14" i="2"/>
  <c r="T15" i="2" s="1"/>
  <c r="V14" i="2"/>
  <c r="V15" i="2" s="1"/>
  <c r="X14" i="2"/>
  <c r="X15" i="2" s="1"/>
  <c r="AA14" i="2"/>
  <c r="AA15" i="2" s="1"/>
  <c r="Z14" i="2"/>
  <c r="Z15" i="2" s="1"/>
  <c r="AE14" i="2"/>
  <c r="AE15" i="2" s="1"/>
  <c r="Y14" i="2"/>
  <c r="Y15" i="2" s="1"/>
  <c r="AB14" i="2"/>
  <c r="AB15" i="2" s="1"/>
  <c r="AD14" i="2"/>
  <c r="AD15" i="2" s="1"/>
  <c r="AC14" i="2"/>
  <c r="AC15" i="2" s="1"/>
  <c r="AI14" i="2"/>
  <c r="AI15" i="2" s="1"/>
  <c r="AF14" i="2"/>
  <c r="AF15" i="2" s="1"/>
  <c r="AG14" i="2"/>
  <c r="AG15" i="2" s="1"/>
  <c r="AJ14" i="2"/>
  <c r="AJ15" i="2" s="1"/>
  <c r="AH14" i="2"/>
  <c r="AH15" i="2" s="1"/>
  <c r="AK14" i="2"/>
  <c r="AK15" i="2" s="1"/>
  <c r="AN14" i="2"/>
  <c r="AN15" i="2" s="1"/>
  <c r="AM14" i="2"/>
  <c r="AM15" i="2" s="1"/>
  <c r="AL14" i="2"/>
  <c r="AL15" i="2" s="1"/>
  <c r="AO14" i="2"/>
  <c r="AO15" i="2" s="1"/>
  <c r="AP14" i="2"/>
  <c r="AP15" i="2" s="1"/>
  <c r="AQ14" i="2"/>
  <c r="AQ15" i="2" s="1"/>
  <c r="AR14" i="2"/>
  <c r="AR15" i="2" s="1"/>
  <c r="AS14" i="2"/>
  <c r="AS15" i="2" s="1"/>
  <c r="AT14" i="2"/>
  <c r="AT15" i="2" s="1"/>
  <c r="AU14" i="2"/>
  <c r="AU15" i="2" s="1"/>
  <c r="AV14" i="2"/>
  <c r="AV15" i="2" s="1"/>
  <c r="BB14" i="2"/>
  <c r="BB15" i="2" s="1"/>
  <c r="BH205" i="2"/>
  <c r="BH206" i="2" s="1"/>
  <c r="BH217" i="2" s="1"/>
  <c r="BH200" i="2"/>
  <c r="BJ196" i="2" l="1"/>
  <c r="BJ75" i="2"/>
  <c r="BJ79" i="2" s="1"/>
  <c r="BK49" i="2"/>
  <c r="BJ53" i="2"/>
  <c r="BJ6" i="2"/>
  <c r="BJ33" i="2" s="1"/>
  <c r="BH199" i="2"/>
  <c r="BH201" i="2"/>
  <c r="BG197" i="2"/>
  <c r="BG7" i="2"/>
  <c r="BG34" i="2" s="1"/>
  <c r="BG76" i="2"/>
  <c r="BI200" i="2"/>
  <c r="BI205" i="2"/>
  <c r="BI206" i="2" s="1"/>
  <c r="BI217" i="2" s="1"/>
  <c r="BD213" i="2"/>
  <c r="BD216" i="2"/>
  <c r="BD215" i="2" s="1"/>
  <c r="BI54" i="2"/>
  <c r="BI55" i="2" s="1"/>
  <c r="BH56" i="2" s="1"/>
  <c r="BH57" i="2" s="1"/>
  <c r="BI52" i="2"/>
  <c r="BH202" i="2"/>
  <c r="D15" i="2"/>
  <c r="D25" i="2"/>
  <c r="E25" i="2" s="1"/>
  <c r="F25" i="2" s="1"/>
  <c r="G25" i="2" s="1"/>
  <c r="H25" i="2" s="1"/>
  <c r="I25" i="2" s="1"/>
  <c r="J25" i="2" s="1"/>
  <c r="K25" i="2" s="1"/>
  <c r="L25" i="2" s="1"/>
  <c r="M25" i="2" s="1"/>
  <c r="N25" i="2" s="1"/>
  <c r="O25" i="2" s="1"/>
  <c r="P25" i="2" s="1"/>
  <c r="Q25" i="2" s="1"/>
  <c r="R25" i="2" s="1"/>
  <c r="S25" i="2" s="1"/>
  <c r="T25" i="2" s="1"/>
  <c r="U25" i="2" s="1"/>
  <c r="V25" i="2" s="1"/>
  <c r="W25" i="2" s="1"/>
  <c r="X25" i="2" s="1"/>
  <c r="Y25" i="2" s="1"/>
  <c r="Z25" i="2" s="1"/>
  <c r="AA25" i="2" s="1"/>
  <c r="AB25" i="2" s="1"/>
  <c r="AC25" i="2" s="1"/>
  <c r="AD25" i="2" s="1"/>
  <c r="AE25" i="2" s="1"/>
  <c r="BH50" i="2"/>
  <c r="BI63" i="2"/>
  <c r="BH80" i="2"/>
  <c r="BH81" i="2" s="1"/>
  <c r="BH78" i="2"/>
  <c r="BL40" i="2"/>
  <c r="BL195" i="2" s="1"/>
  <c r="BK195" i="2"/>
  <c r="BH197" i="2" l="1"/>
  <c r="BH76" i="2"/>
  <c r="BH7" i="2"/>
  <c r="BH34" i="2" s="1"/>
  <c r="BI199" i="2"/>
  <c r="BI201" i="2"/>
  <c r="BI202" i="2"/>
  <c r="BI80" i="2"/>
  <c r="BI81" i="2" s="1"/>
  <c r="BI78" i="2"/>
  <c r="BJ54" i="2"/>
  <c r="BJ55" i="2" s="1"/>
  <c r="BJ52" i="2"/>
  <c r="BJ205" i="2"/>
  <c r="BJ206" i="2" s="1"/>
  <c r="BJ217" i="2" s="1"/>
  <c r="BJ200" i="2"/>
  <c r="BK196" i="2"/>
  <c r="BK53" i="2"/>
  <c r="BK75" i="2"/>
  <c r="BK79" i="2" s="1"/>
  <c r="BL49" i="2"/>
  <c r="BK6" i="2"/>
  <c r="BK33" i="2" s="1"/>
  <c r="BE213" i="2"/>
  <c r="BE216" i="2"/>
  <c r="BE215" i="2" s="1"/>
  <c r="BH82" i="2"/>
  <c r="BH83" i="2" s="1"/>
  <c r="BJ63" i="2"/>
  <c r="BI50" i="2"/>
  <c r="BK200" i="2" l="1"/>
  <c r="BK205" i="2"/>
  <c r="BK206" i="2" s="1"/>
  <c r="BK217" i="2" s="1"/>
  <c r="BJ56" i="2"/>
  <c r="BJ57" i="2" s="1"/>
  <c r="BI56" i="2"/>
  <c r="BI57" i="2" s="1"/>
  <c r="BJ199" i="2"/>
  <c r="BJ201" i="2"/>
  <c r="BJ202" i="2" s="1"/>
  <c r="BK52" i="2"/>
  <c r="BK54" i="2"/>
  <c r="BK55" i="2" s="1"/>
  <c r="BI197" i="2"/>
  <c r="BI7" i="2"/>
  <c r="BI34" i="2" s="1"/>
  <c r="BI76" i="2"/>
  <c r="BL53" i="2"/>
  <c r="BM49" i="2"/>
  <c r="BM53" i="2" s="1"/>
  <c r="BL6" i="2"/>
  <c r="BL33" i="2" s="1"/>
  <c r="BL196" i="2"/>
  <c r="BF213" i="2"/>
  <c r="BF216" i="2"/>
  <c r="BF215" i="2" s="1"/>
  <c r="BK63" i="2"/>
  <c r="BJ50" i="2"/>
  <c r="BJ78" i="2"/>
  <c r="BJ80" i="2"/>
  <c r="BJ81" i="2" s="1"/>
  <c r="BJ197" i="2" l="1"/>
  <c r="BJ76" i="2"/>
  <c r="BJ7" i="2"/>
  <c r="BJ34" i="2" s="1"/>
  <c r="BL200" i="2"/>
  <c r="BL205" i="2"/>
  <c r="BL206" i="2" s="1"/>
  <c r="BL217" i="2" s="1"/>
  <c r="BL52" i="2"/>
  <c r="BL54" i="2"/>
  <c r="BL55" i="2" s="1"/>
  <c r="BK56" i="2" s="1"/>
  <c r="BK57" i="2" s="1"/>
  <c r="BG213" i="2"/>
  <c r="BG216" i="2"/>
  <c r="BG215" i="2" s="1"/>
  <c r="BI82" i="2"/>
  <c r="BI83" i="2" s="1"/>
  <c r="BJ82" i="2"/>
  <c r="BJ83" i="2" s="1"/>
  <c r="BK78" i="2"/>
  <c r="BK80" i="2"/>
  <c r="BK81" i="2" s="1"/>
  <c r="BK82" i="2" s="1"/>
  <c r="BK83" i="2" s="1"/>
  <c r="BK199" i="2"/>
  <c r="BK201" i="2"/>
  <c r="BK202" i="2" s="1"/>
  <c r="BK50" i="2"/>
  <c r="BL63" i="2"/>
  <c r="BL50" i="2" l="1"/>
  <c r="BM63" i="2"/>
  <c r="BM50" i="2" s="1"/>
  <c r="BK197" i="2"/>
  <c r="BK7" i="2"/>
  <c r="BK34" i="2" s="1"/>
  <c r="BK76" i="2"/>
  <c r="BM54" i="2"/>
  <c r="BM55" i="2" s="1"/>
  <c r="BM52" i="2"/>
  <c r="BJ203" i="2"/>
  <c r="BJ204" i="2" s="1"/>
  <c r="BL199" i="2"/>
  <c r="BL201" i="2"/>
  <c r="BL202" i="2" s="1"/>
  <c r="BH203" i="2" s="1"/>
  <c r="BH204" i="2" s="1"/>
  <c r="BH213" i="2"/>
  <c r="BH216" i="2"/>
  <c r="BH215" i="2" s="1"/>
  <c r="BM56" i="2" l="1"/>
  <c r="BM57" i="2" s="1"/>
  <c r="BL56" i="2"/>
  <c r="BL57" i="2" s="1"/>
  <c r="BI213" i="2"/>
  <c r="BI216" i="2"/>
  <c r="BI215" i="2" s="1"/>
  <c r="BK203" i="2"/>
  <c r="BK204" i="2" s="1"/>
  <c r="BL203" i="2"/>
  <c r="BL204" i="2" s="1"/>
  <c r="D203" i="2"/>
  <c r="F203" i="2"/>
  <c r="F204" i="2" s="1"/>
  <c r="E203" i="2"/>
  <c r="E204" i="2" s="1"/>
  <c r="G203" i="2"/>
  <c r="G204" i="2" s="1"/>
  <c r="I203" i="2"/>
  <c r="I204" i="2" s="1"/>
  <c r="H203" i="2"/>
  <c r="H204" i="2" s="1"/>
  <c r="K203" i="2"/>
  <c r="K204" i="2" s="1"/>
  <c r="J203" i="2"/>
  <c r="J204" i="2" s="1"/>
  <c r="L203" i="2"/>
  <c r="L204" i="2" s="1"/>
  <c r="M203" i="2"/>
  <c r="M204" i="2" s="1"/>
  <c r="N203" i="2"/>
  <c r="N204" i="2" s="1"/>
  <c r="O203" i="2"/>
  <c r="O204" i="2" s="1"/>
  <c r="Q203" i="2"/>
  <c r="Q204" i="2" s="1"/>
  <c r="P203" i="2"/>
  <c r="P204" i="2" s="1"/>
  <c r="R203" i="2"/>
  <c r="R204" i="2" s="1"/>
  <c r="S203" i="2"/>
  <c r="S204" i="2" s="1"/>
  <c r="V203" i="2"/>
  <c r="V204" i="2" s="1"/>
  <c r="T203" i="2"/>
  <c r="T204" i="2" s="1"/>
  <c r="U203" i="2"/>
  <c r="U204" i="2" s="1"/>
  <c r="W203" i="2"/>
  <c r="W204" i="2" s="1"/>
  <c r="X203" i="2"/>
  <c r="X204" i="2" s="1"/>
  <c r="Z203" i="2"/>
  <c r="Z204" i="2" s="1"/>
  <c r="Y203" i="2"/>
  <c r="Y204" i="2" s="1"/>
  <c r="AC203" i="2"/>
  <c r="AC204" i="2" s="1"/>
  <c r="AB203" i="2"/>
  <c r="AB204" i="2" s="1"/>
  <c r="AD203" i="2"/>
  <c r="AD204" i="2" s="1"/>
  <c r="AA203" i="2"/>
  <c r="AA204" i="2" s="1"/>
  <c r="AE203" i="2"/>
  <c r="AE204" i="2" s="1"/>
  <c r="AF203" i="2"/>
  <c r="AF204" i="2" s="1"/>
  <c r="AH203" i="2"/>
  <c r="AH204" i="2" s="1"/>
  <c r="AG203" i="2"/>
  <c r="AG204" i="2" s="1"/>
  <c r="AK203" i="2"/>
  <c r="AK204" i="2" s="1"/>
  <c r="AI203" i="2"/>
  <c r="AI204" i="2" s="1"/>
  <c r="AJ203" i="2"/>
  <c r="AJ204" i="2" s="1"/>
  <c r="AL203" i="2"/>
  <c r="AL204" i="2" s="1"/>
  <c r="AM203" i="2"/>
  <c r="AM204" i="2" s="1"/>
  <c r="AO203" i="2"/>
  <c r="AO204" i="2" s="1"/>
  <c r="AQ203" i="2"/>
  <c r="AQ204" i="2" s="1"/>
  <c r="AN203" i="2"/>
  <c r="AN204" i="2" s="1"/>
  <c r="AP203" i="2"/>
  <c r="AP204" i="2" s="1"/>
  <c r="AR203" i="2"/>
  <c r="AR204" i="2" s="1"/>
  <c r="AT203" i="2"/>
  <c r="AT204" i="2" s="1"/>
  <c r="AS203" i="2"/>
  <c r="AS204" i="2" s="1"/>
  <c r="AV203" i="2"/>
  <c r="AV204" i="2" s="1"/>
  <c r="AU203" i="2"/>
  <c r="AU204" i="2" s="1"/>
  <c r="AW203" i="2"/>
  <c r="AW204" i="2" s="1"/>
  <c r="AX203" i="2"/>
  <c r="AX204" i="2" s="1"/>
  <c r="AY203" i="2"/>
  <c r="AY204" i="2" s="1"/>
  <c r="BA203" i="2"/>
  <c r="BA204" i="2" s="1"/>
  <c r="BB203" i="2"/>
  <c r="BB204" i="2" s="1"/>
  <c r="AZ203" i="2"/>
  <c r="AZ204" i="2" s="1"/>
  <c r="BC203" i="2"/>
  <c r="BC204" i="2" s="1"/>
  <c r="BD203" i="2"/>
  <c r="BD204" i="2" s="1"/>
  <c r="BE203" i="2"/>
  <c r="BE204" i="2" s="1"/>
  <c r="BF203" i="2"/>
  <c r="BF204" i="2" s="1"/>
  <c r="BI203" i="2"/>
  <c r="BI204" i="2" s="1"/>
  <c r="BG203" i="2"/>
  <c r="BG204" i="2" s="1"/>
  <c r="BL197" i="2"/>
  <c r="BL7" i="2"/>
  <c r="BL34" i="2" s="1"/>
  <c r="D204" i="2" l="1"/>
  <c r="D214" i="2"/>
  <c r="E214" i="2" s="1"/>
  <c r="F214" i="2" s="1"/>
  <c r="G214" i="2" s="1"/>
  <c r="H214" i="2" s="1"/>
  <c r="I214" i="2" s="1"/>
  <c r="J214" i="2" s="1"/>
  <c r="K214" i="2" s="1"/>
  <c r="L214" i="2" s="1"/>
  <c r="M214" i="2" s="1"/>
  <c r="N214" i="2" s="1"/>
  <c r="O214" i="2" s="1"/>
  <c r="P214" i="2" s="1"/>
  <c r="Q214" i="2" s="1"/>
  <c r="R214" i="2" s="1"/>
  <c r="S214" i="2" s="1"/>
  <c r="T214" i="2" s="1"/>
  <c r="U214" i="2" s="1"/>
  <c r="V214" i="2" s="1"/>
  <c r="W214" i="2" s="1"/>
  <c r="X214" i="2" s="1"/>
  <c r="Y214" i="2" s="1"/>
  <c r="Z214" i="2" s="1"/>
  <c r="AA214" i="2" s="1"/>
  <c r="AB214" i="2" s="1"/>
  <c r="AC214" i="2" s="1"/>
  <c r="AD214" i="2" s="1"/>
  <c r="AE214" i="2" s="1"/>
  <c r="AF214" i="2" s="1"/>
  <c r="AG214" i="2" s="1"/>
  <c r="AH214" i="2" s="1"/>
  <c r="AI214" i="2" s="1"/>
  <c r="AJ214" i="2" s="1"/>
  <c r="AK214" i="2" s="1"/>
  <c r="AL214" i="2" s="1"/>
  <c r="AM214" i="2" s="1"/>
  <c r="AN214" i="2" s="1"/>
  <c r="AO214" i="2" s="1"/>
  <c r="AP214" i="2" s="1"/>
  <c r="AQ214" i="2" s="1"/>
  <c r="AR214" i="2" s="1"/>
  <c r="AS214" i="2" s="1"/>
  <c r="AT214" i="2" s="1"/>
  <c r="AU214" i="2" s="1"/>
  <c r="AV214" i="2" s="1"/>
  <c r="AW214" i="2" s="1"/>
  <c r="AX214" i="2" s="1"/>
  <c r="AY214" i="2" s="1"/>
  <c r="AZ214" i="2" s="1"/>
  <c r="BA214" i="2" s="1"/>
  <c r="BB214" i="2" s="1"/>
  <c r="BC214" i="2" s="1"/>
  <c r="BD214" i="2" s="1"/>
  <c r="BE214" i="2" s="1"/>
  <c r="BF214" i="2" s="1"/>
  <c r="BG214" i="2" s="1"/>
  <c r="BH214" i="2" s="1"/>
  <c r="BI214" i="2" s="1"/>
  <c r="BJ214" i="2" s="1"/>
  <c r="BJ213" i="2"/>
  <c r="BJ216" i="2"/>
  <c r="BJ215" i="2" s="1"/>
  <c r="BK213" i="2" l="1"/>
  <c r="BK216" i="2"/>
  <c r="BK215" i="2" s="1"/>
  <c r="BK214" i="2" s="1"/>
  <c r="BL216" i="2" l="1"/>
  <c r="BL215" i="2" s="1"/>
  <c r="BL214" i="2" s="1"/>
  <c r="BL213" i="2"/>
  <c r="A880" i="2" l="1"/>
  <c r="A883" i="2" s="1"/>
  <c r="A854" i="2"/>
  <c r="A868" i="2" s="1"/>
  <c r="A280" i="2"/>
  <c r="A828" i="2"/>
  <c r="A884" i="2"/>
  <c r="C872" i="2"/>
  <c r="A856" i="2" l="1"/>
  <c r="A881" i="2"/>
  <c r="A857" i="2"/>
  <c r="A858" i="2"/>
  <c r="A894" i="2"/>
  <c r="C898" i="2"/>
  <c r="A855" i="2"/>
  <c r="A882" i="2"/>
  <c r="A802" i="2"/>
  <c r="A750" i="2"/>
  <c r="A826" i="2"/>
  <c r="A842" i="2"/>
  <c r="A831" i="2"/>
  <c r="A830" i="2"/>
  <c r="A832" i="2"/>
  <c r="A829" i="2"/>
  <c r="C846" i="2"/>
  <c r="A776" i="2"/>
  <c r="A748" i="2" l="1"/>
  <c r="A780" i="2"/>
  <c r="A777" i="2"/>
  <c r="A790" i="2"/>
  <c r="A778" i="2"/>
  <c r="A779" i="2"/>
  <c r="C794" i="2"/>
  <c r="A752" i="2"/>
  <c r="A754" i="2"/>
  <c r="A751" i="2"/>
  <c r="A764" i="2"/>
  <c r="A753" i="2"/>
  <c r="C768" i="2"/>
  <c r="A816" i="2"/>
  <c r="A805" i="2"/>
  <c r="A804" i="2"/>
  <c r="A806" i="2"/>
  <c r="A803" i="2"/>
  <c r="C820"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Nakatani, Keiichi</author>
  </authors>
  <commentList>
    <comment ref="A8" authorId="0" shapeId="0" xr:uid="{0A598293-EEB8-4C68-966A-55248802BBDE}">
      <text>
        <r>
          <rPr>
            <sz val="9"/>
            <color indexed="81"/>
            <rFont val="Tahoma"/>
            <family val="2"/>
          </rPr>
          <t xml:space="preserve">Financing under the PRGT facilities carry a zero interest rate through end-2018, with a grace period of 5½ years, and a final maturity of 10 years. 
http://www.imf.org/external/np/exr/facts/ecf.htm
The Fund reviews the level of interest rates for all concessional facilities under the PRGT every two years, with the next review expected to take place before end-2018.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tc={336D0C14-2AF5-40BD-B7A2-76386C86E8C8}</author>
    <author>tc={7CA6333D-8FE4-4485-8E2E-DB1081B2D6E9}</author>
  </authors>
  <commentList>
    <comment ref="H307" authorId="0" shapeId="0" xr:uid="{336D0C14-2AF5-40BD-B7A2-76386C86E8C8}">
      <text>
        <t>[Threaded comment]
Your version of Excel allows you to read this threaded comment; however, any edits to it will get removed if the file is opened in a newer version of Excel. Learn more: https://go.microsoft.com/fwlink/?linkid=870924
Comment:
    Working with assumptions as of March 27</t>
      </text>
    </comment>
    <comment ref="D308" authorId="1" shapeId="0" xr:uid="{7CA6333D-8FE4-4485-8E2E-DB1081B2D6E9}">
      <text>
        <t>[Threaded comment]
Your version of Excel allows you to read this threaded comment; however, any edits to it will get removed if the file is opened in a newer version of Excel. Learn more: https://go.microsoft.com/fwlink/?linkid=870924
Comment:
    0.75% SDR service charge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<sst xmlns="http://schemas.openxmlformats.org/spreadsheetml/2006/main" count="230" uniqueCount="171">
  <si>
    <t>NPV Calculations for New Loans</t>
  </si>
  <si>
    <t>Base</t>
  </si>
  <si>
    <t>t-g&gt;0</t>
  </si>
  <si>
    <t>t-m condition</t>
  </si>
  <si>
    <t>Repayment schedule</t>
  </si>
  <si>
    <t>IDA - small economy</t>
  </si>
  <si>
    <t>Small economy</t>
  </si>
  <si>
    <t>IDA - regular</t>
  </si>
  <si>
    <t>Regular</t>
  </si>
  <si>
    <t>IDA - blend</t>
  </si>
  <si>
    <t>Blend</t>
  </si>
  <si>
    <t>IDA - SML</t>
  </si>
  <si>
    <t>SML</t>
  </si>
  <si>
    <t>IDA - 50Y loans</t>
  </si>
  <si>
    <t>50Y loans</t>
  </si>
  <si>
    <t>IDA NEW 40-year credits</t>
  </si>
  <si>
    <t>IDA NEW Regular</t>
  </si>
  <si>
    <t>IDA NEW Blend (also enter) --&gt;</t>
  </si>
  <si>
    <t>IDA NEW 60-year credits</t>
  </si>
  <si>
    <r>
      <t>DSAs prepared after July 1</t>
    </r>
    <r>
      <rPr>
        <vertAlign val="superscript"/>
        <sz val="15"/>
        <rFont val="Times New Roman"/>
        <family val="1"/>
      </rPr>
      <t>st</t>
    </r>
    <r>
      <rPr>
        <sz val="15"/>
        <rFont val="Times New Roman"/>
        <family val="1"/>
      </rPr>
      <t xml:space="preserve"> would need to properly reflect the financing terms of the new IDA 21 lending instruments </t>
    </r>
  </si>
  <si>
    <t>Disbursements under the new IDA21 instruments will occur concurrently with the drawdown of the existing World Bank loans</t>
  </si>
  <si>
    <t>Teams have 2 options in implementing the IDA21 instruments in the LIC DSF:</t>
  </si>
  <si>
    <r>
      <t xml:space="preserve">1 - Transition to the new DSA Excel template </t>
    </r>
    <r>
      <rPr>
        <sz val="15"/>
        <color rgb="FFFF0000"/>
        <rFont val="Times New Roman"/>
        <family val="1"/>
      </rPr>
      <t>(click here)</t>
    </r>
    <r>
      <rPr>
        <sz val="15"/>
        <rFont val="Times New Roman"/>
        <family val="1"/>
      </rPr>
      <t xml:space="preserve">; or </t>
    </r>
  </si>
  <si>
    <t xml:space="preserve">2  - Incorporate the sheets from the Satellite file by cutting-and-pasting all sheets("Input 4 – External Financing WB" and "Blend Floating Calculations WB") in the existing DSA Excel file and following the instructions in sheet. </t>
  </si>
  <si>
    <t>If decided to follow the second approach,  enter all disbursements from World Bank loans in the new “Input 4 - External Financing WB" sheet and delete corresponding entries from the main sheet “Input 4 - External Financing”.</t>
  </si>
  <si>
    <t>The need for changes in the full DSA template and for developing the Satellite file is that the PV formulas in the existing template can not properly handle instruments with maturities greater than 50 years.</t>
  </si>
  <si>
    <t>We encourage you to work closely with the World Bank country economists to ensure proper transition</t>
  </si>
  <si>
    <t xml:space="preserve">In case of technical issues other than mundane ones related to changed names of series, etc., you can reach out to: </t>
  </si>
  <si>
    <t>- IMF: The DP reviewer for your country, cc-ing @Saito, Joyce Miharu Balbuena, @Xia, Zhengyuan, and @Xie, Songchen.</t>
  </si>
  <si>
    <t>- WB: The EMFMD reviewer cc-ing @Vasquez-Baos, Tessy and @Sarsenbayev, Madi.</t>
  </si>
  <si>
    <t xml:space="preserve">Part 1: New Financing from the World Bank </t>
  </si>
  <si>
    <t>INSTRUCTIONS</t>
  </si>
  <si>
    <t>Please move the two sheets in this file simultaneously to the LIC DSF template (NOTE: Both sheets need to be moved at the same time to avoid breaking internal links) and follow instructions below</t>
  </si>
  <si>
    <r>
      <t>Populate light yellow cells with projected disbursements of IDA and IBRD loans -</t>
    </r>
    <r>
      <rPr>
        <b/>
        <sz val="10"/>
        <color theme="6"/>
        <rFont val="Segoe UI"/>
        <family val="2"/>
      </rPr>
      <t xml:space="preserve"> based on the data provided by the Bank staff</t>
    </r>
  </si>
  <si>
    <t xml:space="preserve">Go to "Input 4 - External Financing" sheet and delete all IDA financing entries (typically rows 11-14) starting from column L </t>
  </si>
  <si>
    <t xml:space="preserve">If a Blend country, choose floating or fixed (cell D16). If Blend floating is selected the country team needs to update the sheet "BLEND floating calculations WB" </t>
  </si>
  <si>
    <t>First year of projections</t>
  </si>
  <si>
    <t>Discount rate</t>
  </si>
  <si>
    <t>Interest rate</t>
  </si>
  <si>
    <t>Grace period</t>
  </si>
  <si>
    <t>Loan Maturity</t>
  </si>
  <si>
    <t>Grant Element, %</t>
  </si>
  <si>
    <t xml:space="preserve">Hide this column; used for lookup only </t>
  </si>
  <si>
    <t>Total (do not change)</t>
  </si>
  <si>
    <t>World Bank</t>
  </si>
  <si>
    <t>IDA1</t>
  </si>
  <si>
    <t>IDA2</t>
  </si>
  <si>
    <t>IDA3</t>
  </si>
  <si>
    <r>
      <rPr>
        <sz val="10"/>
        <color rgb="FFFF0000"/>
        <rFont val="Segoe UI"/>
        <family val="2"/>
      </rPr>
      <t>IDA NEW</t>
    </r>
    <r>
      <rPr>
        <sz val="10"/>
        <color theme="1"/>
        <rFont val="Segoe UI"/>
        <family val="2"/>
      </rPr>
      <t xml:space="preserve"> 40-year credits</t>
    </r>
  </si>
  <si>
    <t>IDA4</t>
  </si>
  <si>
    <r>
      <rPr>
        <sz val="10"/>
        <color rgb="FFFF0000"/>
        <rFont val="Segoe UI"/>
        <family val="2"/>
      </rPr>
      <t>IDA NEW</t>
    </r>
    <r>
      <rPr>
        <sz val="10"/>
        <color theme="1"/>
        <rFont val="Segoe UI"/>
        <family val="2"/>
      </rPr>
      <t xml:space="preserve"> Regular</t>
    </r>
  </si>
  <si>
    <t>IDA5</t>
  </si>
  <si>
    <r>
      <rPr>
        <sz val="10"/>
        <color rgb="FFFF0000"/>
        <rFont val="Segoe UI"/>
        <family val="2"/>
      </rPr>
      <t>IDA NEW</t>
    </r>
    <r>
      <rPr>
        <sz val="10"/>
        <color theme="1"/>
        <rFont val="Segoe UI"/>
        <family val="2"/>
      </rPr>
      <t xml:space="preserve"> Blend (also enter) --&gt;</t>
    </r>
  </si>
  <si>
    <t>IDA NEW Blend fixed</t>
  </si>
  <si>
    <t>IDA6</t>
  </si>
  <si>
    <r>
      <rPr>
        <sz val="10"/>
        <color rgb="FFFF0000"/>
        <rFont val="Segoe UI"/>
        <family val="2"/>
      </rPr>
      <t>IDA NEW</t>
    </r>
    <r>
      <rPr>
        <sz val="10"/>
        <color theme="1"/>
        <rFont val="Segoe UI"/>
        <family val="2"/>
      </rPr>
      <t xml:space="preserve"> 60-year credits</t>
    </r>
  </si>
  <si>
    <t>IDA7</t>
  </si>
  <si>
    <t xml:space="preserve">Part 2: Debt Service to the World Bank </t>
  </si>
  <si>
    <t>Part 2A Debt service on existing IDA and IBRD loans</t>
  </si>
  <si>
    <t xml:space="preserve">     INSTRUCTIONS</t>
  </si>
  <si>
    <t>Enter full name of "Input 3" sheet ==&gt;</t>
  </si>
  <si>
    <t>Input 3 - Macro-Debt data(DMX)</t>
  </si>
  <si>
    <t>Go to "Input 3" sheet and extend the forecast horizon to cover all years for which WB debt service falls due (once loans with IDA21 terms become part of existing debt, this will be up to 80 years ahead)</t>
  </si>
  <si>
    <t>Confirm the black highligted boxes below are automatically populated. If not, check that instrument labels in green cells below match the codes in column J "Series Code" and typically rows 66-68 of the "Input 3" sheet.</t>
  </si>
  <si>
    <t>If standard labels for WB financing instruments have changed in "Input 3" sheet, please copy and paste those labels from the "Input 3" sheet to the green cells below (to make sure that formulas work properly).</t>
  </si>
  <si>
    <r>
      <t>III. Old (Existing) Medium and Long-term external debt service due (</t>
    </r>
    <r>
      <rPr>
        <b/>
        <u/>
        <sz val="11"/>
        <rFont val="Segoe UI"/>
        <family val="2"/>
      </rPr>
      <t>scheduled</t>
    </r>
    <r>
      <rPr>
        <b/>
        <sz val="11"/>
        <rFont val="Segoe UI"/>
        <family val="2"/>
      </rPr>
      <t>) (principal and interest):</t>
    </r>
  </si>
  <si>
    <t>OLD_IDA1</t>
  </si>
  <si>
    <t>OLD_IDA2</t>
  </si>
  <si>
    <t>IBRD</t>
  </si>
  <si>
    <t>Part 2B Calculation of PV of Existing World Bank loans</t>
  </si>
  <si>
    <t>Link the rows below to the corresponding cells in "Ext_Debt_Data" sheet showing PV of Existing (old) WB debt [typically rows 234-236 under the Multilaterals section]</t>
  </si>
  <si>
    <t>Ensure consistency of the linked cells</t>
  </si>
  <si>
    <t>Data should flow from this sheet ---&gt; to the "Ext_Debt_Data" sheet</t>
  </si>
  <si>
    <t>Part 2C  Debt service from new disbursements of IDA and IBRD loans</t>
  </si>
  <si>
    <t>In this and next blocks (2C and 2D), follow instructions below to link the cells from this sheet to the relevant corresponding cell in Ext_Debt_Data sheet</t>
  </si>
  <si>
    <t>Please ensure that all rows highlighted in black are linked to the main DSA file and the direction of flow is from this sheet to the Ext_Debt_Data sheet</t>
  </si>
  <si>
    <t xml:space="preserve">From the drop-down menu in cell B11 of “Input 4 - External Financing” sheet, please select “IDA-regular” (for our calculations, it does not really matter which instrument you select, but select </t>
  </si>
  <si>
    <t>this instrument to make sure that instructions in step 3 below can be easily implemented). Link the cells loan terms below to the cells in Columns F - I in row 11 in sheet "Input 4 - External Financing".</t>
  </si>
  <si>
    <t>Link the five rows titled "WB Total" below to the corresponding "IDA-regular" rows in sheet “Ext_Debt_Data” (follow instructions in blue), making sure that all other WB related lines in sheet “Ext_Debt_Data” show zeros</t>
  </si>
  <si>
    <r>
      <t>3. NEW MLT DEBT: Disbursements (including for refinancing/clearance of arrears)</t>
    </r>
    <r>
      <rPr>
        <b/>
        <sz val="10"/>
        <color rgb="FF0000FF"/>
        <rFont val="Segoe UI"/>
        <family val="2"/>
      </rPr>
      <t xml:space="preserve"> [typically starting from row 70]</t>
    </r>
  </si>
  <si>
    <t>WB Total</t>
  </si>
  <si>
    <r>
      <t>New Debt service, Interest</t>
    </r>
    <r>
      <rPr>
        <b/>
        <sz val="10"/>
        <color rgb="FF0000FF"/>
        <rFont val="Segoe UI"/>
        <family val="2"/>
      </rPr>
      <t xml:space="preserve"> [typically starting from rows 138]</t>
    </r>
  </si>
  <si>
    <r>
      <t xml:space="preserve">New Debt service, Principal </t>
    </r>
    <r>
      <rPr>
        <b/>
        <sz val="10"/>
        <color rgb="FF0000FF"/>
        <rFont val="Segoe UI"/>
        <family val="2"/>
      </rPr>
      <t>[typically starting from rows 184]</t>
    </r>
  </si>
  <si>
    <t>Part 2D Calculation of PV of New World Bank loans</t>
  </si>
  <si>
    <r>
      <t>PV of new MLT debt</t>
    </r>
    <r>
      <rPr>
        <b/>
        <sz val="10"/>
        <color rgb="FF0000FF"/>
        <rFont val="Segoe UI"/>
        <family val="2"/>
      </rPr>
      <t xml:space="preserve"> [typically starting from row 270]</t>
    </r>
  </si>
  <si>
    <r>
      <t xml:space="preserve">Nominal value of new MLT debt </t>
    </r>
    <r>
      <rPr>
        <b/>
        <sz val="10"/>
        <color rgb="FF0000FF"/>
        <rFont val="Segoe UI"/>
        <family val="2"/>
      </rPr>
      <t>[typically starting from row 316]</t>
    </r>
  </si>
  <si>
    <t xml:space="preserve">Part 3: For calculations </t>
  </si>
  <si>
    <t xml:space="preserve">Ensure calculations section works properly and no further action is needed </t>
  </si>
  <si>
    <t>Debt stock</t>
  </si>
  <si>
    <t>Amortization</t>
  </si>
  <si>
    <t>Interest</t>
  </si>
  <si>
    <t>Total debt service</t>
  </si>
  <si>
    <t>PV of debt</t>
  </si>
  <si>
    <t>Grant element</t>
  </si>
  <si>
    <t>New forex borrowing (gross, USD)</t>
  </si>
  <si>
    <t>cumulative</t>
  </si>
  <si>
    <t>Stock of new forex debt (in USD)</t>
  </si>
  <si>
    <t>PV of debt   IDA - 21</t>
  </si>
  <si>
    <t>Total debt service (in USD)</t>
  </si>
  <si>
    <t>Other inputs (do not modify)</t>
  </si>
  <si>
    <t>IDA's lending terms and repayment schedule for loans in SDRs, except for new IDA Blend</t>
  </si>
  <si>
    <t>As of July 2025</t>
  </si>
  <si>
    <t>Service fee and interest</t>
  </si>
  <si>
    <t xml:space="preserve">Repayment schedule </t>
  </si>
  <si>
    <t>Year</t>
  </si>
  <si>
    <t>Year Count</t>
  </si>
  <si>
    <t>IDA21</t>
  </si>
  <si>
    <r>
      <rPr>
        <sz val="10"/>
        <color rgb="FFFF0000"/>
        <rFont val="Segoe UI"/>
        <family val="2"/>
      </rPr>
      <t xml:space="preserve">IDA NEW </t>
    </r>
    <r>
      <rPr>
        <sz val="10"/>
        <rFont val="Segoe UI"/>
        <family val="2"/>
      </rPr>
      <t>40-year credits</t>
    </r>
  </si>
  <si>
    <t>As of July 1, 2025</t>
  </si>
  <si>
    <r>
      <rPr>
        <sz val="10"/>
        <color rgb="FFFF0000"/>
        <rFont val="Segoe UI"/>
        <family val="2"/>
      </rPr>
      <t>IDA NEW</t>
    </r>
    <r>
      <rPr>
        <sz val="10"/>
        <rFont val="Segoe UI"/>
        <family val="2"/>
      </rPr>
      <t xml:space="preserve"> Regular</t>
    </r>
  </si>
  <si>
    <r>
      <rPr>
        <sz val="10"/>
        <color rgb="FFFF0000"/>
        <rFont val="Segoe UI"/>
        <family val="2"/>
      </rPr>
      <t>IDA NEW</t>
    </r>
    <r>
      <rPr>
        <sz val="10"/>
        <rFont val="Segoe UI"/>
        <family val="2"/>
      </rPr>
      <t xml:space="preserve"> Blend (also enter) --&gt;</t>
    </r>
  </si>
  <si>
    <r>
      <rPr>
        <sz val="10"/>
        <color rgb="FFFF0000"/>
        <rFont val="Segoe UI"/>
        <family val="2"/>
      </rPr>
      <t>IDA NEW</t>
    </r>
    <r>
      <rPr>
        <sz val="10"/>
        <rFont val="Segoe UI"/>
        <family val="2"/>
      </rPr>
      <t xml:space="preserve"> 60-year credits</t>
    </r>
  </si>
  <si>
    <t>I.</t>
  </si>
  <si>
    <t>Terms for IDA New Blend loans are displayed below. Please choose the applicable currency for IDA New Blend FLOATING loans:</t>
  </si>
  <si>
    <t>Calculations of interest rate for IDA New Blend FLOATING loans</t>
  </si>
  <si>
    <t>Terms</t>
  </si>
  <si>
    <t>Currency</t>
  </si>
  <si>
    <t>Grace</t>
  </si>
  <si>
    <t>Maturity</t>
  </si>
  <si>
    <t>Calculated Blend rate ---&gt;</t>
  </si>
  <si>
    <t>IDA NEW Blend floating</t>
  </si>
  <si>
    <t>USD</t>
  </si>
  <si>
    <t>Entrer manually IBRD group A pricing --&gt;</t>
  </si>
  <si>
    <t>II.</t>
  </si>
  <si>
    <t>For IDA New Blend FIXED loans, no further action is needed. For IDA New Blend FLOATING loans, the WB team needs to follow 2 steps</t>
  </si>
  <si>
    <t>Linear interpolation swap curve</t>
  </si>
  <si>
    <t>below aimed at computing the applicable interest rate. These calculations are based on this formula:</t>
  </si>
  <si>
    <t>Update the date==&gt;</t>
  </si>
  <si>
    <t>Date</t>
  </si>
  <si>
    <t>Linear interpolation</t>
  </si>
  <si>
    <r>
      <t>i = Swap rate (e.g., SOFR swap rate) +</t>
    </r>
    <r>
      <rPr>
        <b/>
        <sz val="12"/>
        <rFont val="Aptos"/>
        <family val="2"/>
      </rPr>
      <t xml:space="preserve"> </t>
    </r>
    <r>
      <rPr>
        <b/>
        <sz val="11"/>
        <rFont val="Aptos"/>
        <family val="2"/>
      </rPr>
      <t xml:space="preserve">IBRD group A pricing - 2.5%, with floor of 0.75% and ceiling of 5%. </t>
    </r>
  </si>
  <si>
    <t>1 Year</t>
  </si>
  <si>
    <t>2 Year</t>
  </si>
  <si>
    <t>Steps:</t>
  </si>
  <si>
    <t>3 Year</t>
  </si>
  <si>
    <t>4 Year</t>
  </si>
  <si>
    <t>5 Year</t>
  </si>
  <si>
    <t>6 Year</t>
  </si>
  <si>
    <t>7 Year</t>
  </si>
  <si>
    <t>8 Year</t>
  </si>
  <si>
    <t>9 Year</t>
  </si>
  <si>
    <t>Update IBRD Group A pricing</t>
  </si>
  <si>
    <t>10 Year</t>
  </si>
  <si>
    <t>12 Year</t>
  </si>
  <si>
    <t>https://treasury.worldbank.org/en/about/unit/treasury/ibrd-financial-products/ibrd-flexible-loan</t>
  </si>
  <si>
    <t>15 Year</t>
  </si>
  <si>
    <t>--&gt; In the link above, please locate PRODUCT NOTES on the right hand side, and click IBRD Flexible Loan Princing Basics.</t>
  </si>
  <si>
    <t>20 Year</t>
  </si>
  <si>
    <t>In table called "Variable Spread as of" consider the block for average maturity greater than 15 and up to 18 years.</t>
  </si>
  <si>
    <t>25 Year</t>
  </si>
  <si>
    <t>Then locate the currency of the loan, and consider the rate for Group A, in the part "Total Spread (in percentages)".</t>
  </si>
  <si>
    <t>30 Year</t>
  </si>
  <si>
    <t>Please see the latest IDA term sheet for the complete list of terms also for borrowing in USD, EUR, JPY and GBP.</t>
  </si>
  <si>
    <t>http://ida.worldbank.org/financing/ida-lending-terms</t>
  </si>
  <si>
    <t>Click on the link for the country's IDA status and information on eligible lending terms.</t>
  </si>
  <si>
    <t>http://ida.worldbank.org/about/borrowing-countries</t>
  </si>
  <si>
    <t>Currency of NEW IDA Blend</t>
  </si>
  <si>
    <t>Base rate and swap</t>
  </si>
  <si>
    <t>Link to swap data</t>
  </si>
  <si>
    <t>SOFR</t>
  </si>
  <si>
    <t>https://www.bluegamma.io/usd-swap-rates</t>
  </si>
  <si>
    <t>EUR</t>
  </si>
  <si>
    <t>EURIBOR</t>
  </si>
  <si>
    <t>https://www.bluegamma.io/euribor-swap-rates</t>
  </si>
  <si>
    <t>JPY</t>
  </si>
  <si>
    <t>TONA</t>
  </si>
  <si>
    <t>https://www.bluegamma.io/swap-rates/tona-swap-rates</t>
  </si>
  <si>
    <t>GBP</t>
  </si>
  <si>
    <t>SONIA</t>
  </si>
  <si>
    <t>https://www.bluegamma.io/sonia-swap-rates-uk</t>
  </si>
  <si>
    <t>SDR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</si>
</sst>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8" formatCode="&quot;$&quot;#,##0.00_);[Red]\(&quot;$&quot;#,##0.00\)"/>
    <numFmt numFmtId="44" formatCode="_(&quot;$&quot;* #,##0.00_);_(&quot;$&quot;* \(#,##0.00\);_(&quot;$&quot;* &quot;-&quot;??_);_(@_)"/>
    <numFmt numFmtId="43" formatCode="_(* #,##0.00_);_(* \(#,##0.00\);_(* &quot;-&quot;??_);_(@_)"/>
    <numFmt numFmtId="164" formatCode="0.0"/>
    <numFmt numFmtId="165" formatCode="_(* #,##0.0_);_(* \(#,##0.0\);_(* &quot;-&quot;??_);_(@_)"/>
    <numFmt numFmtId="166" formatCode="0.0%"/>
    <numFmt numFmtId="167" formatCode="_(* #,##0_);_(* \(#,##0\);_(* &quot;-&quot;??_);_(@_)"/>
    <numFmt numFmtId="168" formatCode="0.000%"/>
    <numFmt numFmtId="169" formatCode="0.0000"/>
    <numFmt numFmtId="170" formatCode="0.0_)"/>
    <numFmt numFmtId="171" formatCode="_(* #,##0.000_);_(* \(#,##0.000\);_(* &quot;-&quot;??_);_(@_)"/>
    <numFmt numFmtId="172" formatCode="0_)"/>
    <numFmt numFmtId="173" formatCode="0.00000"/>
    <numFmt numFmtId="174" formatCode="0.000"/>
    <numFmt numFmtId="175" formatCode="0.000000000000"/>
    <numFmt numFmtId="176" formatCode="#,##0.0"/>
    <numFmt numFmtId="177" formatCode="#,##0.000"/>
    <numFmt numFmtId="178" formatCode="[$-409]mmmm\-yy;@"/>
    <numFmt numFmtId="179" formatCode="_([$€-2]* #,##0.00_);_([$€-2]* \(#,##0.00\);_([$€-2]* &quot;-&quot;??_)"/>
    <numFmt numFmtId="180" formatCode="_-* #,##0.00_-;\-* #,##0.00_-;_-* &quot;-&quot;??_-;_-@_-"/>
    <numFmt numFmtId="181" formatCode="_-[$€-2]* #,##0.00_-;\-[$€-2]* #,##0.00_-;_-[$€-2]* &quot;-&quot;??_-"/>
    <numFmt numFmtId="182" formatCode="General_)"/>
    <numFmt numFmtId="183" formatCode="0.000000000"/>
    <numFmt numFmtId="184" formatCode="_(* #,##0.0_);_(* \(#,##0.0\);_(* &quot;-&quot;?_);_(@_)"/>
    <numFmt numFmtId="185" formatCode="0.0000%"/>
  </numFmts>
  <fonts count="82">
    <font>
      <sz val="10"/>
      <name val="Times New Roman"/>
      <family val="1"/>
    </font>
    <font>
      <sz val="11"/>
      <color theme="1"/>
      <name val="Aptos Narrow"/>
      <family val="2"/>
      <scheme val="minor"/>
    </font>
    <font>
      <sz val="10"/>
      <name val="Times New Roman"/>
      <family val="1"/>
    </font>
    <font>
      <sz val="10"/>
      <name val="Segoe UI"/>
      <family val="2"/>
    </font>
    <font>
      <b/>
      <sz val="10"/>
      <color rgb="FFFF0000"/>
      <name val="Segoe UI"/>
      <family val="2"/>
    </font>
    <font>
      <b/>
      <sz val="10"/>
      <name val="Segoe UI"/>
      <family val="2"/>
    </font>
    <font>
      <sz val="10"/>
      <color indexed="9"/>
      <name val="Segoe UI"/>
      <family val="2"/>
    </font>
    <font>
      <b/>
      <sz val="10"/>
      <color indexed="9"/>
      <name val="Segoe UI"/>
      <family val="2"/>
    </font>
    <font>
      <b/>
      <sz val="10"/>
      <color theme="3" tint="-0.249977111117893"/>
      <name val="Segoe UI"/>
      <family val="2"/>
    </font>
    <font>
      <b/>
      <sz val="10"/>
      <color theme="1"/>
      <name val="Segoe UI"/>
      <family val="2"/>
    </font>
    <font>
      <sz val="10"/>
      <color theme="1"/>
      <name val="Segoe UI"/>
      <family val="2"/>
    </font>
    <font>
      <sz val="10"/>
      <color theme="0"/>
      <name val="Segoe UI"/>
      <family val="2"/>
    </font>
    <font>
      <u/>
      <sz val="10"/>
      <color indexed="12"/>
      <name val="Times New Roman"/>
      <family val="1"/>
    </font>
    <font>
      <sz val="10"/>
      <color indexed="10"/>
      <name val="Segoe UI"/>
      <family val="2"/>
    </font>
    <font>
      <sz val="10"/>
      <color rgb="FFFF0000"/>
      <name val="Segoe UI"/>
      <family val="2"/>
    </font>
    <font>
      <sz val="12"/>
      <name val="Times New Roman"/>
      <family val="1"/>
    </font>
    <font>
      <u/>
      <sz val="10"/>
      <color indexed="12"/>
      <name val="Segoe UI"/>
      <family val="2"/>
    </font>
    <font>
      <sz val="10"/>
      <color rgb="FF4C5257"/>
      <name val="Segoe UI"/>
      <family val="2"/>
    </font>
    <font>
      <b/>
      <sz val="11"/>
      <color rgb="FF1F2322"/>
      <name val="Segoe UI"/>
      <family val="2"/>
    </font>
    <font>
      <sz val="9"/>
      <color indexed="81"/>
      <name val="Tahoma"/>
      <family val="2"/>
    </font>
    <font>
      <sz val="10"/>
      <color indexed="12"/>
      <name val="Segoe UI"/>
      <family val="2"/>
    </font>
    <font>
      <sz val="10"/>
      <color indexed="8"/>
      <name val="Segoe UI"/>
      <family val="2"/>
    </font>
    <font>
      <sz val="12"/>
      <name val="Helv"/>
    </font>
    <font>
      <sz val="10"/>
      <color theme="5"/>
      <name val="Segoe UI"/>
      <family val="2"/>
    </font>
    <font>
      <sz val="10"/>
      <color indexed="56"/>
      <name val="Segoe UI"/>
      <family val="2"/>
    </font>
    <font>
      <b/>
      <sz val="10"/>
      <color indexed="8"/>
      <name val="Segoe UI"/>
      <family val="2"/>
    </font>
    <font>
      <sz val="30"/>
      <name val="Segoe UI"/>
      <family val="2"/>
    </font>
    <font>
      <sz val="10"/>
      <name val="Times New Roman"/>
      <family val="1"/>
    </font>
    <font>
      <sz val="10"/>
      <name val="Arial"/>
      <family val="2"/>
    </font>
    <font>
      <sz val="10"/>
      <color theme="1"/>
      <name val="Arial"/>
      <family val="2"/>
    </font>
    <font>
      <sz val="11"/>
      <color theme="1"/>
      <name val="Calibri"/>
      <family val="2"/>
    </font>
    <font>
      <sz val="11"/>
      <name val="Calibri"/>
      <family val="2"/>
    </font>
    <font>
      <u/>
      <sz val="11"/>
      <color theme="10"/>
      <name val="Calibri"/>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10"/>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u/>
      <sz val="12"/>
      <color indexed="12"/>
      <name val="Helv"/>
    </font>
    <font>
      <u/>
      <sz val="12"/>
      <color indexed="12"/>
      <name val="Times New Roman"/>
      <family val="1"/>
    </font>
    <font>
      <sz val="11"/>
      <color indexed="62"/>
      <name val="Calibri"/>
      <family val="2"/>
    </font>
    <font>
      <sz val="11"/>
      <color indexed="52"/>
      <name val="Calibri"/>
      <family val="2"/>
    </font>
    <font>
      <sz val="11"/>
      <color indexed="10"/>
      <name val="Calibri"/>
      <family val="2"/>
    </font>
    <font>
      <sz val="11"/>
      <color indexed="60"/>
      <name val="Calibri"/>
      <family val="2"/>
    </font>
    <font>
      <sz val="11"/>
      <color indexed="19"/>
      <name val="Calibri"/>
      <family val="2"/>
    </font>
    <font>
      <sz val="10"/>
      <name val="Courier"/>
      <family val="3"/>
    </font>
    <font>
      <b/>
      <sz val="11"/>
      <color indexed="63"/>
      <name val="Calibri"/>
      <family val="2"/>
    </font>
    <font>
      <b/>
      <sz val="18"/>
      <color indexed="56"/>
      <name val="Cambria"/>
      <family val="2"/>
    </font>
    <font>
      <b/>
      <sz val="18"/>
      <color indexed="62"/>
      <name val="Cambria"/>
      <family val="2"/>
    </font>
    <font>
      <b/>
      <sz val="11"/>
      <color indexed="8"/>
      <name val="Calibri"/>
      <family val="2"/>
    </font>
    <font>
      <sz val="10"/>
      <color rgb="FF000000"/>
      <name val="Times New Roman"/>
      <family val="1"/>
    </font>
    <font>
      <u/>
      <sz val="10"/>
      <color theme="10"/>
      <name val="Arial"/>
      <family val="2"/>
    </font>
    <font>
      <b/>
      <sz val="10"/>
      <color theme="0"/>
      <name val="Segoe UI"/>
      <family val="2"/>
    </font>
    <font>
      <b/>
      <sz val="11"/>
      <color rgb="FFFF0000"/>
      <name val="Segoe UI"/>
      <family val="2"/>
    </font>
    <font>
      <b/>
      <sz val="10"/>
      <color rgb="FF0000FF"/>
      <name val="Segoe UI"/>
      <family val="2"/>
    </font>
    <font>
      <sz val="10"/>
      <color rgb="FF0000FF"/>
      <name val="Segoe UI"/>
      <family val="2"/>
    </font>
    <font>
      <b/>
      <sz val="12"/>
      <color rgb="FF7030A0"/>
      <name val="Segoe UI"/>
      <family val="2"/>
    </font>
    <font>
      <b/>
      <sz val="11"/>
      <name val="Segoe UI"/>
      <family val="2"/>
    </font>
    <font>
      <b/>
      <u/>
      <sz val="11"/>
      <name val="Segoe UI"/>
      <family val="2"/>
    </font>
    <font>
      <b/>
      <sz val="10"/>
      <color rgb="FF0070C0"/>
      <name val="Segoe UI"/>
      <family val="2"/>
    </font>
    <font>
      <b/>
      <i/>
      <sz val="10"/>
      <color rgb="FFFF0000"/>
      <name val="Segoe UI"/>
      <family val="2"/>
    </font>
    <font>
      <b/>
      <sz val="11"/>
      <name val="Aptos"/>
      <family val="2"/>
    </font>
    <font>
      <b/>
      <sz val="12"/>
      <name val="Aptos"/>
      <family val="2"/>
    </font>
    <font>
      <i/>
      <sz val="10"/>
      <color rgb="FFFF0000"/>
      <name val="Segoe UI"/>
      <family val="2"/>
    </font>
    <font>
      <sz val="10"/>
      <color rgb="FF0070C0"/>
      <name val="Segoe UI"/>
      <family val="2"/>
    </font>
    <font>
      <sz val="10"/>
      <color rgb="FF7030A0"/>
      <name val="Segoe UI"/>
      <family val="2"/>
    </font>
    <font>
      <b/>
      <sz val="15"/>
      <color rgb="FF00B050"/>
      <name val="Segoe UI"/>
      <family val="2"/>
    </font>
    <font>
      <b/>
      <sz val="12"/>
      <color theme="0"/>
      <name val="Segoe UI"/>
      <family val="2"/>
    </font>
    <font>
      <b/>
      <sz val="10"/>
      <color theme="6"/>
      <name val="Segoe UI"/>
      <family val="2"/>
    </font>
    <font>
      <sz val="15"/>
      <name val="Times New Roman"/>
      <family val="1"/>
    </font>
    <font>
      <vertAlign val="superscript"/>
      <sz val="15"/>
      <name val="Times New Roman"/>
      <family val="1"/>
    </font>
    <font>
      <sz val="15"/>
      <color rgb="FFFF0000"/>
      <name val="Times New Roman"/>
      <family val="1"/>
    </font>
    <font>
      <b/>
      <sz val="14"/>
      <color rgb="FFFF0000"/>
      <name val="Segoe UI"/>
      <family val="2"/>
    </font>
  </fonts>
  <fills count="47">
    <fill>
      <patternFill patternType="none"/>
    </fill>
    <fill>
      <patternFill patternType="gray125"/>
    </fill>
    <fill>
      <patternFill patternType="solid">
        <fgColor theme="3" tint="0.39997558519241921"/>
        <bgColor indexed="64"/>
      </patternFill>
    </fill>
    <fill>
      <patternFill patternType="solid">
        <fgColor theme="0"/>
        <bgColor indexed="64"/>
      </patternFill>
    </fill>
    <fill>
      <patternFill patternType="solid">
        <fgColor indexed="9"/>
        <bgColor indexed="64"/>
      </patternFill>
    </fill>
    <fill>
      <patternFill patternType="solid">
        <fgColor theme="3" tint="-0.249977111117893"/>
        <bgColor indexed="64"/>
      </patternFill>
    </fill>
    <fill>
      <patternFill patternType="solid">
        <fgColor rgb="FFCCFFFF"/>
        <bgColor indexed="64"/>
      </patternFill>
    </fill>
    <fill>
      <patternFill patternType="solid">
        <fgColor rgb="FFFFFF99"/>
        <bgColor indexed="64"/>
      </patternFill>
    </fill>
    <fill>
      <patternFill patternType="solid">
        <fgColor rgb="FF25FB49"/>
        <bgColor indexed="64"/>
      </patternFill>
    </fill>
    <fill>
      <patternFill patternType="solid">
        <fgColor rgb="FFF1F1F1"/>
        <bgColor indexed="64"/>
      </patternFill>
    </fill>
    <fill>
      <patternFill patternType="solid">
        <fgColor indexed="41"/>
        <bgColor indexed="64"/>
      </patternFill>
    </fill>
    <fill>
      <patternFill patternType="solid">
        <fgColor indexed="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3" tint="0.59999389629810485"/>
        <bgColor indexed="64"/>
      </patternFill>
    </fill>
    <fill>
      <patternFill patternType="solid">
        <fgColor indexed="8"/>
        <bgColor indexed="64"/>
      </patternFill>
    </fill>
    <fill>
      <patternFill patternType="solid">
        <fgColor rgb="FFFFC000"/>
        <bgColor indexed="64"/>
      </patternFill>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22"/>
      </patternFill>
    </fill>
    <fill>
      <patternFill patternType="solid">
        <fgColor indexed="9"/>
      </patternFill>
    </fill>
    <fill>
      <patternFill patternType="solid">
        <fgColor indexed="55"/>
      </patternFill>
    </fill>
    <fill>
      <patternFill patternType="solid">
        <fgColor rgb="FF92D050"/>
        <bgColor indexed="64"/>
      </patternFill>
    </fill>
    <fill>
      <patternFill patternType="solid">
        <fgColor theme="2"/>
        <bgColor indexed="64"/>
      </patternFill>
    </fill>
    <fill>
      <patternFill patternType="solid">
        <fgColor theme="1"/>
        <bgColor indexed="64"/>
      </patternFill>
    </fill>
    <fill>
      <patternFill patternType="solid">
        <fgColor theme="5" tint="0.59999389629810485"/>
        <bgColor indexed="64"/>
      </patternFill>
    </fill>
    <fill>
      <patternFill patternType="solid">
        <fgColor rgb="FFFF0000"/>
        <bgColor indexed="64"/>
      </patternFill>
    </fill>
  </fills>
  <borders count="29">
    <border>
      <left/>
      <right/>
      <top/>
      <bottom/>
      <diagonal/>
    </border>
    <border>
      <left/>
      <right/>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right/>
      <top/>
      <bottom style="double">
        <color indexed="52"/>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56"/>
      </top>
      <bottom style="double">
        <color indexed="56"/>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56"/>
      </top>
      <bottom style="double">
        <color indexed="56"/>
      </bottom>
      <diagonal/>
    </border>
    <border>
      <left/>
      <right/>
      <top style="thin">
        <color auto="1"/>
      </top>
      <bottom/>
      <diagonal/>
    </border>
  </borders>
  <cellStyleXfs count="463">
    <xf numFmtId="0" fontId="0" fillId="0" borderId="0"/>
    <xf numFmtId="43" fontId="2" fillId="0" borderId="0" applyFont="0" applyFill="0" applyBorder="0" applyAlignment="0" applyProtection="0"/>
    <xf numFmtId="9" fontId="2" fillId="0" borderId="0" applyFont="0" applyFill="0" applyBorder="0" applyAlignment="0" applyProtection="0"/>
    <xf numFmtId="0" fontId="12" fillId="0" borderId="0" applyNumberFormat="0" applyFill="0" applyBorder="0" applyAlignment="0" applyProtection="0">
      <alignment vertical="top"/>
      <protection locked="0"/>
    </xf>
    <xf numFmtId="0" fontId="15" fillId="0" borderId="0"/>
    <xf numFmtId="0" fontId="22" fillId="0" borderId="0"/>
    <xf numFmtId="0" fontId="22" fillId="0" borderId="0"/>
    <xf numFmtId="0" fontId="2" fillId="0" borderId="0"/>
    <xf numFmtId="0" fontId="27" fillId="0" borderId="0"/>
    <xf numFmtId="0" fontId="27" fillId="0" borderId="0"/>
    <xf numFmtId="0" fontId="2" fillId="0" borderId="0"/>
    <xf numFmtId="0" fontId="1" fillId="0" borderId="0"/>
    <xf numFmtId="0" fontId="29" fillId="0" borderId="0"/>
    <xf numFmtId="0" fontId="28" fillId="0" borderId="0"/>
    <xf numFmtId="0" fontId="2"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178" fontId="1" fillId="0" borderId="0"/>
    <xf numFmtId="0" fontId="1" fillId="0" borderId="0"/>
    <xf numFmtId="9" fontId="1" fillId="0" borderId="0" applyFont="0" applyFill="0" applyBorder="0" applyAlignment="0" applyProtection="0"/>
    <xf numFmtId="178" fontId="2" fillId="0" borderId="0"/>
    <xf numFmtId="178" fontId="2" fillId="0" borderId="0"/>
    <xf numFmtId="0" fontId="1" fillId="0" borderId="0"/>
    <xf numFmtId="0" fontId="31" fillId="0" borderId="0"/>
    <xf numFmtId="0" fontId="1" fillId="0" borderId="0"/>
    <xf numFmtId="9" fontId="31" fillId="0" borderId="0" applyFont="0" applyFill="0" applyBorder="0" applyAlignment="0" applyProtection="0"/>
    <xf numFmtId="0" fontId="1" fillId="0" borderId="0"/>
    <xf numFmtId="0" fontId="32"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178"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29" fillId="0" borderId="0"/>
    <xf numFmtId="9" fontId="29" fillId="0" borderId="0" applyFont="0" applyFill="0" applyBorder="0" applyAlignment="0" applyProtection="0"/>
    <xf numFmtId="0" fontId="29" fillId="0" borderId="0"/>
    <xf numFmtId="43" fontId="29" fillId="0" borderId="0" applyFont="0" applyFill="0" applyBorder="0" applyAlignment="0" applyProtection="0"/>
    <xf numFmtId="0" fontId="29" fillId="0" borderId="0"/>
    <xf numFmtId="43" fontId="29" fillId="0" borderId="0" applyFont="0" applyFill="0" applyBorder="0" applyAlignment="0" applyProtection="0"/>
    <xf numFmtId="43" fontId="2" fillId="0" borderId="0" applyFont="0" applyFill="0" applyBorder="0" applyAlignment="0" applyProtection="0"/>
    <xf numFmtId="179" fontId="33" fillId="17" borderId="0" applyNumberFormat="0" applyBorder="0" applyAlignment="0" applyProtection="0"/>
    <xf numFmtId="0" fontId="33" fillId="18" borderId="0" applyNumberFormat="0" applyBorder="0" applyAlignment="0" applyProtection="0"/>
    <xf numFmtId="179" fontId="33" fillId="19" borderId="0" applyNumberFormat="0" applyBorder="0" applyAlignment="0" applyProtection="0"/>
    <xf numFmtId="0" fontId="33" fillId="20" borderId="0" applyNumberFormat="0" applyBorder="0" applyAlignment="0" applyProtection="0"/>
    <xf numFmtId="179" fontId="33" fillId="21" borderId="0" applyNumberFormat="0" applyBorder="0" applyAlignment="0" applyProtection="0"/>
    <xf numFmtId="0" fontId="33" fillId="22" borderId="0" applyNumberFormat="0" applyBorder="0" applyAlignment="0" applyProtection="0"/>
    <xf numFmtId="179" fontId="33" fillId="23" borderId="0" applyNumberFormat="0" applyBorder="0" applyAlignment="0" applyProtection="0"/>
    <xf numFmtId="0" fontId="33" fillId="24" borderId="0" applyNumberFormat="0" applyBorder="0" applyAlignment="0" applyProtection="0"/>
    <xf numFmtId="179" fontId="33" fillId="25" borderId="0" applyNumberFormat="0" applyBorder="0" applyAlignment="0" applyProtection="0"/>
    <xf numFmtId="0" fontId="33" fillId="25" borderId="0" applyNumberFormat="0" applyBorder="0" applyAlignment="0" applyProtection="0"/>
    <xf numFmtId="179" fontId="33" fillId="24" borderId="0" applyNumberFormat="0" applyBorder="0" applyAlignment="0" applyProtection="0"/>
    <xf numFmtId="0" fontId="33" fillId="22" borderId="0" applyNumberFormat="0" applyBorder="0" applyAlignment="0" applyProtection="0"/>
    <xf numFmtId="179" fontId="33" fillId="18" borderId="0" applyNumberFormat="0" applyBorder="0" applyAlignment="0" applyProtection="0"/>
    <xf numFmtId="0" fontId="33" fillId="25" borderId="0" applyNumberFormat="0" applyBorder="0" applyAlignment="0" applyProtection="0"/>
    <xf numFmtId="179" fontId="33" fillId="20" borderId="0" applyNumberFormat="0" applyBorder="0" applyAlignment="0" applyProtection="0"/>
    <xf numFmtId="0" fontId="33" fillId="20" borderId="0" applyNumberFormat="0" applyBorder="0" applyAlignment="0" applyProtection="0"/>
    <xf numFmtId="179" fontId="33" fillId="26" borderId="0" applyNumberFormat="0" applyBorder="0" applyAlignment="0" applyProtection="0"/>
    <xf numFmtId="0" fontId="33" fillId="27" borderId="0" applyNumberFormat="0" applyBorder="0" applyAlignment="0" applyProtection="0"/>
    <xf numFmtId="179" fontId="33" fillId="23" borderId="0" applyNumberFormat="0" applyBorder="0" applyAlignment="0" applyProtection="0"/>
    <xf numFmtId="0" fontId="33" fillId="19" borderId="0" applyNumberFormat="0" applyBorder="0" applyAlignment="0" applyProtection="0"/>
    <xf numFmtId="179" fontId="33" fillId="18" borderId="0" applyNumberFormat="0" applyBorder="0" applyAlignment="0" applyProtection="0"/>
    <xf numFmtId="0" fontId="33" fillId="25" borderId="0" applyNumberFormat="0" applyBorder="0" applyAlignment="0" applyProtection="0"/>
    <xf numFmtId="179" fontId="33" fillId="28" borderId="0" applyNumberFormat="0" applyBorder="0" applyAlignment="0" applyProtection="0"/>
    <xf numFmtId="0" fontId="33" fillId="22" borderId="0" applyNumberFormat="0" applyBorder="0" applyAlignment="0" applyProtection="0"/>
    <xf numFmtId="179" fontId="34" fillId="29" borderId="0" applyNumberFormat="0" applyBorder="0" applyAlignment="0" applyProtection="0"/>
    <xf numFmtId="0" fontId="34" fillId="25" borderId="0" applyNumberFormat="0" applyBorder="0" applyAlignment="0" applyProtection="0"/>
    <xf numFmtId="179" fontId="34" fillId="20" borderId="0" applyNumberFormat="0" applyBorder="0" applyAlignment="0" applyProtection="0"/>
    <xf numFmtId="0" fontId="34" fillId="30" borderId="0" applyNumberFormat="0" applyBorder="0" applyAlignment="0" applyProtection="0"/>
    <xf numFmtId="179" fontId="34" fillId="26" borderId="0" applyNumberFormat="0" applyBorder="0" applyAlignment="0" applyProtection="0"/>
    <xf numFmtId="0" fontId="34" fillId="28" borderId="0" applyNumberFormat="0" applyBorder="0" applyAlignment="0" applyProtection="0"/>
    <xf numFmtId="179" fontId="34" fillId="31" borderId="0" applyNumberFormat="0" applyBorder="0" applyAlignment="0" applyProtection="0"/>
    <xf numFmtId="0" fontId="34" fillId="19" borderId="0" applyNumberFormat="0" applyBorder="0" applyAlignment="0" applyProtection="0"/>
    <xf numFmtId="179" fontId="34" fillId="32" borderId="0" applyNumberFormat="0" applyBorder="0" applyAlignment="0" applyProtection="0"/>
    <xf numFmtId="0" fontId="34" fillId="25" borderId="0" applyNumberFormat="0" applyBorder="0" applyAlignment="0" applyProtection="0"/>
    <xf numFmtId="179" fontId="34" fillId="33" borderId="0" applyNumberFormat="0" applyBorder="0" applyAlignment="0" applyProtection="0"/>
    <xf numFmtId="0" fontId="34" fillId="20" borderId="0" applyNumberFormat="0" applyBorder="0" applyAlignment="0" applyProtection="0"/>
    <xf numFmtId="179" fontId="34" fillId="34" borderId="0" applyNumberFormat="0" applyBorder="0" applyAlignment="0" applyProtection="0"/>
    <xf numFmtId="0" fontId="34" fillId="35" borderId="0" applyNumberFormat="0" applyBorder="0" applyAlignment="0" applyProtection="0"/>
    <xf numFmtId="179" fontId="34" fillId="36" borderId="0" applyNumberFormat="0" applyBorder="0" applyAlignment="0" applyProtection="0"/>
    <xf numFmtId="0" fontId="34" fillId="30" borderId="0" applyNumberFormat="0" applyBorder="0" applyAlignment="0" applyProtection="0"/>
    <xf numFmtId="179" fontId="34" fillId="37" borderId="0" applyNumberFormat="0" applyBorder="0" applyAlignment="0" applyProtection="0"/>
    <xf numFmtId="0" fontId="34" fillId="28" borderId="0" applyNumberFormat="0" applyBorder="0" applyAlignment="0" applyProtection="0"/>
    <xf numFmtId="179" fontId="34" fillId="31" borderId="0" applyNumberFormat="0" applyBorder="0" applyAlignment="0" applyProtection="0"/>
    <xf numFmtId="0" fontId="34" fillId="38" borderId="0" applyNumberFormat="0" applyBorder="0" applyAlignment="0" applyProtection="0"/>
    <xf numFmtId="179" fontId="34" fillId="32" borderId="0" applyNumberFormat="0" applyBorder="0" applyAlignment="0" applyProtection="0"/>
    <xf numFmtId="0" fontId="34" fillId="32" borderId="0" applyNumberFormat="0" applyBorder="0" applyAlignment="0" applyProtection="0"/>
    <xf numFmtId="179" fontId="34" fillId="30" borderId="0" applyNumberFormat="0" applyBorder="0" applyAlignment="0" applyProtection="0"/>
    <xf numFmtId="0" fontId="34" fillId="36" borderId="0" applyNumberFormat="0" applyBorder="0" applyAlignment="0" applyProtection="0"/>
    <xf numFmtId="179" fontId="35" fillId="19" borderId="0" applyNumberFormat="0" applyBorder="0" applyAlignment="0" applyProtection="0"/>
    <xf numFmtId="0" fontId="35" fillId="23" borderId="0" applyNumberFormat="0" applyBorder="0" applyAlignment="0" applyProtection="0"/>
    <xf numFmtId="179" fontId="36" fillId="39" borderId="9" applyNumberFormat="0" applyAlignment="0" applyProtection="0"/>
    <xf numFmtId="0" fontId="37" fillId="40" borderId="9" applyNumberFormat="0" applyAlignment="0" applyProtection="0"/>
    <xf numFmtId="179" fontId="38" fillId="41" borderId="10" applyNumberFormat="0" applyAlignment="0" applyProtection="0"/>
    <xf numFmtId="0" fontId="38" fillId="41" borderId="10" applyNumberFormat="0" applyAlignment="0" applyProtection="0"/>
    <xf numFmtId="43" fontId="2"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80"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5" fillId="0" borderId="0" applyFont="0" applyFill="0" applyBorder="0" applyAlignment="0" applyProtection="0"/>
    <xf numFmtId="44" fontId="15" fillId="0" borderId="0" applyFont="0" applyFill="0" applyBorder="0" applyAlignment="0" applyProtection="0"/>
    <xf numFmtId="44" fontId="33" fillId="0" borderId="0" applyFont="0" applyFill="0" applyBorder="0" applyAlignment="0" applyProtection="0"/>
    <xf numFmtId="179" fontId="39" fillId="0" borderId="0" applyNumberFormat="0" applyFill="0" applyBorder="0" applyAlignment="0" applyProtection="0"/>
    <xf numFmtId="0" fontId="39" fillId="0" borderId="0" applyNumberFormat="0" applyFill="0" applyBorder="0" applyAlignment="0" applyProtection="0"/>
    <xf numFmtId="179" fontId="40" fillId="21" borderId="0" applyNumberFormat="0" applyBorder="0" applyAlignment="0" applyProtection="0"/>
    <xf numFmtId="0" fontId="40" fillId="25" borderId="0" applyNumberFormat="0" applyBorder="0" applyAlignment="0" applyProtection="0"/>
    <xf numFmtId="179" fontId="41" fillId="0" borderId="11" applyNumberFormat="0" applyFill="0" applyAlignment="0" applyProtection="0"/>
    <xf numFmtId="0" fontId="42" fillId="0" borderId="12" applyNumberFormat="0" applyFill="0" applyAlignment="0" applyProtection="0"/>
    <xf numFmtId="179" fontId="43" fillId="0" borderId="13" applyNumberFormat="0" applyFill="0" applyAlignment="0" applyProtection="0"/>
    <xf numFmtId="0" fontId="44" fillId="0" borderId="14" applyNumberFormat="0" applyFill="0" applyAlignment="0" applyProtection="0"/>
    <xf numFmtId="179" fontId="45" fillId="0" borderId="15" applyNumberFormat="0" applyFill="0" applyAlignment="0" applyProtection="0"/>
    <xf numFmtId="0" fontId="46" fillId="0" borderId="16" applyNumberFormat="0" applyFill="0" applyAlignment="0" applyProtection="0"/>
    <xf numFmtId="179" fontId="45" fillId="0" borderId="0" applyNumberFormat="0" applyFill="0" applyBorder="0" applyAlignment="0" applyProtection="0"/>
    <xf numFmtId="0" fontId="46" fillId="0" borderId="0" applyNumberFormat="0" applyFill="0" applyBorder="0" applyAlignment="0" applyProtection="0"/>
    <xf numFmtId="179" fontId="47" fillId="0" borderId="0" applyNumberFormat="0" applyFill="0" applyBorder="0" applyAlignment="0" applyProtection="0">
      <alignment vertical="top"/>
      <protection locked="0"/>
    </xf>
    <xf numFmtId="181" fontId="12"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179" fontId="49" fillId="24" borderId="9" applyNumberFormat="0" applyAlignment="0" applyProtection="0"/>
    <xf numFmtId="0" fontId="49" fillId="27" borderId="9" applyNumberFormat="0" applyAlignment="0" applyProtection="0"/>
    <xf numFmtId="179" fontId="50" fillId="0" borderId="17" applyNumberFormat="0" applyFill="0" applyAlignment="0" applyProtection="0"/>
    <xf numFmtId="0" fontId="51" fillId="0" borderId="18" applyNumberFormat="0" applyFill="0" applyAlignment="0" applyProtection="0"/>
    <xf numFmtId="179" fontId="52" fillId="27" borderId="0" applyNumberFormat="0" applyBorder="0" applyAlignment="0" applyProtection="0"/>
    <xf numFmtId="0" fontId="53" fillId="27" borderId="0" applyNumberFormat="0" applyBorder="0" applyAlignment="0" applyProtection="0"/>
    <xf numFmtId="0" fontId="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 fillId="0" borderId="0"/>
    <xf numFmtId="0" fontId="33" fillId="0" borderId="0"/>
    <xf numFmtId="0" fontId="33" fillId="0" borderId="0"/>
    <xf numFmtId="0" fontId="33" fillId="0" borderId="0"/>
    <xf numFmtId="181" fontId="2" fillId="0" borderId="0"/>
    <xf numFmtId="0" fontId="33" fillId="0" borderId="0"/>
    <xf numFmtId="0" fontId="33" fillId="0" borderId="0"/>
    <xf numFmtId="0" fontId="33" fillId="0" borderId="0"/>
    <xf numFmtId="0" fontId="28" fillId="0" borderId="0"/>
    <xf numFmtId="0" fontId="31" fillId="0" borderId="0"/>
    <xf numFmtId="0" fontId="33" fillId="0" borderId="0"/>
    <xf numFmtId="0" fontId="33" fillId="0" borderId="0"/>
    <xf numFmtId="179" fontId="2" fillId="0" borderId="0"/>
    <xf numFmtId="179" fontId="2" fillId="0" borderId="0"/>
    <xf numFmtId="179" fontId="2" fillId="0" borderId="0"/>
    <xf numFmtId="179" fontId="2" fillId="0" borderId="0"/>
    <xf numFmtId="0" fontId="2" fillId="0" borderId="0"/>
    <xf numFmtId="0" fontId="33" fillId="0" borderId="0"/>
    <xf numFmtId="0" fontId="33" fillId="0" borderId="0"/>
    <xf numFmtId="0" fontId="15" fillId="0" borderId="0"/>
    <xf numFmtId="0" fontId="33" fillId="0" borderId="0"/>
    <xf numFmtId="178" fontId="33" fillId="0" borderId="0"/>
    <xf numFmtId="178" fontId="33" fillId="0" borderId="0"/>
    <xf numFmtId="0" fontId="33" fillId="0" borderId="0"/>
    <xf numFmtId="0" fontId="33" fillId="0" borderId="0"/>
    <xf numFmtId="0" fontId="33" fillId="0" borderId="0"/>
    <xf numFmtId="0" fontId="1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79" fontId="28" fillId="0" borderId="0"/>
    <xf numFmtId="0" fontId="33" fillId="0" borderId="0"/>
    <xf numFmtId="181" fontId="28" fillId="0" borderId="0"/>
    <xf numFmtId="0" fontId="33" fillId="0" borderId="0"/>
    <xf numFmtId="0" fontId="33" fillId="0" borderId="0"/>
    <xf numFmtId="0" fontId="33" fillId="0" borderId="0"/>
    <xf numFmtId="179" fontId="33" fillId="0" borderId="0"/>
    <xf numFmtId="0" fontId="33" fillId="0" borderId="0"/>
    <xf numFmtId="182" fontId="54" fillId="0" borderId="0"/>
    <xf numFmtId="0" fontId="33" fillId="0" borderId="0"/>
    <xf numFmtId="0" fontId="33" fillId="0" borderId="0"/>
    <xf numFmtId="0" fontId="33" fillId="0" borderId="0"/>
    <xf numFmtId="0" fontId="33" fillId="0" borderId="0"/>
    <xf numFmtId="0" fontId="33" fillId="0" borderId="0"/>
    <xf numFmtId="0" fontId="33" fillId="0" borderId="0"/>
    <xf numFmtId="179" fontId="2" fillId="22" borderId="19" applyNumberFormat="0" applyFont="0" applyAlignment="0" applyProtection="0"/>
    <xf numFmtId="0" fontId="54" fillId="22" borderId="19" applyNumberFormat="0" applyFont="0" applyAlignment="0" applyProtection="0"/>
    <xf numFmtId="179" fontId="55" fillId="39" borderId="20" applyNumberFormat="0" applyAlignment="0" applyProtection="0"/>
    <xf numFmtId="0" fontId="55" fillId="40" borderId="20" applyNumberFormat="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8" fillId="0" borderId="0" applyFont="0" applyFill="0" applyBorder="0" applyAlignment="0" applyProtection="0"/>
    <xf numFmtId="9" fontId="33" fillId="0" borderId="0" applyFont="0" applyFill="0" applyBorder="0" applyAlignment="0" applyProtection="0"/>
    <xf numFmtId="9" fontId="15"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179" fontId="56" fillId="0" borderId="0" applyNumberFormat="0" applyFill="0" applyBorder="0" applyAlignment="0" applyProtection="0"/>
    <xf numFmtId="0" fontId="57" fillId="0" borderId="0" applyNumberFormat="0" applyFill="0" applyBorder="0" applyAlignment="0" applyProtection="0"/>
    <xf numFmtId="179" fontId="58" fillId="0" borderId="21" applyNumberFormat="0" applyFill="0" applyAlignment="0" applyProtection="0"/>
    <xf numFmtId="0" fontId="58" fillId="0" borderId="22" applyNumberFormat="0" applyFill="0" applyAlignment="0" applyProtection="0"/>
    <xf numFmtId="179" fontId="51" fillId="0" borderId="0" applyNumberFormat="0" applyFill="0" applyBorder="0" applyAlignment="0" applyProtection="0"/>
    <xf numFmtId="0" fontId="51" fillId="0" borderId="0" applyNumberForma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2" fillId="0" borderId="0"/>
    <xf numFmtId="0" fontId="33" fillId="0" borderId="0"/>
    <xf numFmtId="0" fontId="2" fillId="0" borderId="0"/>
    <xf numFmtId="179" fontId="2" fillId="0" borderId="0"/>
    <xf numFmtId="178" fontId="33" fillId="0" borderId="0"/>
    <xf numFmtId="178"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79" fontId="33" fillId="0" borderId="0"/>
    <xf numFmtId="0" fontId="33" fillId="0" borderId="0"/>
    <xf numFmtId="0" fontId="33" fillId="0" borderId="0"/>
    <xf numFmtId="0" fontId="33" fillId="0" borderId="0"/>
    <xf numFmtId="0" fontId="33" fillId="0" borderId="0"/>
    <xf numFmtId="0" fontId="22" fillId="0" borderId="0"/>
    <xf numFmtId="0" fontId="29" fillId="0" borderId="0"/>
    <xf numFmtId="0" fontId="1" fillId="0" borderId="0"/>
    <xf numFmtId="0" fontId="1" fillId="0" borderId="0"/>
    <xf numFmtId="0" fontId="29" fillId="0" borderId="0"/>
    <xf numFmtId="0" fontId="59" fillId="0" borderId="0"/>
    <xf numFmtId="0" fontId="29" fillId="0" borderId="0"/>
    <xf numFmtId="9" fontId="29" fillId="0" borderId="0" applyFont="0" applyFill="0" applyBorder="0" applyAlignment="0" applyProtection="0"/>
    <xf numFmtId="43" fontId="29" fillId="0" borderId="0" applyFont="0" applyFill="0" applyBorder="0" applyAlignment="0" applyProtection="0"/>
    <xf numFmtId="0" fontId="30" fillId="0" borderId="0"/>
    <xf numFmtId="180" fontId="30" fillId="0" borderId="0" applyFont="0" applyFill="0" applyBorder="0" applyAlignment="0" applyProtection="0"/>
    <xf numFmtId="9" fontId="30" fillId="0" borderId="0" applyFont="0" applyFill="0" applyBorder="0" applyAlignment="0" applyProtection="0"/>
    <xf numFmtId="0" fontId="15" fillId="0" borderId="0"/>
    <xf numFmtId="0" fontId="1" fillId="0" borderId="0"/>
    <xf numFmtId="0" fontId="1" fillId="0" borderId="0"/>
    <xf numFmtId="0" fontId="1" fillId="0" borderId="0"/>
    <xf numFmtId="180" fontId="1" fillId="0" borderId="0" applyFont="0" applyFill="0" applyBorder="0" applyAlignment="0" applyProtection="0"/>
    <xf numFmtId="0" fontId="29" fillId="0" borderId="0"/>
    <xf numFmtId="43" fontId="29" fillId="0" borderId="0" applyFont="0" applyFill="0" applyBorder="0" applyAlignment="0" applyProtection="0"/>
    <xf numFmtId="0" fontId="29" fillId="0" borderId="0"/>
    <xf numFmtId="0" fontId="29" fillId="0" borderId="0"/>
    <xf numFmtId="180" fontId="1" fillId="0" borderId="0" applyFont="0" applyFill="0" applyBorder="0" applyAlignment="0" applyProtection="0"/>
    <xf numFmtId="0" fontId="29" fillId="0" borderId="0"/>
    <xf numFmtId="0" fontId="60" fillId="0" borderId="0" applyNumberFormat="0" applyFill="0" applyBorder="0" applyAlignment="0" applyProtection="0"/>
    <xf numFmtId="0" fontId="29" fillId="0" borderId="0"/>
    <xf numFmtId="0" fontId="29" fillId="0" borderId="0"/>
    <xf numFmtId="0" fontId="29" fillId="0" borderId="0"/>
    <xf numFmtId="43" fontId="1" fillId="0" borderId="0" applyFont="0" applyFill="0" applyBorder="0" applyAlignment="0" applyProtection="0"/>
    <xf numFmtId="0" fontId="29" fillId="0" borderId="0"/>
    <xf numFmtId="43" fontId="29" fillId="0" borderId="0" applyFont="0" applyFill="0" applyBorder="0" applyAlignment="0" applyProtection="0"/>
    <xf numFmtId="0" fontId="1" fillId="0" borderId="0"/>
    <xf numFmtId="0" fontId="1" fillId="0" borderId="0"/>
    <xf numFmtId="0" fontId="29" fillId="0" borderId="0"/>
    <xf numFmtId="43" fontId="29" fillId="0" borderId="0" applyFont="0" applyFill="0" applyBorder="0" applyAlignment="0" applyProtection="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8" fillId="0" borderId="0"/>
    <xf numFmtId="0" fontId="28" fillId="0" borderId="0"/>
    <xf numFmtId="0" fontId="1" fillId="0" borderId="0"/>
    <xf numFmtId="0" fontId="29" fillId="0" borderId="0"/>
    <xf numFmtId="0" fontId="29" fillId="0" borderId="0"/>
    <xf numFmtId="0" fontId="29" fillId="0" borderId="0"/>
    <xf numFmtId="0" fontId="1" fillId="0" borderId="0"/>
    <xf numFmtId="0" fontId="29" fillId="0" borderId="0"/>
    <xf numFmtId="0" fontId="29" fillId="0" borderId="0"/>
    <xf numFmtId="0" fontId="1" fillId="0" borderId="0"/>
    <xf numFmtId="0" fontId="29" fillId="0" borderId="0"/>
    <xf numFmtId="0" fontId="28"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178"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178"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29" fillId="0" borderId="0"/>
    <xf numFmtId="9" fontId="29" fillId="0" borderId="0" applyFont="0" applyFill="0" applyBorder="0" applyAlignment="0" applyProtection="0"/>
    <xf numFmtId="0" fontId="29" fillId="0" borderId="0"/>
    <xf numFmtId="43" fontId="29" fillId="0" borderId="0" applyFont="0" applyFill="0" applyBorder="0" applyAlignment="0" applyProtection="0"/>
    <xf numFmtId="0" fontId="29" fillId="0" borderId="0"/>
    <xf numFmtId="43" fontId="29" fillId="0" borderId="0" applyFont="0" applyFill="0" applyBorder="0" applyAlignment="0" applyProtection="0"/>
    <xf numFmtId="179" fontId="36" fillId="39" borderId="9" applyNumberFormat="0" applyAlignment="0" applyProtection="0"/>
    <xf numFmtId="0" fontId="37" fillId="40" borderId="9" applyNumberFormat="0" applyAlignment="0" applyProtection="0"/>
    <xf numFmtId="179" fontId="49" fillId="24" borderId="9" applyNumberFormat="0" applyAlignment="0" applyProtection="0"/>
    <xf numFmtId="0" fontId="49" fillId="27" borderId="9" applyNumberFormat="0" applyAlignment="0" applyProtection="0"/>
    <xf numFmtId="0" fontId="28" fillId="0" borderId="0"/>
    <xf numFmtId="179" fontId="28" fillId="0" borderId="0"/>
    <xf numFmtId="181" fontId="28" fillId="0" borderId="0"/>
    <xf numFmtId="179" fontId="2" fillId="22" borderId="19" applyNumberFormat="0" applyFont="0" applyAlignment="0" applyProtection="0"/>
    <xf numFmtId="0" fontId="54" fillId="22" borderId="19" applyNumberFormat="0" applyFont="0" applyAlignment="0" applyProtection="0"/>
    <xf numFmtId="179" fontId="55" fillId="39" borderId="20" applyNumberFormat="0" applyAlignment="0" applyProtection="0"/>
    <xf numFmtId="0" fontId="55" fillId="40" borderId="20" applyNumberFormat="0" applyAlignment="0" applyProtection="0"/>
    <xf numFmtId="9" fontId="28" fillId="0" borderId="0" applyFont="0" applyFill="0" applyBorder="0" applyAlignment="0" applyProtection="0"/>
    <xf numFmtId="179" fontId="58" fillId="0" borderId="21" applyNumberFormat="0" applyFill="0" applyAlignment="0" applyProtection="0"/>
    <xf numFmtId="0" fontId="58" fillId="0" borderId="22" applyNumberFormat="0" applyFill="0" applyAlignment="0" applyProtection="0"/>
    <xf numFmtId="0" fontId="29" fillId="0" borderId="0"/>
    <xf numFmtId="0" fontId="29" fillId="0" borderId="0"/>
    <xf numFmtId="0" fontId="29" fillId="0" borderId="0"/>
    <xf numFmtId="9" fontId="29" fillId="0" borderId="0" applyFont="0" applyFill="0" applyBorder="0" applyAlignment="0" applyProtection="0"/>
    <xf numFmtId="43" fontId="29" fillId="0" borderId="0" applyFont="0" applyFill="0" applyBorder="0" applyAlignment="0" applyProtection="0"/>
    <xf numFmtId="0" fontId="1" fillId="0" borderId="0"/>
    <xf numFmtId="0" fontId="1" fillId="0" borderId="0"/>
    <xf numFmtId="0" fontId="1" fillId="0" borderId="0"/>
    <xf numFmtId="180" fontId="1" fillId="0" borderId="0" applyFont="0" applyFill="0" applyBorder="0" applyAlignment="0" applyProtection="0"/>
    <xf numFmtId="0" fontId="29" fillId="0" borderId="0"/>
    <xf numFmtId="43" fontId="29" fillId="0" borderId="0" applyFont="0" applyFill="0" applyBorder="0" applyAlignment="0" applyProtection="0"/>
    <xf numFmtId="0" fontId="29" fillId="0" borderId="0"/>
    <xf numFmtId="0" fontId="29" fillId="0" borderId="0"/>
    <xf numFmtId="180" fontId="1" fillId="0" borderId="0" applyFont="0" applyFill="0" applyBorder="0" applyAlignment="0" applyProtection="0"/>
    <xf numFmtId="0" fontId="29" fillId="0" borderId="0"/>
    <xf numFmtId="0" fontId="29" fillId="0" borderId="0"/>
    <xf numFmtId="0" fontId="29" fillId="0" borderId="0"/>
    <xf numFmtId="0" fontId="29" fillId="0" borderId="0"/>
    <xf numFmtId="43" fontId="1" fillId="0" borderId="0" applyFont="0" applyFill="0" applyBorder="0" applyAlignment="0" applyProtection="0"/>
    <xf numFmtId="0" fontId="29" fillId="0" borderId="0"/>
    <xf numFmtId="43" fontId="29" fillId="0" borderId="0" applyFont="0" applyFill="0" applyBorder="0" applyAlignment="0" applyProtection="0"/>
    <xf numFmtId="0" fontId="1" fillId="0" borderId="0"/>
    <xf numFmtId="0" fontId="29" fillId="0" borderId="0"/>
    <xf numFmtId="43" fontId="29" fillId="0" borderId="0" applyFont="0" applyFill="0" applyBorder="0" applyAlignment="0" applyProtection="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8" fillId="0" borderId="0"/>
    <xf numFmtId="0" fontId="28" fillId="0" borderId="0"/>
    <xf numFmtId="0" fontId="29" fillId="0" borderId="0"/>
    <xf numFmtId="0" fontId="29" fillId="0" borderId="0"/>
    <xf numFmtId="0" fontId="29" fillId="0" borderId="0"/>
    <xf numFmtId="0" fontId="29" fillId="0" borderId="0"/>
    <xf numFmtId="0" fontId="29" fillId="0" borderId="0"/>
    <xf numFmtId="179" fontId="36" fillId="39" borderId="23" applyNumberFormat="0" applyAlignment="0" applyProtection="0"/>
    <xf numFmtId="0" fontId="37" fillId="40" borderId="23" applyNumberFormat="0" applyAlignment="0" applyProtection="0"/>
    <xf numFmtId="179" fontId="49" fillId="24" borderId="23" applyNumberFormat="0" applyAlignment="0" applyProtection="0"/>
    <xf numFmtId="0" fontId="49" fillId="27" borderId="23" applyNumberFormat="0" applyAlignment="0" applyProtection="0"/>
    <xf numFmtId="179" fontId="2" fillId="22" borderId="24" applyNumberFormat="0" applyFont="0" applyAlignment="0" applyProtection="0"/>
    <xf numFmtId="0" fontId="54" fillId="22" borderId="24" applyNumberFormat="0" applyFont="0" applyAlignment="0" applyProtection="0"/>
    <xf numFmtId="179" fontId="55" fillId="39" borderId="25" applyNumberFormat="0" applyAlignment="0" applyProtection="0"/>
    <xf numFmtId="0" fontId="55" fillId="40" borderId="25" applyNumberFormat="0" applyAlignment="0" applyProtection="0"/>
    <xf numFmtId="179" fontId="58" fillId="0" borderId="26" applyNumberFormat="0" applyFill="0" applyAlignment="0" applyProtection="0"/>
    <xf numFmtId="0" fontId="58" fillId="0" borderId="27" applyNumberFormat="0" applyFill="0" applyAlignment="0" applyProtection="0"/>
  </cellStyleXfs>
  <cellXfs count="329">
    <xf numFmtId="0" fontId="0" fillId="0" borderId="0" xfId="0"/>
    <xf numFmtId="0" fontId="3" fillId="0" borderId="0" xfId="0" applyFont="1"/>
    <xf numFmtId="164" fontId="7" fillId="0" borderId="0" xfId="0" applyNumberFormat="1" applyFont="1" applyAlignment="1">
      <alignment horizontal="center"/>
    </xf>
    <xf numFmtId="165" fontId="10" fillId="3" borderId="0" xfId="1" applyNumberFormat="1" applyFont="1" applyFill="1" applyBorder="1" applyProtection="1"/>
    <xf numFmtId="165" fontId="10" fillId="7" borderId="0" xfId="1" applyNumberFormat="1" applyFont="1" applyFill="1" applyBorder="1" applyProtection="1"/>
    <xf numFmtId="0" fontId="3" fillId="6" borderId="0" xfId="4" applyFont="1" applyFill="1"/>
    <xf numFmtId="9" fontId="14" fillId="6" borderId="0" xfId="4" applyNumberFormat="1" applyFont="1" applyFill="1"/>
    <xf numFmtId="0" fontId="14" fillId="6" borderId="0" xfId="4" applyFont="1" applyFill="1"/>
    <xf numFmtId="168" fontId="3" fillId="6" borderId="0" xfId="4" applyNumberFormat="1" applyFont="1" applyFill="1"/>
    <xf numFmtId="0" fontId="3" fillId="3" borderId="0" xfId="4" applyFont="1" applyFill="1"/>
    <xf numFmtId="166" fontId="14" fillId="6" borderId="0" xfId="4" applyNumberFormat="1" applyFont="1" applyFill="1"/>
    <xf numFmtId="0" fontId="3" fillId="8" borderId="0" xfId="0" applyFont="1" applyFill="1"/>
    <xf numFmtId="0" fontId="3" fillId="0" borderId="0" xfId="4" applyFont="1"/>
    <xf numFmtId="166" fontId="14" fillId="8" borderId="0" xfId="4" applyNumberFormat="1" applyFont="1" applyFill="1"/>
    <xf numFmtId="166" fontId="14" fillId="3" borderId="0" xfId="4" applyNumberFormat="1" applyFont="1" applyFill="1"/>
    <xf numFmtId="9" fontId="14" fillId="3" borderId="0" xfId="4" applyNumberFormat="1" applyFont="1" applyFill="1" applyAlignment="1">
      <alignment horizontal="left"/>
    </xf>
    <xf numFmtId="0" fontId="16" fillId="0" borderId="0" xfId="3" applyFont="1" applyFill="1" applyAlignment="1" applyProtection="1"/>
    <xf numFmtId="0" fontId="20" fillId="0" borderId="0" xfId="4" applyFont="1"/>
    <xf numFmtId="0" fontId="13" fillId="0" borderId="0" xfId="4" applyFont="1" applyAlignment="1">
      <alignment horizontal="left"/>
    </xf>
    <xf numFmtId="164" fontId="7" fillId="2" borderId="0" xfId="0" applyNumberFormat="1" applyFont="1" applyFill="1" applyAlignment="1">
      <alignment horizontal="left" vertical="center"/>
    </xf>
    <xf numFmtId="164" fontId="7" fillId="2" borderId="0" xfId="0" applyNumberFormat="1" applyFont="1" applyFill="1"/>
    <xf numFmtId="0" fontId="3" fillId="2" borderId="0" xfId="4" applyFont="1" applyFill="1"/>
    <xf numFmtId="164" fontId="3" fillId="0" borderId="0" xfId="4" applyNumberFormat="1" applyFont="1"/>
    <xf numFmtId="170" fontId="3" fillId="0" borderId="0" xfId="4" applyNumberFormat="1" applyFont="1"/>
    <xf numFmtId="1" fontId="21" fillId="0" borderId="1" xfId="4" applyNumberFormat="1" applyFont="1" applyBorder="1"/>
    <xf numFmtId="0" fontId="21" fillId="0" borderId="1" xfId="4" applyFont="1" applyBorder="1"/>
    <xf numFmtId="1" fontId="21" fillId="0" borderId="0" xfId="4" applyNumberFormat="1" applyFont="1"/>
    <xf numFmtId="0" fontId="21" fillId="0" borderId="0" xfId="4" applyFont="1"/>
    <xf numFmtId="0" fontId="10" fillId="6" borderId="2" xfId="4" applyFont="1" applyFill="1" applyBorder="1" applyAlignment="1">
      <alignment horizontal="left"/>
    </xf>
    <xf numFmtId="0" fontId="10" fillId="6" borderId="3" xfId="4" applyFont="1" applyFill="1" applyBorder="1"/>
    <xf numFmtId="0" fontId="21" fillId="0" borderId="0" xfId="4" applyFont="1" applyAlignment="1">
      <alignment horizontal="right"/>
    </xf>
    <xf numFmtId="0" fontId="20" fillId="10" borderId="0" xfId="4" applyFont="1" applyFill="1"/>
    <xf numFmtId="0" fontId="10" fillId="6" borderId="4" xfId="4" applyFont="1" applyFill="1" applyBorder="1" applyAlignment="1">
      <alignment horizontal="left"/>
    </xf>
    <xf numFmtId="0" fontId="10" fillId="6" borderId="5" xfId="4" applyFont="1" applyFill="1" applyBorder="1"/>
    <xf numFmtId="164" fontId="3" fillId="0" borderId="0" xfId="0" applyNumberFormat="1" applyFont="1"/>
    <xf numFmtId="10" fontId="10" fillId="6" borderId="5" xfId="5" applyNumberFormat="1" applyFont="1" applyFill="1" applyBorder="1"/>
    <xf numFmtId="0" fontId="10" fillId="6" borderId="6" xfId="4" applyFont="1" applyFill="1" applyBorder="1" applyAlignment="1">
      <alignment horizontal="left"/>
    </xf>
    <xf numFmtId="10" fontId="10" fillId="6" borderId="7" xfId="5" applyNumberFormat="1" applyFont="1" applyFill="1" applyBorder="1"/>
    <xf numFmtId="2" fontId="14" fillId="0" borderId="0" xfId="0" applyNumberFormat="1" applyFont="1"/>
    <xf numFmtId="0" fontId="20" fillId="0" borderId="0" xfId="4" applyFont="1" applyAlignment="1">
      <alignment horizontal="left"/>
    </xf>
    <xf numFmtId="8" fontId="20" fillId="0" borderId="0" xfId="4" applyNumberFormat="1" applyFont="1" applyAlignment="1">
      <alignment horizontal="left"/>
    </xf>
    <xf numFmtId="0" fontId="3" fillId="0" borderId="0" xfId="0" applyFont="1" applyAlignment="1">
      <alignment horizontal="left"/>
    </xf>
    <xf numFmtId="1" fontId="3" fillId="0" borderId="0" xfId="0" applyNumberFormat="1" applyFont="1"/>
    <xf numFmtId="2" fontId="20" fillId="0" borderId="0" xfId="4" applyNumberFormat="1" applyFont="1"/>
    <xf numFmtId="171" fontId="3" fillId="0" borderId="0" xfId="1" applyNumberFormat="1" applyFont="1"/>
    <xf numFmtId="2" fontId="3" fillId="0" borderId="0" xfId="4" quotePrefix="1" applyNumberFormat="1" applyFont="1"/>
    <xf numFmtId="2" fontId="3" fillId="0" borderId="0" xfId="4" applyNumberFormat="1" applyFont="1"/>
    <xf numFmtId="43" fontId="3" fillId="0" borderId="0" xfId="1" applyFont="1"/>
    <xf numFmtId="171" fontId="3" fillId="0" borderId="0" xfId="0" applyNumberFormat="1" applyFont="1"/>
    <xf numFmtId="0" fontId="3" fillId="0" borderId="0" xfId="4" applyFont="1" applyAlignment="1">
      <alignment horizontal="left"/>
    </xf>
    <xf numFmtId="164" fontId="13" fillId="0" borderId="0" xfId="4" applyNumberFormat="1" applyFont="1"/>
    <xf numFmtId="0" fontId="20" fillId="0" borderId="0" xfId="4" applyFont="1" applyAlignment="1">
      <alignment horizontal="right"/>
    </xf>
    <xf numFmtId="1" fontId="20" fillId="11" borderId="1" xfId="4" applyNumberFormat="1" applyFont="1" applyFill="1" applyBorder="1"/>
    <xf numFmtId="0" fontId="5" fillId="0" borderId="0" xfId="0" applyFont="1" applyAlignment="1">
      <alignment horizontal="left"/>
    </xf>
    <xf numFmtId="0" fontId="20" fillId="11" borderId="0" xfId="4" applyFont="1" applyFill="1"/>
    <xf numFmtId="43" fontId="20" fillId="11" borderId="0" xfId="1" applyFont="1" applyFill="1"/>
    <xf numFmtId="43" fontId="3" fillId="0" borderId="0" xfId="1" applyFont="1" applyFill="1"/>
    <xf numFmtId="0" fontId="4" fillId="0" borderId="0" xfId="0" applyFont="1" applyAlignment="1">
      <alignment horizontal="left"/>
    </xf>
    <xf numFmtId="43" fontId="14" fillId="0" borderId="0" xfId="1" applyFont="1" applyFill="1"/>
    <xf numFmtId="172" fontId="3" fillId="0" borderId="0" xfId="4" applyNumberFormat="1" applyFont="1"/>
    <xf numFmtId="173" fontId="3" fillId="0" borderId="0" xfId="4" quotePrefix="1" applyNumberFormat="1" applyFont="1"/>
    <xf numFmtId="173" fontId="3" fillId="0" borderId="0" xfId="0" applyNumberFormat="1" applyFont="1"/>
    <xf numFmtId="43" fontId="3" fillId="0" borderId="0" xfId="4" applyNumberFormat="1" applyFont="1"/>
    <xf numFmtId="0" fontId="4" fillId="0" borderId="0" xfId="4" applyFont="1"/>
    <xf numFmtId="9" fontId="23" fillId="0" borderId="0" xfId="4" applyNumberFormat="1" applyFont="1"/>
    <xf numFmtId="9" fontId="23" fillId="0" borderId="0" xfId="4" applyNumberFormat="1" applyFont="1" applyAlignment="1">
      <alignment horizontal="left" indent="1"/>
    </xf>
    <xf numFmtId="168" fontId="23" fillId="0" borderId="0" xfId="4" applyNumberFormat="1" applyFont="1"/>
    <xf numFmtId="0" fontId="23" fillId="0" borderId="0" xfId="4" applyFont="1"/>
    <xf numFmtId="166" fontId="23" fillId="0" borderId="0" xfId="4" applyNumberFormat="1" applyFont="1" applyAlignment="1">
      <alignment horizontal="left"/>
    </xf>
    <xf numFmtId="166" fontId="23" fillId="0" borderId="0" xfId="4" applyNumberFormat="1" applyFont="1"/>
    <xf numFmtId="166" fontId="14" fillId="8" borderId="0" xfId="4" applyNumberFormat="1" applyFont="1" applyFill="1" applyAlignment="1">
      <alignment horizontal="left"/>
    </xf>
    <xf numFmtId="9" fontId="14" fillId="8" borderId="0" xfId="4" applyNumberFormat="1" applyFont="1" applyFill="1" applyAlignment="1">
      <alignment horizontal="left" indent="1"/>
    </xf>
    <xf numFmtId="168" fontId="14" fillId="8" borderId="0" xfId="4" applyNumberFormat="1" applyFont="1" applyFill="1"/>
    <xf numFmtId="0" fontId="13" fillId="12" borderId="0" xfId="4" applyFont="1" applyFill="1" applyAlignment="1">
      <alignment horizontal="left"/>
    </xf>
    <xf numFmtId="0" fontId="3" fillId="12" borderId="0" xfId="4" applyFont="1" applyFill="1"/>
    <xf numFmtId="0" fontId="20" fillId="12" borderId="0" xfId="4" applyFont="1" applyFill="1"/>
    <xf numFmtId="0" fontId="14" fillId="12" borderId="0" xfId="4" applyFont="1" applyFill="1"/>
    <xf numFmtId="168" fontId="23" fillId="12" borderId="0" xfId="4" applyNumberFormat="1" applyFont="1" applyFill="1"/>
    <xf numFmtId="0" fontId="14" fillId="0" borderId="0" xfId="4" applyFont="1"/>
    <xf numFmtId="0" fontId="3" fillId="8" borderId="0" xfId="4" applyFont="1" applyFill="1" applyAlignment="1">
      <alignment horizontal="left"/>
    </xf>
    <xf numFmtId="0" fontId="3" fillId="8" borderId="0" xfId="4" applyFont="1" applyFill="1"/>
    <xf numFmtId="0" fontId="20" fillId="8" borderId="0" xfId="4" applyFont="1" applyFill="1"/>
    <xf numFmtId="168" fontId="14" fillId="8" borderId="0" xfId="2" applyNumberFormat="1" applyFont="1" applyFill="1"/>
    <xf numFmtId="2" fontId="3" fillId="13" borderId="0" xfId="0" applyNumberFormat="1" applyFont="1" applyFill="1"/>
    <xf numFmtId="2" fontId="3" fillId="0" borderId="0" xfId="0" applyNumberFormat="1" applyFont="1"/>
    <xf numFmtId="164" fontId="20" fillId="11" borderId="0" xfId="4" applyNumberFormat="1" applyFont="1" applyFill="1"/>
    <xf numFmtId="10" fontId="24" fillId="0" borderId="0" xfId="5" applyNumberFormat="1" applyFont="1"/>
    <xf numFmtId="0" fontId="3" fillId="8" borderId="0" xfId="0" applyFont="1" applyFill="1" applyAlignment="1">
      <alignment horizontal="left"/>
    </xf>
    <xf numFmtId="0" fontId="3" fillId="0" borderId="1" xfId="4" applyFont="1" applyBorder="1"/>
    <xf numFmtId="174" fontId="3" fillId="0" borderId="0" xfId="0" applyNumberFormat="1" applyFont="1"/>
    <xf numFmtId="10" fontId="10" fillId="6" borderId="5" xfId="4" applyNumberFormat="1" applyFont="1" applyFill="1" applyBorder="1"/>
    <xf numFmtId="10" fontId="10" fillId="6" borderId="7" xfId="4" applyNumberFormat="1" applyFont="1" applyFill="1" applyBorder="1"/>
    <xf numFmtId="164" fontId="7" fillId="0" borderId="0" xfId="0" applyNumberFormat="1" applyFont="1" applyAlignment="1">
      <alignment horizontal="left" vertical="center"/>
    </xf>
    <xf numFmtId="164" fontId="7" fillId="0" borderId="0" xfId="0" applyNumberFormat="1" applyFont="1"/>
    <xf numFmtId="0" fontId="3" fillId="14" borderId="0" xfId="4" applyFont="1" applyFill="1"/>
    <xf numFmtId="0" fontId="7" fillId="15" borderId="0" xfId="4" applyFont="1" applyFill="1" applyAlignment="1">
      <alignment horizontal="left"/>
    </xf>
    <xf numFmtId="0" fontId="7" fillId="15" borderId="0" xfId="0" applyFont="1" applyFill="1" applyAlignment="1">
      <alignment horizontal="left"/>
    </xf>
    <xf numFmtId="170" fontId="21" fillId="0" borderId="0" xfId="6" applyNumberFormat="1" applyFont="1"/>
    <xf numFmtId="164" fontId="20" fillId="0" borderId="0" xfId="4" applyNumberFormat="1" applyFont="1"/>
    <xf numFmtId="0" fontId="7" fillId="0" borderId="0" xfId="4" applyFont="1" applyAlignment="1">
      <alignment horizontal="left"/>
    </xf>
    <xf numFmtId="0" fontId="7" fillId="0" borderId="0" xfId="0" applyFont="1" applyAlignment="1">
      <alignment horizontal="left"/>
    </xf>
    <xf numFmtId="2" fontId="20" fillId="11" borderId="0" xfId="4" applyNumberFormat="1" applyFont="1" applyFill="1"/>
    <xf numFmtId="175" fontId="3" fillId="0" borderId="0" xfId="0" applyNumberFormat="1" applyFont="1"/>
    <xf numFmtId="176" fontId="3" fillId="6" borderId="0" xfId="7" applyNumberFormat="1" applyFont="1" applyFill="1"/>
    <xf numFmtId="166" fontId="14" fillId="0" borderId="0" xfId="4" applyNumberFormat="1" applyFont="1" applyAlignment="1">
      <alignment horizontal="left"/>
    </xf>
    <xf numFmtId="166" fontId="14" fillId="0" borderId="0" xfId="4" applyNumberFormat="1" applyFont="1"/>
    <xf numFmtId="9" fontId="14" fillId="0" borderId="0" xfId="4" applyNumberFormat="1" applyFont="1" applyAlignment="1">
      <alignment horizontal="left" indent="1"/>
    </xf>
    <xf numFmtId="164" fontId="3" fillId="8" borderId="0" xfId="4" applyNumberFormat="1" applyFont="1" applyFill="1" applyAlignment="1">
      <alignment horizontal="left"/>
    </xf>
    <xf numFmtId="176" fontId="3" fillId="0" borderId="0" xfId="7" applyNumberFormat="1" applyFont="1"/>
    <xf numFmtId="9" fontId="3" fillId="0" borderId="0" xfId="2" applyFont="1" applyFill="1" applyBorder="1"/>
    <xf numFmtId="167" fontId="10" fillId="6" borderId="3" xfId="4" applyNumberFormat="1" applyFont="1" applyFill="1" applyBorder="1"/>
    <xf numFmtId="167" fontId="10" fillId="6" borderId="5" xfId="4" applyNumberFormat="1" applyFont="1" applyFill="1" applyBorder="1"/>
    <xf numFmtId="164" fontId="13" fillId="0" borderId="0" xfId="4" applyNumberFormat="1" applyFont="1" applyAlignment="1">
      <alignment horizontal="left"/>
    </xf>
    <xf numFmtId="0" fontId="25" fillId="0" borderId="0" xfId="4" applyFont="1" applyAlignment="1">
      <alignment horizontal="right"/>
    </xf>
    <xf numFmtId="0" fontId="5" fillId="3" borderId="0" xfId="160" applyFont="1" applyFill="1" applyAlignment="1">
      <alignment vertical="center"/>
    </xf>
    <xf numFmtId="164" fontId="12" fillId="43" borderId="0" xfId="3" applyNumberFormat="1" applyFill="1" applyBorder="1" applyAlignment="1" applyProtection="1"/>
    <xf numFmtId="10" fontId="10" fillId="7" borderId="0" xfId="2" applyNumberFormat="1" applyFont="1" applyFill="1" applyBorder="1" applyAlignment="1" applyProtection="1">
      <alignment horizontal="center"/>
    </xf>
    <xf numFmtId="0" fontId="4" fillId="3" borderId="0" xfId="160" applyFont="1" applyFill="1" applyAlignment="1">
      <alignment vertical="center"/>
    </xf>
    <xf numFmtId="167" fontId="9" fillId="7" borderId="0" xfId="1" applyNumberFormat="1" applyFont="1" applyFill="1" applyBorder="1" applyAlignment="1" applyProtection="1">
      <alignment horizontal="left" vertical="center"/>
    </xf>
    <xf numFmtId="167" fontId="9" fillId="3" borderId="0" xfId="1" applyNumberFormat="1" applyFont="1" applyFill="1" applyBorder="1" applyAlignment="1" applyProtection="1">
      <alignment horizontal="center" vertical="center"/>
    </xf>
    <xf numFmtId="176" fontId="3" fillId="43" borderId="0" xfId="7" applyNumberFormat="1" applyFont="1" applyFill="1"/>
    <xf numFmtId="10" fontId="3" fillId="3" borderId="0" xfId="2" quotePrefix="1" applyNumberFormat="1" applyFont="1" applyFill="1"/>
    <xf numFmtId="0" fontId="61" fillId="44" borderId="0" xfId="4" applyFont="1" applyFill="1" applyAlignment="1">
      <alignment horizontal="left"/>
    </xf>
    <xf numFmtId="0" fontId="5" fillId="3" borderId="0" xfId="4" applyFont="1" applyFill="1" applyAlignment="1">
      <alignment horizontal="left"/>
    </xf>
    <xf numFmtId="0" fontId="3" fillId="0" borderId="0" xfId="160" applyFont="1"/>
    <xf numFmtId="0" fontId="3" fillId="3" borderId="0" xfId="160" applyFont="1" applyFill="1"/>
    <xf numFmtId="164" fontId="3" fillId="0" borderId="0" xfId="160" applyNumberFormat="1" applyFont="1"/>
    <xf numFmtId="164" fontId="3" fillId="43" borderId="0" xfId="160" applyNumberFormat="1" applyFont="1" applyFill="1"/>
    <xf numFmtId="0" fontId="26" fillId="43" borderId="0" xfId="160" applyFont="1" applyFill="1"/>
    <xf numFmtId="2" fontId="3" fillId="0" borderId="0" xfId="160" applyNumberFormat="1" applyFont="1"/>
    <xf numFmtId="174" fontId="3" fillId="0" borderId="0" xfId="160" applyNumberFormat="1" applyFont="1"/>
    <xf numFmtId="1" fontId="3" fillId="0" borderId="0" xfId="160" applyNumberFormat="1" applyFont="1"/>
    <xf numFmtId="2" fontId="3" fillId="13" borderId="0" xfId="160" applyNumberFormat="1" applyFont="1" applyFill="1"/>
    <xf numFmtId="0" fontId="3" fillId="8" borderId="0" xfId="160" applyFont="1" applyFill="1"/>
    <xf numFmtId="164" fontId="3" fillId="8" borderId="0" xfId="160" applyNumberFormat="1" applyFont="1" applyFill="1" applyAlignment="1">
      <alignment horizontal="left"/>
    </xf>
    <xf numFmtId="0" fontId="2" fillId="0" borderId="0" xfId="160"/>
    <xf numFmtId="0" fontId="3" fillId="0" borderId="0" xfId="160" applyFont="1" applyAlignment="1">
      <alignment horizontal="left"/>
    </xf>
    <xf numFmtId="0" fontId="5" fillId="0" borderId="0" xfId="160" applyFont="1" applyAlignment="1">
      <alignment horizontal="left"/>
    </xf>
    <xf numFmtId="0" fontId="5" fillId="0" borderId="0" xfId="160" applyFont="1"/>
    <xf numFmtId="0" fontId="26" fillId="0" borderId="0" xfId="160" applyFont="1"/>
    <xf numFmtId="0" fontId="4" fillId="0" borderId="0" xfId="160" applyFont="1" applyAlignment="1">
      <alignment vertical="center"/>
    </xf>
    <xf numFmtId="164" fontId="21" fillId="0" borderId="0" xfId="160" applyNumberFormat="1" applyFont="1" applyAlignment="1">
      <alignment horizontal="left" indent="1"/>
    </xf>
    <xf numFmtId="164" fontId="3" fillId="6" borderId="0" xfId="160" applyNumberFormat="1" applyFont="1" applyFill="1"/>
    <xf numFmtId="164" fontId="21" fillId="6" borderId="0" xfId="160" applyNumberFormat="1" applyFont="1" applyFill="1" applyAlignment="1">
      <alignment horizontal="left" indent="1"/>
    </xf>
    <xf numFmtId="164" fontId="25" fillId="0" borderId="0" xfId="160" applyNumberFormat="1" applyFont="1" applyAlignment="1">
      <alignment horizontal="left" indent="1"/>
    </xf>
    <xf numFmtId="176" fontId="64" fillId="6" borderId="0" xfId="7" applyNumberFormat="1" applyFont="1" applyFill="1"/>
    <xf numFmtId="176" fontId="3" fillId="0" borderId="0" xfId="7" applyNumberFormat="1" applyFont="1" applyAlignment="1">
      <alignment horizontal="right"/>
    </xf>
    <xf numFmtId="0" fontId="25" fillId="0" borderId="0" xfId="160" applyFont="1" applyAlignment="1">
      <alignment horizontal="left" indent="1"/>
    </xf>
    <xf numFmtId="164" fontId="3" fillId="0" borderId="1" xfId="160" applyNumberFormat="1" applyFont="1" applyBorder="1"/>
    <xf numFmtId="176" fontId="3" fillId="6" borderId="0" xfId="7" applyNumberFormat="1" applyFont="1" applyFill="1" applyAlignment="1">
      <alignment horizontal="right"/>
    </xf>
    <xf numFmtId="176" fontId="3" fillId="16" borderId="0" xfId="7" applyNumberFormat="1" applyFont="1" applyFill="1" applyAlignment="1">
      <alignment horizontal="right"/>
    </xf>
    <xf numFmtId="0" fontId="21" fillId="0" borderId="0" xfId="160" applyFont="1" applyAlignment="1">
      <alignment horizontal="left" indent="1"/>
    </xf>
    <xf numFmtId="164" fontId="3" fillId="0" borderId="0" xfId="160" applyNumberFormat="1" applyFont="1" applyAlignment="1">
      <alignment horizontal="right"/>
    </xf>
    <xf numFmtId="9" fontId="3" fillId="0" borderId="0" xfId="2" applyFont="1" applyFill="1" applyBorder="1" applyAlignment="1">
      <alignment horizontal="right"/>
    </xf>
    <xf numFmtId="164" fontId="3" fillId="4" borderId="0" xfId="160" applyNumberFormat="1" applyFont="1" applyFill="1" applyAlignment="1">
      <alignment horizontal="center" vertical="center"/>
    </xf>
    <xf numFmtId="1" fontId="5" fillId="4" borderId="0" xfId="160" applyNumberFormat="1" applyFont="1" applyFill="1" applyAlignment="1">
      <alignment horizontal="center" vertical="center"/>
    </xf>
    <xf numFmtId="0" fontId="5" fillId="4" borderId="0" xfId="160" applyFont="1" applyFill="1"/>
    <xf numFmtId="0" fontId="3" fillId="4" borderId="0" xfId="160" applyFont="1" applyFill="1"/>
    <xf numFmtId="177" fontId="3" fillId="4" borderId="0" xfId="160" applyNumberFormat="1" applyFont="1" applyFill="1"/>
    <xf numFmtId="0" fontId="5" fillId="0" borderId="0" xfId="160" applyFont="1" applyAlignment="1">
      <alignment horizontal="center"/>
    </xf>
    <xf numFmtId="0" fontId="4" fillId="3" borderId="0" xfId="160" applyFont="1" applyFill="1"/>
    <xf numFmtId="0" fontId="4" fillId="3" borderId="0" xfId="160" applyFont="1" applyFill="1" applyAlignment="1">
      <alignment horizontal="center" vertical="center"/>
    </xf>
    <xf numFmtId="0" fontId="5" fillId="0" borderId="0" xfId="160" applyFont="1" applyAlignment="1">
      <alignment horizontal="center" wrapText="1"/>
    </xf>
    <xf numFmtId="0" fontId="5" fillId="0" borderId="0" xfId="160" applyFont="1" applyAlignment="1">
      <alignment horizontal="center" vertical="center" wrapText="1"/>
    </xf>
    <xf numFmtId="0" fontId="14" fillId="0" borderId="0" xfId="160" applyFont="1"/>
    <xf numFmtId="0" fontId="3" fillId="0" borderId="1" xfId="160" applyFont="1" applyBorder="1"/>
    <xf numFmtId="0" fontId="65" fillId="0" borderId="1" xfId="160" applyFont="1" applyBorder="1"/>
    <xf numFmtId="164" fontId="21" fillId="42" borderId="0" xfId="160" applyNumberFormat="1" applyFont="1" applyFill="1" applyAlignment="1">
      <alignment horizontal="left" indent="1"/>
    </xf>
    <xf numFmtId="164" fontId="4" fillId="0" borderId="0" xfId="160" applyNumberFormat="1" applyFont="1"/>
    <xf numFmtId="0" fontId="4" fillId="0" borderId="0" xfId="160" applyFont="1"/>
    <xf numFmtId="164" fontId="21" fillId="0" borderId="0" xfId="160" applyNumberFormat="1" applyFont="1"/>
    <xf numFmtId="0" fontId="5" fillId="0" borderId="1" xfId="160" applyFont="1" applyBorder="1" applyAlignment="1">
      <alignment horizontal="center" vertical="center"/>
    </xf>
    <xf numFmtId="0" fontId="63" fillId="7" borderId="1" xfId="160" applyFont="1" applyFill="1" applyBorder="1" applyAlignment="1">
      <alignment horizontal="center" vertical="center"/>
    </xf>
    <xf numFmtId="0" fontId="9" fillId="0" borderId="1" xfId="160" applyFont="1" applyBorder="1" applyAlignment="1">
      <alignment horizontal="center" vertical="center"/>
    </xf>
    <xf numFmtId="0" fontId="3" fillId="0" borderId="0" xfId="160" applyFont="1" applyAlignment="1">
      <alignment vertical="center"/>
    </xf>
    <xf numFmtId="0" fontId="5" fillId="0" borderId="0" xfId="160" applyFont="1" applyAlignment="1">
      <alignment horizontal="center" vertical="center"/>
    </xf>
    <xf numFmtId="0" fontId="66" fillId="4" borderId="0" xfId="160" applyFont="1" applyFill="1" applyAlignment="1">
      <alignment horizontal="left" indent="1"/>
    </xf>
    <xf numFmtId="167" fontId="9" fillId="0" borderId="0" xfId="1" applyNumberFormat="1" applyFont="1" applyFill="1" applyBorder="1" applyAlignment="1" applyProtection="1">
      <alignment horizontal="left" vertical="center"/>
    </xf>
    <xf numFmtId="0" fontId="62" fillId="3" borderId="0" xfId="160" applyFont="1" applyFill="1"/>
    <xf numFmtId="0" fontId="4" fillId="0" borderId="1" xfId="160" applyFont="1" applyBorder="1"/>
    <xf numFmtId="0" fontId="3" fillId="43" borderId="0" xfId="160" applyFont="1" applyFill="1"/>
    <xf numFmtId="0" fontId="4" fillId="43" borderId="0" xfId="160" applyFont="1" applyFill="1"/>
    <xf numFmtId="183" fontId="3" fillId="3" borderId="0" xfId="160" applyNumberFormat="1" applyFont="1" applyFill="1"/>
    <xf numFmtId="0" fontId="18" fillId="9" borderId="0" xfId="160" applyFont="1" applyFill="1" applyAlignment="1">
      <alignment horizontal="center" vertical="center"/>
    </xf>
    <xf numFmtId="166" fontId="3" fillId="6" borderId="8" xfId="160" applyNumberFormat="1" applyFont="1" applyFill="1" applyBorder="1" applyAlignment="1">
      <alignment horizontal="center"/>
    </xf>
    <xf numFmtId="0" fontId="3" fillId="6" borderId="0" xfId="160" applyFont="1" applyFill="1" applyAlignment="1">
      <alignment horizontal="center"/>
    </xf>
    <xf numFmtId="166" fontId="3" fillId="6" borderId="0" xfId="160" applyNumberFormat="1" applyFont="1" applyFill="1" applyAlignment="1">
      <alignment horizontal="center"/>
    </xf>
    <xf numFmtId="0" fontId="14" fillId="3" borderId="0" xfId="160" applyFont="1" applyFill="1"/>
    <xf numFmtId="0" fontId="5" fillId="3" borderId="0" xfId="160" applyFont="1" applyFill="1"/>
    <xf numFmtId="166" fontId="3" fillId="6" borderId="0" xfId="160" applyNumberFormat="1" applyFont="1" applyFill="1"/>
    <xf numFmtId="0" fontId="3" fillId="6" borderId="0" xfId="160" applyFont="1" applyFill="1"/>
    <xf numFmtId="0" fontId="5" fillId="6" borderId="0" xfId="160" applyFont="1" applyFill="1" applyAlignment="1">
      <alignment horizontal="left" vertical="top" wrapText="1"/>
    </xf>
    <xf numFmtId="164" fontId="3" fillId="6" borderId="0" xfId="160" applyNumberFormat="1" applyFont="1" applyFill="1" applyAlignment="1">
      <alignment horizontal="left" indent="1"/>
    </xf>
    <xf numFmtId="10" fontId="3" fillId="6" borderId="0" xfId="160" applyNumberFormat="1" applyFont="1" applyFill="1" applyAlignment="1">
      <alignment horizontal="center"/>
    </xf>
    <xf numFmtId="0" fontId="3" fillId="44" borderId="0" xfId="160" applyFont="1" applyFill="1"/>
    <xf numFmtId="0" fontId="4" fillId="44" borderId="0" xfId="160" applyFont="1" applyFill="1"/>
    <xf numFmtId="0" fontId="61" fillId="44" borderId="0" xfId="160" applyFont="1" applyFill="1"/>
    <xf numFmtId="0" fontId="11" fillId="4" borderId="4" xfId="160" applyFont="1" applyFill="1" applyBorder="1"/>
    <xf numFmtId="164" fontId="10" fillId="6" borderId="5" xfId="160" applyNumberFormat="1" applyFont="1" applyFill="1" applyBorder="1" applyAlignment="1">
      <alignment horizontal="center"/>
    </xf>
    <xf numFmtId="167" fontId="64" fillId="7" borderId="0" xfId="1" applyNumberFormat="1" applyFont="1" applyFill="1" applyBorder="1" applyAlignment="1" applyProtection="1">
      <alignment horizontal="center"/>
    </xf>
    <xf numFmtId="10" fontId="64" fillId="7" borderId="0" xfId="2" applyNumberFormat="1" applyFont="1" applyFill="1" applyBorder="1" applyAlignment="1" applyProtection="1">
      <alignment horizontal="center"/>
    </xf>
    <xf numFmtId="9" fontId="3" fillId="6" borderId="4" xfId="160" applyNumberFormat="1" applyFont="1" applyFill="1" applyBorder="1" applyAlignment="1">
      <alignment horizontal="center"/>
    </xf>
    <xf numFmtId="164" fontId="10" fillId="43" borderId="4" xfId="160" applyNumberFormat="1" applyFont="1" applyFill="1" applyBorder="1"/>
    <xf numFmtId="164" fontId="7" fillId="2" borderId="5" xfId="160" applyNumberFormat="1" applyFont="1" applyFill="1" applyBorder="1" applyAlignment="1">
      <alignment horizontal="center"/>
    </xf>
    <xf numFmtId="164" fontId="7" fillId="2" borderId="4" xfId="160" applyNumberFormat="1" applyFont="1" applyFill="1" applyBorder="1" applyAlignment="1">
      <alignment horizontal="center"/>
    </xf>
    <xf numFmtId="164" fontId="7" fillId="2" borderId="4" xfId="160" applyNumberFormat="1" applyFont="1" applyFill="1" applyBorder="1"/>
    <xf numFmtId="164" fontId="6" fillId="0" borderId="4" xfId="160" applyNumberFormat="1" applyFont="1" applyBorder="1"/>
    <xf numFmtId="0" fontId="7" fillId="5" borderId="5" xfId="160" applyFont="1" applyFill="1" applyBorder="1" applyAlignment="1">
      <alignment horizontal="center" vertical="top" wrapText="1"/>
    </xf>
    <xf numFmtId="164" fontId="7" fillId="5" borderId="4" xfId="160" applyNumberFormat="1" applyFont="1" applyFill="1" applyBorder="1" applyAlignment="1">
      <alignment horizontal="center"/>
    </xf>
    <xf numFmtId="164" fontId="7" fillId="5" borderId="5" xfId="160" applyNumberFormat="1" applyFont="1" applyFill="1" applyBorder="1" applyAlignment="1">
      <alignment horizontal="center"/>
    </xf>
    <xf numFmtId="164" fontId="6" fillId="5" borderId="4" xfId="160" applyNumberFormat="1" applyFont="1" applyFill="1" applyBorder="1"/>
    <xf numFmtId="0" fontId="7" fillId="5" borderId="3" xfId="160" applyFont="1" applyFill="1" applyBorder="1" applyAlignment="1">
      <alignment horizontal="center" wrapText="1"/>
    </xf>
    <xf numFmtId="0" fontId="7" fillId="5" borderId="28" xfId="160" applyFont="1" applyFill="1" applyBorder="1" applyAlignment="1">
      <alignment horizontal="center" wrapText="1"/>
    </xf>
    <xf numFmtId="164" fontId="8" fillId="5" borderId="2" xfId="160" applyNumberFormat="1" applyFont="1" applyFill="1" applyBorder="1" applyAlignment="1">
      <alignment horizontal="center" vertical="top" wrapText="1"/>
    </xf>
    <xf numFmtId="164" fontId="7" fillId="5" borderId="3" xfId="160" applyNumberFormat="1" applyFont="1" applyFill="1" applyBorder="1" applyAlignment="1">
      <alignment horizontal="center" vertical="top" wrapText="1"/>
    </xf>
    <xf numFmtId="0" fontId="7" fillId="5" borderId="28" xfId="160" applyFont="1" applyFill="1" applyBorder="1" applyAlignment="1">
      <alignment horizontal="center" vertical="top" wrapText="1"/>
    </xf>
    <xf numFmtId="0" fontId="6" fillId="5" borderId="28" xfId="160" applyFont="1" applyFill="1" applyBorder="1"/>
    <xf numFmtId="0" fontId="6" fillId="5" borderId="2" xfId="160" applyFont="1" applyFill="1" applyBorder="1"/>
    <xf numFmtId="0" fontId="4" fillId="3" borderId="0" xfId="160" applyFont="1" applyFill="1" applyAlignment="1">
      <alignment vertical="top"/>
    </xf>
    <xf numFmtId="184" fontId="61" fillId="44" borderId="0" xfId="2" applyNumberFormat="1" applyFont="1" applyFill="1" applyAlignment="1">
      <alignment horizontal="center" vertical="center"/>
    </xf>
    <xf numFmtId="1" fontId="5" fillId="0" borderId="0" xfId="160" applyNumberFormat="1" applyFont="1"/>
    <xf numFmtId="1" fontId="3" fillId="0" borderId="0" xfId="4" applyNumberFormat="1" applyFont="1"/>
    <xf numFmtId="0" fontId="68" fillId="5" borderId="28" xfId="160" applyFont="1" applyFill="1" applyBorder="1" applyAlignment="1">
      <alignment horizontal="center" wrapText="1"/>
    </xf>
    <xf numFmtId="0" fontId="4" fillId="3" borderId="0" xfId="160" applyFont="1" applyFill="1" applyAlignment="1">
      <alignment horizontal="center"/>
    </xf>
    <xf numFmtId="3" fontId="61" fillId="44" borderId="0" xfId="2" applyNumberFormat="1" applyFont="1" applyFill="1" applyAlignment="1">
      <alignment horizontal="center" vertical="center"/>
    </xf>
    <xf numFmtId="0" fontId="61" fillId="44" borderId="0" xfId="160" applyFont="1" applyFill="1" applyAlignment="1">
      <alignment horizontal="left" vertical="center" indent="1"/>
    </xf>
    <xf numFmtId="164" fontId="61" fillId="44" borderId="0" xfId="160" applyNumberFormat="1" applyFont="1" applyFill="1"/>
    <xf numFmtId="164" fontId="11" fillId="44" borderId="0" xfId="160" applyNumberFormat="1" applyFont="1" applyFill="1"/>
    <xf numFmtId="0" fontId="11" fillId="44" borderId="0" xfId="160" applyFont="1" applyFill="1"/>
    <xf numFmtId="0" fontId="3" fillId="6" borderId="0" xfId="160" applyFont="1" applyFill="1" applyAlignment="1">
      <alignment vertical="top" wrapText="1"/>
    </xf>
    <xf numFmtId="0" fontId="5" fillId="6" borderId="0" xfId="160" applyFont="1" applyFill="1" applyAlignment="1">
      <alignment horizontal="center" vertical="top" wrapText="1"/>
    </xf>
    <xf numFmtId="0" fontId="5" fillId="6" borderId="0" xfId="160" applyFont="1" applyFill="1" applyAlignment="1">
      <alignment horizontal="center" vertical="top"/>
    </xf>
    <xf numFmtId="0" fontId="5" fillId="6" borderId="0" xfId="160" applyFont="1" applyFill="1" applyAlignment="1">
      <alignment vertical="top"/>
    </xf>
    <xf numFmtId="9" fontId="3" fillId="3" borderId="0" xfId="160" applyNumberFormat="1" applyFont="1" applyFill="1"/>
    <xf numFmtId="0" fontId="69" fillId="3" borderId="0" xfId="160" applyFont="1" applyFill="1" applyAlignment="1">
      <alignment vertical="top"/>
    </xf>
    <xf numFmtId="0" fontId="0" fillId="3" borderId="0" xfId="0" applyFill="1"/>
    <xf numFmtId="0" fontId="12" fillId="3" borderId="0" xfId="3" applyFill="1" applyAlignment="1" applyProtection="1"/>
    <xf numFmtId="0" fontId="3" fillId="3" borderId="0" xfId="160" applyFont="1" applyFill="1" applyAlignment="1">
      <alignment horizontal="center"/>
    </xf>
    <xf numFmtId="166" fontId="5" fillId="3" borderId="0" xfId="160" applyNumberFormat="1" applyFont="1" applyFill="1" applyAlignment="1">
      <alignment horizontal="left"/>
    </xf>
    <xf numFmtId="0" fontId="2" fillId="3" borderId="0" xfId="160" applyFill="1"/>
    <xf numFmtId="0" fontId="17" fillId="3" borderId="0" xfId="160" applyFont="1" applyFill="1" applyAlignment="1">
      <alignment horizontal="right" vertical="center"/>
    </xf>
    <xf numFmtId="0" fontId="2" fillId="3" borderId="0" xfId="160" applyFill="1" applyAlignment="1">
      <alignment horizontal="center" vertical="top"/>
    </xf>
    <xf numFmtId="169" fontId="3" fillId="3" borderId="0" xfId="160" applyNumberFormat="1" applyFont="1" applyFill="1"/>
    <xf numFmtId="0" fontId="14" fillId="3" borderId="0" xfId="160" applyFont="1" applyFill="1" applyAlignment="1">
      <alignment wrapText="1"/>
    </xf>
    <xf numFmtId="15" fontId="17" fillId="3" borderId="0" xfId="160" applyNumberFormat="1" applyFont="1" applyFill="1" applyAlignment="1">
      <alignment horizontal="center" vertical="center"/>
    </xf>
    <xf numFmtId="0" fontId="5" fillId="3" borderId="0" xfId="160" applyFont="1" applyFill="1" applyAlignment="1">
      <alignment horizontal="left"/>
    </xf>
    <xf numFmtId="0" fontId="3" fillId="3" borderId="0" xfId="160" applyFont="1" applyFill="1" applyAlignment="1">
      <alignment horizontal="left"/>
    </xf>
    <xf numFmtId="0" fontId="2" fillId="3" borderId="0" xfId="160" applyFill="1" applyAlignment="1">
      <alignment horizontal="center"/>
    </xf>
    <xf numFmtId="10" fontId="0" fillId="3" borderId="0" xfId="2" applyNumberFormat="1" applyFont="1" applyFill="1" applyAlignment="1">
      <alignment horizontal="center"/>
    </xf>
    <xf numFmtId="9" fontId="61" fillId="3" borderId="0" xfId="160" applyNumberFormat="1" applyFont="1" applyFill="1" applyAlignment="1">
      <alignment horizontal="center"/>
    </xf>
    <xf numFmtId="185" fontId="3" fillId="3" borderId="0" xfId="160" applyNumberFormat="1" applyFont="1" applyFill="1"/>
    <xf numFmtId="165" fontId="10" fillId="7" borderId="0" xfId="1" applyNumberFormat="1" applyFont="1" applyFill="1" applyBorder="1" applyAlignment="1" applyProtection="1">
      <alignment horizontal="center"/>
    </xf>
    <xf numFmtId="0" fontId="70" fillId="0" borderId="0" xfId="0" applyFont="1"/>
    <xf numFmtId="0" fontId="72" fillId="3" borderId="0" xfId="160" applyFont="1" applyFill="1"/>
    <xf numFmtId="10" fontId="64" fillId="45" borderId="0" xfId="2" applyNumberFormat="1" applyFont="1" applyFill="1" applyBorder="1" applyAlignment="1" applyProtection="1">
      <alignment horizontal="center"/>
    </xf>
    <xf numFmtId="9" fontId="3" fillId="0" borderId="0" xfId="160" applyNumberFormat="1" applyFont="1"/>
    <xf numFmtId="168" fontId="14" fillId="6" borderId="0" xfId="4" applyNumberFormat="1" applyFont="1" applyFill="1"/>
    <xf numFmtId="166" fontId="14" fillId="6" borderId="0" xfId="160" applyNumberFormat="1" applyFont="1" applyFill="1"/>
    <xf numFmtId="0" fontId="14" fillId="6" borderId="0" xfId="160" applyFont="1" applyFill="1"/>
    <xf numFmtId="10" fontId="14" fillId="6" borderId="0" xfId="160" applyNumberFormat="1" applyFont="1" applyFill="1"/>
    <xf numFmtId="9" fontId="14" fillId="6" borderId="0" xfId="160" applyNumberFormat="1" applyFont="1" applyFill="1"/>
    <xf numFmtId="0" fontId="73" fillId="6" borderId="0" xfId="4" applyFont="1" applyFill="1"/>
    <xf numFmtId="0" fontId="73" fillId="6" borderId="0" xfId="160" applyFont="1" applyFill="1" applyAlignment="1">
      <alignment horizontal="right"/>
    </xf>
    <xf numFmtId="0" fontId="74" fillId="6" borderId="0" xfId="160" applyFont="1" applyFill="1" applyAlignment="1">
      <alignment horizontal="right"/>
    </xf>
    <xf numFmtId="0" fontId="3" fillId="3" borderId="0" xfId="160" applyFont="1" applyFill="1" applyAlignment="1">
      <alignment horizontal="right"/>
    </xf>
    <xf numFmtId="0" fontId="4" fillId="6" borderId="0" xfId="160" applyFont="1" applyFill="1" applyAlignment="1">
      <alignment horizontal="left" vertical="top" wrapText="1"/>
    </xf>
    <xf numFmtId="164" fontId="4" fillId="3" borderId="0" xfId="160" applyNumberFormat="1" applyFont="1" applyFill="1" applyAlignment="1">
      <alignment horizontal="left"/>
    </xf>
    <xf numFmtId="165" fontId="73" fillId="7" borderId="0" xfId="1" applyNumberFormat="1" applyFont="1" applyFill="1" applyBorder="1" applyProtection="1"/>
    <xf numFmtId="167" fontId="64" fillId="46" borderId="0" xfId="1" applyNumberFormat="1" applyFont="1" applyFill="1" applyBorder="1" applyAlignment="1" applyProtection="1">
      <alignment horizontal="center"/>
    </xf>
    <xf numFmtId="164" fontId="10" fillId="46" borderId="5" xfId="160" applyNumberFormat="1" applyFont="1" applyFill="1" applyBorder="1" applyAlignment="1">
      <alignment horizontal="center"/>
    </xf>
    <xf numFmtId="165" fontId="10" fillId="46" borderId="0" xfId="1" applyNumberFormat="1" applyFont="1" applyFill="1" applyBorder="1" applyProtection="1"/>
    <xf numFmtId="0" fontId="14" fillId="3" borderId="0" xfId="160" quotePrefix="1" applyFont="1" applyFill="1" applyAlignment="1">
      <alignment horizontal="left" wrapText="1"/>
    </xf>
    <xf numFmtId="0" fontId="14" fillId="3" borderId="0" xfId="160" quotePrefix="1" applyFont="1" applyFill="1" applyAlignment="1">
      <alignment horizontal="center" wrapText="1"/>
    </xf>
    <xf numFmtId="0" fontId="4" fillId="3" borderId="0" xfId="160" applyFont="1" applyFill="1" applyAlignment="1">
      <alignment horizontal="right"/>
    </xf>
    <xf numFmtId="0" fontId="14" fillId="3" borderId="0" xfId="160" quotePrefix="1" applyFont="1" applyFill="1" applyAlignment="1">
      <alignment horizontal="left"/>
    </xf>
    <xf numFmtId="0" fontId="2" fillId="3" borderId="0" xfId="160" applyFill="1" applyAlignment="1">
      <alignment horizontal="left" vertical="top"/>
    </xf>
    <xf numFmtId="0" fontId="4" fillId="4" borderId="0" xfId="160" applyFont="1" applyFill="1" applyAlignment="1">
      <alignment horizontal="left" vertical="center"/>
    </xf>
    <xf numFmtId="164" fontId="8" fillId="5" borderId="28" xfId="160" applyNumberFormat="1" applyFont="1" applyFill="1" applyBorder="1" applyAlignment="1">
      <alignment horizontal="center" vertical="top" wrapText="1"/>
    </xf>
    <xf numFmtId="164" fontId="6" fillId="5" borderId="0" xfId="160" applyNumberFormat="1" applyFont="1" applyFill="1"/>
    <xf numFmtId="0" fontId="7" fillId="5" borderId="0" xfId="160" applyFont="1" applyFill="1" applyAlignment="1">
      <alignment horizontal="center"/>
    </xf>
    <xf numFmtId="164" fontId="7" fillId="5" borderId="0" xfId="160" applyNumberFormat="1" applyFont="1" applyFill="1" applyAlignment="1">
      <alignment horizontal="center"/>
    </xf>
    <xf numFmtId="0" fontId="7" fillId="5" borderId="0" xfId="160" applyFont="1" applyFill="1" applyAlignment="1">
      <alignment horizontal="center" vertical="top" wrapText="1"/>
    </xf>
    <xf numFmtId="164" fontId="6" fillId="0" borderId="0" xfId="160" applyNumberFormat="1" applyFont="1"/>
    <xf numFmtId="0" fontId="7" fillId="0" borderId="0" xfId="160" applyFont="1" applyAlignment="1">
      <alignment horizontal="center"/>
    </xf>
    <xf numFmtId="164" fontId="7" fillId="0" borderId="0" xfId="160" applyNumberFormat="1" applyFont="1" applyAlignment="1">
      <alignment horizontal="center"/>
    </xf>
    <xf numFmtId="165" fontId="5" fillId="0" borderId="0" xfId="160" applyNumberFormat="1" applyFont="1" applyAlignment="1">
      <alignment horizontal="center" vertical="top" wrapText="1"/>
    </xf>
    <xf numFmtId="165" fontId="5" fillId="0" borderId="5" xfId="160" applyNumberFormat="1" applyFont="1" applyBorder="1" applyAlignment="1">
      <alignment horizontal="center" vertical="top" wrapText="1"/>
    </xf>
    <xf numFmtId="164" fontId="7" fillId="2" borderId="0" xfId="160" applyNumberFormat="1" applyFont="1" applyFill="1" applyAlignment="1">
      <alignment horizontal="center"/>
    </xf>
    <xf numFmtId="164" fontId="9" fillId="2" borderId="0" xfId="160" applyNumberFormat="1" applyFont="1" applyFill="1" applyAlignment="1">
      <alignment horizontal="center"/>
    </xf>
    <xf numFmtId="164" fontId="4" fillId="43" borderId="0" xfId="160" applyNumberFormat="1" applyFont="1" applyFill="1"/>
    <xf numFmtId="165" fontId="10" fillId="7" borderId="5" xfId="1" applyNumberFormat="1" applyFont="1" applyFill="1" applyBorder="1" applyProtection="1"/>
    <xf numFmtId="164" fontId="10" fillId="43" borderId="6" xfId="160" applyNumberFormat="1" applyFont="1" applyFill="1" applyBorder="1"/>
    <xf numFmtId="164" fontId="4" fillId="43" borderId="1" xfId="160" applyNumberFormat="1" applyFont="1" applyFill="1" applyBorder="1"/>
    <xf numFmtId="9" fontId="3" fillId="6" borderId="6" xfId="160" applyNumberFormat="1" applyFont="1" applyFill="1" applyBorder="1" applyAlignment="1">
      <alignment horizontal="center"/>
    </xf>
    <xf numFmtId="10" fontId="64" fillId="7" borderId="1" xfId="2" applyNumberFormat="1" applyFont="1" applyFill="1" applyBorder="1" applyAlignment="1" applyProtection="1">
      <alignment horizontal="center"/>
    </xf>
    <xf numFmtId="167" fontId="64" fillId="7" borderId="1" xfId="1" applyNumberFormat="1" applyFont="1" applyFill="1" applyBorder="1" applyAlignment="1" applyProtection="1">
      <alignment horizontal="center"/>
    </xf>
    <xf numFmtId="164" fontId="10" fillId="6" borderId="7" xfId="160" applyNumberFormat="1" applyFont="1" applyFill="1" applyBorder="1" applyAlignment="1">
      <alignment horizontal="center"/>
    </xf>
    <xf numFmtId="0" fontId="11" fillId="4" borderId="6" xfId="160" applyFont="1" applyFill="1" applyBorder="1"/>
    <xf numFmtId="165" fontId="10" fillId="7" borderId="1" xfId="1" applyNumberFormat="1" applyFont="1" applyFill="1" applyBorder="1" applyProtection="1"/>
    <xf numFmtId="165" fontId="10" fillId="7" borderId="7" xfId="1" applyNumberFormat="1" applyFont="1" applyFill="1" applyBorder="1" applyProtection="1"/>
    <xf numFmtId="0" fontId="69" fillId="3" borderId="0" xfId="160" quotePrefix="1" applyFont="1" applyFill="1" applyAlignment="1">
      <alignment horizontal="right"/>
    </xf>
    <xf numFmtId="0" fontId="75" fillId="44" borderId="0" xfId="160" applyFont="1" applyFill="1" applyAlignment="1">
      <alignment horizontal="left" vertical="center"/>
    </xf>
    <xf numFmtId="0" fontId="62" fillId="3" borderId="0" xfId="160" applyFont="1" applyFill="1" applyAlignment="1">
      <alignment vertical="top"/>
    </xf>
    <xf numFmtId="164" fontId="5" fillId="0" borderId="0" xfId="160" applyNumberFormat="1" applyFont="1" applyAlignment="1">
      <alignment horizontal="right"/>
    </xf>
    <xf numFmtId="165" fontId="76" fillId="44" borderId="0" xfId="160" applyNumberFormat="1" applyFont="1" applyFill="1"/>
    <xf numFmtId="165" fontId="11" fillId="3" borderId="0" xfId="1" applyNumberFormat="1" applyFont="1" applyFill="1" applyBorder="1" applyProtection="1"/>
    <xf numFmtId="0" fontId="7" fillId="3" borderId="0" xfId="160" applyFont="1" applyFill="1" applyAlignment="1">
      <alignment horizontal="left" vertical="top"/>
    </xf>
    <xf numFmtId="0" fontId="61" fillId="3" borderId="0" xfId="160" applyFont="1" applyFill="1"/>
    <xf numFmtId="0" fontId="75" fillId="3" borderId="0" xfId="160" applyFont="1" applyFill="1" applyAlignment="1">
      <alignment horizontal="left" vertical="center"/>
    </xf>
    <xf numFmtId="176" fontId="61" fillId="44" borderId="0" xfId="160" applyNumberFormat="1" applyFont="1" applyFill="1" applyAlignment="1">
      <alignment horizontal="center" vertical="center"/>
    </xf>
    <xf numFmtId="0" fontId="15" fillId="43" borderId="0" xfId="0" applyFont="1" applyFill="1"/>
    <xf numFmtId="0" fontId="15" fillId="3" borderId="0" xfId="0" applyFont="1" applyFill="1"/>
    <xf numFmtId="0" fontId="78" fillId="3" borderId="0" xfId="0" applyFont="1" applyFill="1"/>
    <xf numFmtId="0" fontId="78" fillId="3" borderId="0" xfId="0" applyFont="1" applyFill="1" applyAlignment="1">
      <alignment wrapText="1"/>
    </xf>
    <xf numFmtId="2" fontId="61" fillId="44" borderId="0" xfId="160" applyNumberFormat="1" applyFont="1" applyFill="1"/>
    <xf numFmtId="4" fontId="3" fillId="6" borderId="0" xfId="7" applyNumberFormat="1" applyFont="1" applyFill="1" applyAlignment="1">
      <alignment horizontal="right"/>
    </xf>
    <xf numFmtId="0" fontId="78" fillId="3" borderId="0" xfId="0" quotePrefix="1" applyFont="1" applyFill="1" applyAlignment="1">
      <alignment wrapText="1"/>
    </xf>
    <xf numFmtId="9" fontId="5" fillId="0" borderId="0" xfId="2" applyFont="1" applyAlignment="1">
      <alignment horizontal="center"/>
    </xf>
    <xf numFmtId="10" fontId="61" fillId="44" borderId="0" xfId="2" applyNumberFormat="1" applyFont="1" applyFill="1" applyAlignment="1">
      <alignment horizontal="center" vertical="center"/>
    </xf>
    <xf numFmtId="0" fontId="3" fillId="3" borderId="0" xfId="160" applyFont="1" applyFill="1" applyAlignment="1">
      <alignment vertical="center"/>
    </xf>
    <xf numFmtId="0" fontId="5" fillId="3" borderId="0" xfId="160" applyFont="1" applyFill="1" applyAlignment="1">
      <alignment horizontal="center" vertical="center"/>
    </xf>
    <xf numFmtId="164" fontId="7" fillId="2" borderId="0" xfId="0" applyNumberFormat="1" applyFont="1" applyFill="1" applyAlignment="1">
      <alignment horizontal="center"/>
    </xf>
    <xf numFmtId="0" fontId="81" fillId="44" borderId="0" xfId="160" applyFont="1" applyFill="1" applyAlignment="1">
      <alignment horizontal="left" vertical="center" wrapText="1"/>
    </xf>
    <xf numFmtId="164" fontId="61" fillId="44" borderId="0" xfId="160" applyNumberFormat="1" applyFont="1" applyFill="1" applyAlignment="1">
      <alignment horizontal="right" wrapText="1"/>
    </xf>
    <xf numFmtId="164" fontId="61" fillId="44" borderId="0" xfId="160" applyNumberFormat="1" applyFont="1" applyFill="1" applyAlignment="1">
      <alignment horizontal="right" wrapText="1" indent="1"/>
    </xf>
    <xf numFmtId="0" fontId="4" fillId="0" borderId="0" xfId="160" applyFont="1" applyAlignment="1">
      <alignment horizontal="left" wrapText="1"/>
    </xf>
    <xf numFmtId="164" fontId="4" fillId="0" borderId="0" xfId="160" applyNumberFormat="1" applyFont="1" applyAlignment="1">
      <alignment horizontal="left" vertical="top" wrapText="1"/>
    </xf>
    <xf numFmtId="164" fontId="61" fillId="44" borderId="0" xfId="160" applyNumberFormat="1" applyFont="1" applyFill="1" applyAlignment="1">
      <alignment horizontal="right" vertical="center" wrapText="1"/>
    </xf>
    <xf numFmtId="0" fontId="5" fillId="3" borderId="1" xfId="160" applyFont="1" applyFill="1" applyBorder="1" applyAlignment="1">
      <alignment horizontal="center"/>
    </xf>
  </cellXfs>
  <cellStyles count="463">
    <cellStyle name="20% - Accent1 2" xfId="75" xr:uid="{7AD9555A-0F7C-45B7-9B41-36EBDEA0726C}"/>
    <cellStyle name="20% - Accent1 3" xfId="76" xr:uid="{40495C22-BE49-4FB9-A3E1-80C746CA463A}"/>
    <cellStyle name="20% - Accent2 2" xfId="77" xr:uid="{5E72A122-C387-4DAC-8984-7319EC49F2A4}"/>
    <cellStyle name="20% - Accent2 3" xfId="78" xr:uid="{29638D9A-2A5C-41A9-A6D7-619B59397D53}"/>
    <cellStyle name="20% - Accent3 2" xfId="79" xr:uid="{BD36EA63-EBDD-4DCA-9D8D-BA8CDE06C609}"/>
    <cellStyle name="20% - Accent3 3" xfId="80" xr:uid="{0C35A114-0502-43A0-8731-174CE2DCAEC6}"/>
    <cellStyle name="20% - Accent4 2" xfId="81" xr:uid="{D90ADBFA-EA78-4CEE-A68B-F7AD23630963}"/>
    <cellStyle name="20% - Accent4 3" xfId="82" xr:uid="{4DBDEAC5-BB59-4D61-A362-74105516B8DA}"/>
    <cellStyle name="20% - Accent5 2" xfId="83" xr:uid="{77C231D1-EE1C-458C-8452-9605CCE0C647}"/>
    <cellStyle name="20% - Accent5 3" xfId="84" xr:uid="{67F6B5FC-A4A1-4EEC-86E0-EBA71A602A6A}"/>
    <cellStyle name="20% - Accent6 2" xfId="85" xr:uid="{A2C5740E-9D08-49C2-AB43-016CF31F9975}"/>
    <cellStyle name="20% - Accent6 3" xfId="86" xr:uid="{F0016CF9-37D3-4F6C-B86B-2F504FDD1FB0}"/>
    <cellStyle name="40% - Accent1 2" xfId="87" xr:uid="{D8D5FD70-D673-44BF-BD19-40A579C7E613}"/>
    <cellStyle name="40% - Accent1 3" xfId="88" xr:uid="{7425BD06-668D-48F1-993B-3BFFB4633D58}"/>
    <cellStyle name="40% - Accent2 2" xfId="89" xr:uid="{18F637B1-112D-4BC9-8726-8C7B20A0DC3F}"/>
    <cellStyle name="40% - Accent2 3" xfId="90" xr:uid="{90E8982F-8226-43D2-B010-88ECCC58C8B4}"/>
    <cellStyle name="40% - Accent3 2" xfId="91" xr:uid="{05BFACE1-AC1D-4844-AF2B-8374FA195739}"/>
    <cellStyle name="40% - Accent3 3" xfId="92" xr:uid="{99CE739E-BC31-4F30-9CA6-568DD8DC1E07}"/>
    <cellStyle name="40% - Accent4 2" xfId="93" xr:uid="{D1DA9DBE-82F3-4CD0-8D1C-086E998E9344}"/>
    <cellStyle name="40% - Accent4 3" xfId="94" xr:uid="{1E7488F4-2B0B-4CD1-BA8F-A4FED43050A2}"/>
    <cellStyle name="40% - Accent5 2" xfId="95" xr:uid="{A77B6A0B-850C-405C-806A-C784076568C3}"/>
    <cellStyle name="40% - Accent5 3" xfId="96" xr:uid="{D67FC84E-A463-433D-8900-A26CB0D5563C}"/>
    <cellStyle name="40% - Accent6 2" xfId="97" xr:uid="{98F598BA-C41A-44B9-B9AE-A1D4A0C26947}"/>
    <cellStyle name="40% - Accent6 3" xfId="98" xr:uid="{3E45E672-1D40-4391-90FE-A0B92180A83B}"/>
    <cellStyle name="60% - Accent1 2" xfId="99" xr:uid="{A272FCE1-1616-4318-BA3B-92A53C6D33FC}"/>
    <cellStyle name="60% - Accent1 3" xfId="100" xr:uid="{56CD5D3E-D8D6-4C09-A07C-4A2A92CA0A08}"/>
    <cellStyle name="60% - Accent2 2" xfId="101" xr:uid="{85123F3D-161C-4278-86E8-EA1E41BC591E}"/>
    <cellStyle name="60% - Accent2 3" xfId="102" xr:uid="{0FBC4ED4-C744-44B4-A40B-866B335B4A10}"/>
    <cellStyle name="60% - Accent3 2" xfId="103" xr:uid="{C9601744-1B65-4F8F-B000-0FBC7C774E66}"/>
    <cellStyle name="60% - Accent3 3" xfId="104" xr:uid="{2F92E9F6-8A64-4CFF-8303-FBD673C68567}"/>
    <cellStyle name="60% - Accent4 2" xfId="105" xr:uid="{4FC01132-EEC7-479B-86FC-F62EBC8F5F4E}"/>
    <cellStyle name="60% - Accent4 3" xfId="106" xr:uid="{765175C4-A194-4DFE-8B65-986511100A95}"/>
    <cellStyle name="60% - Accent5 2" xfId="107" xr:uid="{3682F7D6-3766-4410-A73B-3BE18CF2181B}"/>
    <cellStyle name="60% - Accent5 3" xfId="108" xr:uid="{CE9381E1-28F1-46A6-8851-05620D0357B0}"/>
    <cellStyle name="60% - Accent6 2" xfId="109" xr:uid="{711E943A-85AC-4BB6-82CE-2DEAE70F8ADA}"/>
    <cellStyle name="60% - Accent6 3" xfId="110" xr:uid="{FCF47716-2465-4996-B215-746367D66CB6}"/>
    <cellStyle name="Accent1 2" xfId="111" xr:uid="{FBB0319A-96F4-4971-8BDC-BEC00838C376}"/>
    <cellStyle name="Accent1 3" xfId="112" xr:uid="{23FA4F24-3367-4E21-8A95-15D2D31233E5}"/>
    <cellStyle name="Accent2 2" xfId="113" xr:uid="{EB6904C3-DB6F-4711-8E90-2E12E78B4526}"/>
    <cellStyle name="Accent2 3" xfId="114" xr:uid="{8184FE15-ED75-40C7-A7DA-D281D9F21A5C}"/>
    <cellStyle name="Accent3 2" xfId="115" xr:uid="{5007C14D-0630-48A7-949A-34A990FCF7D8}"/>
    <cellStyle name="Accent3 3" xfId="116" xr:uid="{36A4B758-C4B2-4C33-B457-7D92B3188D9C}"/>
    <cellStyle name="Accent4 2" xfId="117" xr:uid="{4617778A-A1A9-4F1C-84B4-B41C0FD59006}"/>
    <cellStyle name="Accent4 3" xfId="118" xr:uid="{B6A55C72-4655-414D-88EC-5F9F1CCAF7E7}"/>
    <cellStyle name="Accent5 2" xfId="119" xr:uid="{853D9115-4016-4203-BC9C-CDA6670860D3}"/>
    <cellStyle name="Accent5 3" xfId="120" xr:uid="{1643A2EF-CD40-4843-885B-5309DDD7DBE5}"/>
    <cellStyle name="Accent6 2" xfId="121" xr:uid="{D7ABB104-6605-4D6D-841B-5AAA1C20BF1F}"/>
    <cellStyle name="Accent6 3" xfId="122" xr:uid="{1857EDF1-18EE-438C-9FD9-EA1EB9E6D800}"/>
    <cellStyle name="Bad 2" xfId="123" xr:uid="{3CA4849C-1FB3-456B-BFB3-550E9359D005}"/>
    <cellStyle name="Bad 3" xfId="124" xr:uid="{8122C6A0-B457-4591-B8B1-109CEEB761FC}"/>
    <cellStyle name="Calculation 2" xfId="125" xr:uid="{5C9DECDF-A251-4D04-B58B-60A2E78A2660}"/>
    <cellStyle name="Calculation 2 2" xfId="397" xr:uid="{71CF0A64-411A-4122-8AA4-CE23FB21765F}"/>
    <cellStyle name="Calculation 2 2 2" xfId="453" xr:uid="{48CDF6C2-AF32-4A4A-830E-B1FD9A595F8A}"/>
    <cellStyle name="Calculation 3" xfId="126" xr:uid="{AE7052E1-6FA2-4587-B977-338D943F4184}"/>
    <cellStyle name="Calculation 3 2" xfId="398" xr:uid="{B4B0BA18-437D-4FB5-81DC-5C546E6473B3}"/>
    <cellStyle name="Calculation 3 2 2" xfId="454" xr:uid="{203A2451-1E94-4B49-BF18-291B997AEDF4}"/>
    <cellStyle name="Check Cell 2" xfId="127" xr:uid="{932AB497-6852-48B2-BB33-042F901895E2}"/>
    <cellStyle name="Check Cell 3" xfId="128" xr:uid="{E8A0392D-33F6-4D76-8767-1C996F148FD9}"/>
    <cellStyle name="Comma" xfId="1" builtinId="3"/>
    <cellStyle name="Comma 10" xfId="295" xr:uid="{A05B773B-A79C-45BF-B05E-AEF603E99FEF}"/>
    <cellStyle name="Comma 10 2" xfId="415" xr:uid="{C3C5970C-621F-43B9-8A3F-2F62B83C604C}"/>
    <cellStyle name="Comma 12" xfId="74" xr:uid="{933C1980-EF8A-4A17-85C6-B9E0E498A0A6}"/>
    <cellStyle name="Comma 16 2" xfId="308" xr:uid="{2AA9B923-8344-43DF-B8B0-6D86FBD53A28}"/>
    <cellStyle name="Comma 16 2 2" xfId="424" xr:uid="{F6748363-5BB1-4372-9BD0-22A906F15879}"/>
    <cellStyle name="Comma 2" xfId="65" xr:uid="{7AF67A5A-13CC-44A0-8AF4-1C7C28F43990}"/>
    <cellStyle name="Comma 2 2" xfId="129" xr:uid="{514F5E76-08EF-4908-B048-8EB09DF038D1}"/>
    <cellStyle name="Comma 2 2 2" xfId="314" xr:uid="{A72ACDA8-3AC2-437D-8503-594E86C45E47}"/>
    <cellStyle name="Comma 2 2 2 2" xfId="429" xr:uid="{57375454-A5AF-4140-9166-F07F6A4DA9B2}"/>
    <cellStyle name="Comma 2 3" xfId="388" xr:uid="{A2B71265-F5C2-449C-9F12-7865DD45DECB}"/>
    <cellStyle name="Comma 3" xfId="71" xr:uid="{462CDB45-AAA7-4D3D-8D80-00986AE6C71E}"/>
    <cellStyle name="Comma 3 2" xfId="297" xr:uid="{FA513AE1-8C35-4B17-A4EF-90CA8A1B605D}"/>
    <cellStyle name="Comma 3 3" xfId="73" xr:uid="{524A3C56-9A6D-4A8D-B946-2BFF48AFE020}"/>
    <cellStyle name="Comma 3 3 2" xfId="396" xr:uid="{8356693A-193B-4C39-9614-316D8D19B0D0}"/>
    <cellStyle name="Comma 3 4" xfId="305" xr:uid="{530DB7B3-C131-4AEA-BE02-62B4AF2F3FEB}"/>
    <cellStyle name="Comma 3 4 2" xfId="421" xr:uid="{711BC1BD-D24D-41DA-BA77-C545842367BA}"/>
    <cellStyle name="Comma 3 5" xfId="316" xr:uid="{294AE4FD-FE4C-4508-AE2C-D2598227E34C}"/>
    <cellStyle name="Comma 3 5 2" xfId="431" xr:uid="{19D02DCC-49F8-440A-BEA0-6816FC2BC8CE}"/>
    <cellStyle name="Comma 3 6" xfId="320" xr:uid="{0BF2EF48-3402-4B90-85D3-3DBE14F7AA70}"/>
    <cellStyle name="Comma 3 6 2" xfId="434" xr:uid="{64E10E7C-CA72-4AA5-87F6-994CA9936147}"/>
    <cellStyle name="Comma 3 7" xfId="394" xr:uid="{8E2B96AD-4F60-4232-A64C-B6026244D694}"/>
    <cellStyle name="Comma 4" xfId="130" xr:uid="{81DA2C83-5BCB-4D52-BC2D-F19F9375590A}"/>
    <cellStyle name="Comma 5" xfId="131" xr:uid="{D55158D4-3E64-497A-B06F-274AA7AEEC8C}"/>
    <cellStyle name="Comma 6" xfId="132" xr:uid="{63F1A3AE-4350-4F49-B44C-51A7F7389DF6}"/>
    <cellStyle name="Comma 6 2" xfId="303" xr:uid="{A88456FD-9328-4097-9DDF-7BE65CA512E8}"/>
    <cellStyle name="Comma 6 2 2" xfId="419" xr:uid="{C30F8D50-6BD8-4463-B9C9-4845448F0C66}"/>
    <cellStyle name="Comma 66" xfId="133" xr:uid="{0AFF63D8-1F7B-4CCE-982F-68A95122EF5C}"/>
    <cellStyle name="Comma 66 2" xfId="134" xr:uid="{FF50F53C-F096-4A21-B306-97C9DFAD9FCF}"/>
    <cellStyle name="Comma 7" xfId="135" xr:uid="{11546A05-5A7D-44DE-9CDF-7426388778F3}"/>
    <cellStyle name="Comma 8" xfId="136" xr:uid="{288E114F-1793-4D48-83E1-4A422F24062E}"/>
    <cellStyle name="Comma 9" xfId="67" xr:uid="{55205D05-BBD4-4962-8824-EBACA983B517}"/>
    <cellStyle name="Comma 9 2" xfId="390" xr:uid="{BECFB1FD-AC65-47E9-A6D4-2DB050F9FCB4}"/>
    <cellStyle name="Currency 2" xfId="137" xr:uid="{ED17DB46-3370-4E4A-BA1A-C8BDD232F408}"/>
    <cellStyle name="Currency 3" xfId="138" xr:uid="{323D2D5B-8199-4509-97D7-20C4A85B5DC9}"/>
    <cellStyle name="Explanatory Text 2" xfId="139" xr:uid="{A9382403-E928-4792-8D09-C38F6F889C62}"/>
    <cellStyle name="Explanatory Text 3" xfId="140" xr:uid="{41FEF0D3-F429-4974-8E7D-59640A394B5C}"/>
    <cellStyle name="Good 2" xfId="141" xr:uid="{46EBE846-005F-42FC-83C9-9ACB25B31564}"/>
    <cellStyle name="Good 3" xfId="142" xr:uid="{6A14A56F-337C-4BF1-AE3F-F252FE5358CC}"/>
    <cellStyle name="Heading 1 2" xfId="143" xr:uid="{6EAF27DB-E2FB-41EF-8E31-78511A1E5E8D}"/>
    <cellStyle name="Heading 1 3" xfId="144" xr:uid="{835DAA5A-F86A-4902-BCCC-31A680A2BECC}"/>
    <cellStyle name="Heading 2 2" xfId="145" xr:uid="{26DF9A0D-4C82-4943-BF35-52ACF3932041}"/>
    <cellStyle name="Heading 2 3" xfId="146" xr:uid="{7A2B2936-4386-463A-B6A8-237BC0D28AB5}"/>
    <cellStyle name="Heading 3 2" xfId="147" xr:uid="{A628067D-7893-447D-9372-A7654A9D3F8A}"/>
    <cellStyle name="Heading 3 3" xfId="148" xr:uid="{CD661797-DCE0-49D3-BEC5-5CF2950CFE82}"/>
    <cellStyle name="Heading 4 2" xfId="149" xr:uid="{CBA3EC96-82B8-4B60-8638-E4310AED9101}"/>
    <cellStyle name="Heading 4 3" xfId="150" xr:uid="{58C9EA04-8CD6-48CB-A3DE-9396CC2FA5F8}"/>
    <cellStyle name="Hyperlink" xfId="3" builtinId="8"/>
    <cellStyle name="Hyperlink 2" xfId="31" xr:uid="{E3C03B35-D0DC-4CD6-A259-A1461C56830D}"/>
    <cellStyle name="Hyperlink 3" xfId="151" xr:uid="{D2F317F7-D20C-4116-8F02-F097821ED035}"/>
    <cellStyle name="Hyperlink 4" xfId="152" xr:uid="{3C0049DD-1A9A-45CF-A39C-03B68F08B76A}"/>
    <cellStyle name="Hyperlink 5" xfId="153" xr:uid="{65DF7820-77C5-4911-8C64-FEBA3FF8F154}"/>
    <cellStyle name="Hyperlink 6" xfId="310" xr:uid="{3A9FDEE7-D3FD-4544-A9BD-192823E1E7D1}"/>
    <cellStyle name="Input 2" xfId="154" xr:uid="{5A4C94DA-E1AE-484E-90D7-773FA3E6126C}"/>
    <cellStyle name="Input 2 2" xfId="399" xr:uid="{1A0FCD5E-1D92-402E-9B4F-79043864C8F9}"/>
    <cellStyle name="Input 2 2 2" xfId="455" xr:uid="{6EFCC6AC-ADE9-4CAE-956B-1DD199F3E2BB}"/>
    <cellStyle name="Input 3" xfId="155" xr:uid="{04FE38CD-9411-455A-A238-935E2BFA1D35}"/>
    <cellStyle name="Input 3 2" xfId="400" xr:uid="{104EFBAE-EF12-4D5D-A491-765BF240141C}"/>
    <cellStyle name="Input 3 2 2" xfId="456" xr:uid="{4E8F6653-6EC8-4B91-B924-A1539AEE8F01}"/>
    <cellStyle name="Linked Cell 2" xfId="156" xr:uid="{4CA1173C-95F4-45B8-BFA8-ADA230E584EB}"/>
    <cellStyle name="Linked Cell 3" xfId="157" xr:uid="{C1057A9D-8ACE-41D9-A2A4-A8BB79D086FD}"/>
    <cellStyle name="Neutral 2" xfId="158" xr:uid="{53893FF4-B4C9-40BD-90C1-DFB8ACEF2A8A}"/>
    <cellStyle name="Neutral 3" xfId="159" xr:uid="{7158AA49-2AC5-4953-A6C1-CA138C00183B}"/>
    <cellStyle name="Normal" xfId="0" builtinId="0"/>
    <cellStyle name="Normal - Modelo1 3" xfId="160" xr:uid="{6DAC974E-9465-4BD1-B59B-F444EC62B543}"/>
    <cellStyle name="Normal 10" xfId="36" xr:uid="{BCCB832C-E37E-45AB-8406-FA8F5A496F1A}"/>
    <cellStyle name="Normal 10 2" xfId="59" xr:uid="{877FC175-A299-4D01-9B8A-F7FB644B3EB5}"/>
    <cellStyle name="Normal 10 2 2" xfId="161" xr:uid="{53F9662A-78E2-4CAC-9BF8-C067863D9D2A}"/>
    <cellStyle name="Normal 10 2 3" xfId="382" xr:uid="{9C701041-AC18-4AC8-95BC-BDA7C35F22D0}"/>
    <cellStyle name="Normal 10 2_Input 3 - Macro-Debt data(DMX)" xfId="252" xr:uid="{A48CDAB7-285A-42DD-B146-0E2E9503ED17}"/>
    <cellStyle name="Normal 10 3" xfId="162" xr:uid="{5BC34AED-E246-4086-BA30-3648D604A7D1}"/>
    <cellStyle name="Normal 10 4" xfId="14" xr:uid="{8E1F83C6-E3CF-4EB7-8C4E-3580599DBE4F}"/>
    <cellStyle name="Normal 10 5" xfId="300" xr:uid="{092840CA-2386-4254-A55B-441CDEF918B3}"/>
    <cellStyle name="Normal 10 5 2" xfId="416" xr:uid="{E950CBE2-F53D-48B5-913E-729189A95004}"/>
    <cellStyle name="Normal 10 6" xfId="360" xr:uid="{50B12678-5EC3-4238-BC7B-8A99F285BC4E}"/>
    <cellStyle name="Normal 10_Input 3 - Macro-Debt data(DMX)" xfId="251" xr:uid="{6F6E0C27-EB47-4220-9CD6-790E31753142}"/>
    <cellStyle name="Normal 11" xfId="12" xr:uid="{64BB81F2-4488-4954-818B-63574B776406}"/>
    <cellStyle name="Normal 11 2" xfId="342" xr:uid="{8826E235-87C1-43A0-BC21-26FF3BFD9C7F}"/>
    <cellStyle name="Normal 114 2" xfId="24" xr:uid="{30C02FB4-8781-43BC-91C6-CEF9C08316A6}"/>
    <cellStyle name="Normal 12" xfId="37" xr:uid="{0A7858BB-D82F-4DE4-9A29-157E805A15B6}"/>
    <cellStyle name="Normal 12 2" xfId="60" xr:uid="{5136C1B8-4A02-4C3E-8888-966D21DEBE3E}"/>
    <cellStyle name="Normal 12 2 2" xfId="163" xr:uid="{939AF316-FB4A-4ACE-AFBB-FF44F19A4DF8}"/>
    <cellStyle name="Normal 12 2 3" xfId="383" xr:uid="{B029ED6D-E5FA-495A-8E34-F854B57F9F13}"/>
    <cellStyle name="Normal 12 2_Input 3 - Macro-Debt data(DMX)" xfId="254" xr:uid="{6501B624-00B8-4E3C-AB91-15156AD33381}"/>
    <cellStyle name="Normal 12 3" xfId="164" xr:uid="{736CA609-0866-4534-93D0-24A8F75ED9BF}"/>
    <cellStyle name="Normal 12 4" xfId="361" xr:uid="{2C2C874B-E603-48EF-81D5-6C4CAC3E09DF}"/>
    <cellStyle name="Normal 12_Input 3 - Macro-Debt data(DMX)" xfId="253" xr:uid="{DD1D7B67-ECCB-4CB6-82FE-26E8DC6F8217}"/>
    <cellStyle name="Normal 13" xfId="38" xr:uid="{4C724671-44CD-474A-9BD6-FAEB6D8C8FDE}"/>
    <cellStyle name="Normal 13 2" xfId="61" xr:uid="{4DF4246B-3A1B-4F95-9D24-751D1CC58849}"/>
    <cellStyle name="Normal 13 2 2" xfId="165" xr:uid="{00706437-7E58-4E1E-9229-F5EE1B45F69E}"/>
    <cellStyle name="Normal 13 2 3" xfId="384" xr:uid="{0D9C4FF6-67C4-4377-86DA-68B7E57EDC68}"/>
    <cellStyle name="Normal 13 2_Input 3 - Macro-Debt data(DMX)" xfId="256" xr:uid="{7D7C25D0-D351-442B-97CB-00E383CDB05A}"/>
    <cellStyle name="Normal 13 3" xfId="166" xr:uid="{F55BC9C3-EECB-45FB-BADA-0E757A43319A}"/>
    <cellStyle name="Normal 13 4" xfId="362" xr:uid="{AF41350F-E1AD-44FF-9139-016914BFB2BF}"/>
    <cellStyle name="Normal 13_Input 3 - Macro-Debt data(DMX)" xfId="255" xr:uid="{B5CB82DA-D82E-4A1B-88D9-E883F5CDAA89}"/>
    <cellStyle name="Normal 14" xfId="39" xr:uid="{6C5FCA67-796C-417B-BA79-AF7B9DB7F39F}"/>
    <cellStyle name="Normal 14 2" xfId="62" xr:uid="{5D2E9E1B-3067-40A3-B8DB-16A220604D21}"/>
    <cellStyle name="Normal 14 2 2" xfId="167" xr:uid="{F980C37C-56D2-46C0-B1A3-2786F4E6B8C3}"/>
    <cellStyle name="Normal 14 2 3" xfId="385" xr:uid="{D46EEEB1-F5EA-47BD-B63C-18E415877678}"/>
    <cellStyle name="Normal 14 2_Input 3 - Macro-Debt data(DMX)" xfId="258" xr:uid="{F74F602B-B071-418D-B70A-DFCEEEE7E3F2}"/>
    <cellStyle name="Normal 14 3" xfId="168" xr:uid="{F55E3262-688E-494B-A13E-E46BEC75AA82}"/>
    <cellStyle name="Normal 14 4" xfId="363" xr:uid="{7EB6578C-4367-4560-929F-0B0551B85C2A}"/>
    <cellStyle name="Normal 14_Input 3 - Macro-Debt data(DMX)" xfId="257" xr:uid="{FE688DC0-F395-419D-80FC-17495F75B108}"/>
    <cellStyle name="Normal 15" xfId="41" xr:uid="{8298C272-E7A5-49F7-82D5-B5539A050F1F}"/>
    <cellStyle name="Normal 15 2" xfId="169" xr:uid="{6076D989-7A43-423C-8976-D1BA3691F7F9}"/>
    <cellStyle name="Normal 15_Input 3 - Macro-Debt data(DMX)" xfId="259" xr:uid="{62EDDBCB-1E02-473B-8E57-793F774988D2}"/>
    <cellStyle name="Normal 16" xfId="63" xr:uid="{6754C3C7-1C62-47F8-AB38-D892251051CA}"/>
    <cellStyle name="Normal 16 2" xfId="386" xr:uid="{0B105174-8020-45C6-91A0-328BFBCABA8C}"/>
    <cellStyle name="Normal 17" xfId="64" xr:uid="{C657A28D-4842-48CB-BAF6-5F7E9F53D30F}"/>
    <cellStyle name="Normal 17 2" xfId="387" xr:uid="{2DD0DE68-818B-4AAC-964E-5DEA42BCC35F}"/>
    <cellStyle name="Normal 18" xfId="170" xr:uid="{41811F1B-1B12-4E76-9EC0-BBEB5EBDF7CB}"/>
    <cellStyle name="Normal 187" xfId="171" xr:uid="{86ECCA05-1B01-49C2-84C4-2B9505F1AB0A}"/>
    <cellStyle name="Normal 19" xfId="172" xr:uid="{731839ED-63A2-47B7-BB3E-C71C24AB7379}"/>
    <cellStyle name="Normal 19 2" xfId="317" xr:uid="{748669D4-2B67-4F6F-A19F-4B8A8250DDD5}"/>
    <cellStyle name="Normal 19 2 2" xfId="338" xr:uid="{081576AE-C66E-4840-94F5-02AA245DB44B}"/>
    <cellStyle name="Normal 19_DMX_OUT" xfId="334" xr:uid="{8E0D4DCF-DE34-4A05-9150-41FBB3996111}"/>
    <cellStyle name="Normal 2" xfId="7" xr:uid="{5A7BB1BD-5F6A-4C6A-BA47-C80D2A6A00A5}"/>
    <cellStyle name="Normal 2 10" xfId="66" xr:uid="{8E7E418F-60A8-4F42-AF9C-829E548152EB}"/>
    <cellStyle name="Normal 2 10 2" xfId="302" xr:uid="{42E1ED52-7510-4D93-8837-DC1F6F577DAE}"/>
    <cellStyle name="Normal 2 10 2 2" xfId="418" xr:uid="{70E91301-B510-497A-9AA1-A82CC9B5E3C5}"/>
    <cellStyle name="Normal 2 10 3" xfId="389" xr:uid="{5261C4A3-591F-4E42-A36D-0F57BEF15BC5}"/>
    <cellStyle name="Normal 2 2" xfId="28" xr:uid="{6BD53CE4-2578-4466-8122-189F41E64D0F}"/>
    <cellStyle name="Normal 2 2 2" xfId="53" xr:uid="{ECD7DB6D-C477-472A-A5AA-411D441EC0B4}"/>
    <cellStyle name="Normal 2 2 2 2" xfId="173" xr:uid="{28282533-6080-420B-8C6E-0B1AF2892EE6}"/>
    <cellStyle name="Normal 2 2 2 3" xfId="174" xr:uid="{3C5DC50B-5E03-4477-AE43-49A15218BE4B}"/>
    <cellStyle name="Normal 2 2 2 4" xfId="376" xr:uid="{8C54C6C2-2DA9-45A9-B930-A251E56E4352}"/>
    <cellStyle name="Normal 2 2 2_Input 3 - Macro-Debt data(DMX)" xfId="261" xr:uid="{E4B0E353-4E71-4004-99DA-C4BC8C3D7033}"/>
    <cellStyle name="Normal 2 2 3" xfId="175" xr:uid="{3244573E-1777-4E2E-A900-F66CD4D643FF}"/>
    <cellStyle name="Normal 2 2 4" xfId="176" xr:uid="{E4360020-CB6A-4280-AD38-7A76BC1EDEE4}"/>
    <cellStyle name="Normal 2 2 5" xfId="354" xr:uid="{E36A1E7A-695F-45D3-B8F3-7BC7BE7A77D2}"/>
    <cellStyle name="Normal 2 2_Input 3 - Macro-Debt data(DMX)" xfId="260" xr:uid="{42EBBA15-5589-4DA8-B644-ADB15388A8AE}"/>
    <cellStyle name="Normal 2 3" xfId="177" xr:uid="{4DC96729-CE4B-44DC-B2EB-229DED26D430}"/>
    <cellStyle name="Normal 2 3 2" xfId="401" xr:uid="{9E4C58A0-1A35-4979-8B1D-BE139D211749}"/>
    <cellStyle name="Normal 2 31" xfId="178" xr:uid="{E09ECE69-88D3-45AC-AFD6-660E07ECB2EF}"/>
    <cellStyle name="Normal 2 4" xfId="179" xr:uid="{2271921B-0E20-45F9-B1B0-452DE58B207C}"/>
    <cellStyle name="Normal 2 4 3" xfId="25" xr:uid="{157BB45A-6C84-406A-85B2-278E7D135E3E}"/>
    <cellStyle name="Normal 2 4_Input 4 - External Financing" xfId="180" xr:uid="{963EF163-B0EC-4199-863C-84E6ED18C1C7}"/>
    <cellStyle name="Normal 2 5" xfId="181" xr:uid="{64A86D08-E362-4DEB-9A20-DD3505579718}"/>
    <cellStyle name="Normal 2 6" xfId="182" xr:uid="{6B3D5EAC-3D97-4F2B-9564-22466ADA1F83}"/>
    <cellStyle name="Normal 2 7" xfId="183" xr:uid="{950062AC-0217-4BC5-AE36-BBBFB28052DF}"/>
    <cellStyle name="Normal 2 8" xfId="184" xr:uid="{AACCFFC7-AF3A-44A4-B508-19DFD8BE6189}"/>
    <cellStyle name="Normal 2 9" xfId="185" xr:uid="{2C93FD27-985D-4A24-B204-BA69870C2122}"/>
    <cellStyle name="Normal 2 9 2" xfId="186" xr:uid="{105927F3-73AE-40FD-A0D9-51BB170B7B6F}"/>
    <cellStyle name="Normal 2_CI Summary (2)" xfId="289" xr:uid="{418F6B9F-A399-4544-BC48-36D8449D1614}"/>
    <cellStyle name="Normal 20" xfId="187" xr:uid="{4B771975-C558-4E9D-8A63-6D2F9A4C155C}"/>
    <cellStyle name="Normal 21" xfId="188" xr:uid="{2EA4C505-0776-41BE-9A83-F2C02D7D33A3}"/>
    <cellStyle name="Normal 22" xfId="189" xr:uid="{B4A47EE1-EDE7-48A5-87D3-EDC8EB8D23DC}"/>
    <cellStyle name="Normal 23" xfId="68" xr:uid="{6F2E95E0-FA7F-41CB-9FE6-924E41F4CB92}"/>
    <cellStyle name="Normal 23 2" xfId="391" xr:uid="{3DDBBD8A-7DC0-42B4-9AD2-E8A1B692AF0C}"/>
    <cellStyle name="Normal 24" xfId="291" xr:uid="{72A49082-861D-4411-82A8-83AFFAE9604C}"/>
    <cellStyle name="Normal 24 2" xfId="412" xr:uid="{95ECF8CE-1981-4EFA-8318-5F83B394DC9F}"/>
    <cellStyle name="Normal 24 4" xfId="70" xr:uid="{6230287A-7B77-4343-AF93-CDA6B3CF20B0}"/>
    <cellStyle name="Normal 24 4 2" xfId="72" xr:uid="{225233B2-B2D5-49EC-8D3E-61891BFD5C5C}"/>
    <cellStyle name="Normal 24 4 2 2" xfId="395" xr:uid="{AFA63710-2BBC-4634-A1B7-59F3F4C56B34}"/>
    <cellStyle name="Normal 24 4 3" xfId="393" xr:uid="{52A43F81-517E-4AB1-AC1A-87D86958A4FA}"/>
    <cellStyle name="Normal 25" xfId="293" xr:uid="{2C76AA26-D467-4BA4-80C9-1B248AD2A60D}"/>
    <cellStyle name="Normal 25 2" xfId="413" xr:uid="{85A9C598-B11F-49EE-88D3-4DE2363FF9BC}"/>
    <cellStyle name="Normal 26" xfId="309" xr:uid="{F7A49B43-580B-4BC1-81D9-C29829F5DCAC}"/>
    <cellStyle name="Normal 26 2" xfId="425" xr:uid="{8E1F12DA-93AA-451C-8D05-B10CDAA0ADB2}"/>
    <cellStyle name="Normal 27" xfId="311" xr:uid="{DCEE1891-3479-4B67-A102-3002B6C5ECD2}"/>
    <cellStyle name="Normal 27 2" xfId="426" xr:uid="{72F3CA0D-883C-41D9-BFD1-AADC6B752A16}"/>
    <cellStyle name="Normal 28" xfId="312" xr:uid="{59B11193-3568-440B-8C6E-FB8A59F00EC1}"/>
    <cellStyle name="Normal 28 2" xfId="427" xr:uid="{C50B8E8E-994E-4355-BC49-782CACADF36F}"/>
    <cellStyle name="Normal 29" xfId="313" xr:uid="{07BB05AC-61F5-4DA0-9E59-E5B09E9ADBC1}"/>
    <cellStyle name="Normal 29 2" xfId="428" xr:uid="{50EC0BB9-794E-44AB-B43A-56D8A12AF3AC}"/>
    <cellStyle name="Normal 3" xfId="26" xr:uid="{6AD67886-D50F-4891-B61E-7038F502F50E}"/>
    <cellStyle name="Normal 3 10" xfId="13" xr:uid="{012E4C2E-E380-4647-9FBD-D2555983F85E}"/>
    <cellStyle name="Normal 3 10 2" xfId="343" xr:uid="{9AB033A4-559F-4DB8-A0D0-79A6246B4886}"/>
    <cellStyle name="Normal 3 2" xfId="52" xr:uid="{AE656467-9679-4FFB-8A93-8A7007642AC4}"/>
    <cellStyle name="Normal 3 2 10" xfId="21" xr:uid="{976F24D7-8E9B-4352-AECC-67BB4CEC753C}"/>
    <cellStyle name="Normal 3 2 10 2" xfId="49" xr:uid="{5AACA1CE-5438-494F-A537-7B70C0467708}"/>
    <cellStyle name="Normal 3 2 10 2 2" xfId="190" xr:uid="{08A9ADD7-7AFE-4AF9-9168-0BE38F66E3F4}"/>
    <cellStyle name="Normal 3 2 10 2 3" xfId="372" xr:uid="{D90CE11C-ADA1-4E8E-9EEA-4020D3E15392}"/>
    <cellStyle name="Normal 3 2 10 2_Input 3 - Macro-Debt data(DMX)" xfId="264" xr:uid="{A0D715A9-AD80-491E-B0B1-92CC5CC8ECC9}"/>
    <cellStyle name="Normal 3 2 10 3" xfId="191" xr:uid="{37E05B57-8871-4B14-828B-5A00C4E2E8EE}"/>
    <cellStyle name="Normal 3 2 10 4" xfId="350" xr:uid="{3DED29BD-B7D7-487F-9F47-65535ABFCDB6}"/>
    <cellStyle name="Normal 3 2 10_Input 3 - Macro-Debt data(DMX)" xfId="263" xr:uid="{ED9359E6-8B66-4FC3-8C4C-06BD2878471D}"/>
    <cellStyle name="Normal 3 2 2" xfId="192" xr:uid="{4A110B37-FCAE-455A-B0D3-7453632626CD}"/>
    <cellStyle name="Normal 3 2 3" xfId="301" xr:uid="{BC43B066-D9D9-4256-AD7D-1F4343D7445A}"/>
    <cellStyle name="Normal 3 2 3 2" xfId="417" xr:uid="{CF0CDE54-EBEC-4E41-A54C-F144F9EE3D1A}"/>
    <cellStyle name="Normal 3 2 4" xfId="375" xr:uid="{273DC1EE-8FA5-44C6-BCB7-7E41498754A2}"/>
    <cellStyle name="Normal 3 2_Input 3 - Macro-Debt data(DMX)" xfId="262" xr:uid="{80FB9743-D27D-47F4-8CA0-B2CC012AF1E3}"/>
    <cellStyle name="Normal 3 3" xfId="193" xr:uid="{4A24777F-13EE-4C10-AEDB-151AA8FBD845}"/>
    <cellStyle name="Normal 3 4" xfId="194" xr:uid="{BBD27768-59C1-41AA-9D4E-F257F844A62D}"/>
    <cellStyle name="Normal 3 5" xfId="195" xr:uid="{6A4BC5D7-042F-4ED8-8065-16805CF48C2B}"/>
    <cellStyle name="Normal 3 6" xfId="287" xr:uid="{17372398-61EF-49A6-AB9D-C63CB5AE7EBC}"/>
    <cellStyle name="Normal 3 7" xfId="296" xr:uid="{F778C91F-91C3-4E0A-B9D0-A336018D3F1A}"/>
    <cellStyle name="Normal 3 8" xfId="353" xr:uid="{BCD6B724-FCA0-46D8-B62C-95557F2F426B}"/>
    <cellStyle name="Normal 3_CI Summary (2)" xfId="290" xr:uid="{F09469C8-1856-42B3-B266-34B95F4EED99}"/>
    <cellStyle name="Normal 30" xfId="321" xr:uid="{EB21E2A4-0262-482C-8D92-569C37515090}"/>
    <cellStyle name="Normal 30 2" xfId="435" xr:uid="{B25CE52A-B70E-4B73-94E5-E2B060DBFA5E}"/>
    <cellStyle name="Normal 31" xfId="322" xr:uid="{04D01CB9-3D52-45B7-95A8-9F9FB8E9F0D7}"/>
    <cellStyle name="Normal 31 2" xfId="436" xr:uid="{C83668A0-6259-42ED-B59F-51200BDCA60B}"/>
    <cellStyle name="Normal 32" xfId="323" xr:uid="{B37CFF3C-181E-4247-A5B6-621EF77D361E}"/>
    <cellStyle name="Normal 32 2" xfId="437" xr:uid="{563772EE-FE64-498E-A8E8-497C7CE4F464}"/>
    <cellStyle name="Normal 33" xfId="324" xr:uid="{B6DAC0FF-A849-4DFF-A1EB-FEE1A3886B6D}"/>
    <cellStyle name="Normal 33 2" xfId="438" xr:uid="{EF8A0F83-F119-47E7-90D4-C9322F6C820C}"/>
    <cellStyle name="Normal 34" xfId="325" xr:uid="{DFB2A2F9-19D0-47B5-B8D0-5FF2739287B6}"/>
    <cellStyle name="Normal 34 2" xfId="439" xr:uid="{9A4A0035-4CF9-4464-A8D6-7883CBF55F7E}"/>
    <cellStyle name="Normal 346" xfId="11" xr:uid="{6D485232-90ED-4A3E-90A0-D438B8F034A6}"/>
    <cellStyle name="Normal 346 2" xfId="42" xr:uid="{7ED7F85C-932E-498B-B780-C7A03E93E058}"/>
    <cellStyle name="Normal 346 2 2" xfId="196" xr:uid="{7C834727-6070-4222-B246-6AA10F21BD71}"/>
    <cellStyle name="Normal 346 2 3" xfId="365" xr:uid="{6E46E1D4-EE5B-4F47-B93C-082D4DB5AB68}"/>
    <cellStyle name="Normal 346 2_Input 3 - Macro-Debt data(DMX)" xfId="266" xr:uid="{F234B711-9BC6-44A8-9F57-51264C5331D3}"/>
    <cellStyle name="Normal 346 3" xfId="197" xr:uid="{737CE1FF-E923-45D0-9DE1-C0C1E87AEF83}"/>
    <cellStyle name="Normal 346 4" xfId="341" xr:uid="{FB23CEB6-23E8-4E5D-9D0D-957CA5E390F9}"/>
    <cellStyle name="Normal 346_Input 3 - Macro-Debt data(DMX)" xfId="265" xr:uid="{AB76ACA8-B9C0-4951-A5BD-88F665EF2616}"/>
    <cellStyle name="Normal 347" xfId="15" xr:uid="{3D67A272-D29A-4010-BD39-BC328F4B144E}"/>
    <cellStyle name="Normal 347 2" xfId="43" xr:uid="{128C6A19-16D4-46DA-ABAE-99D6E770540A}"/>
    <cellStyle name="Normal 347 2 2" xfId="198" xr:uid="{E7C5F5FA-884B-4459-81B6-914B4C9333A2}"/>
    <cellStyle name="Normal 347 2 3" xfId="199" xr:uid="{4D85916C-2E7F-4464-BCBA-92C96C1D1071}"/>
    <cellStyle name="Normal 347 2 4" xfId="200" xr:uid="{236432AE-CE03-4EC9-8DC2-F4533517F393}"/>
    <cellStyle name="Normal 347 2 4 2" xfId="318" xr:uid="{B7764181-9CF8-4623-8C4F-C2CBA093112F}"/>
    <cellStyle name="Normal 347 2 4 2 2" xfId="432" xr:uid="{595B3A02-1F86-4099-A4CB-E35DF5A8C578}"/>
    <cellStyle name="Normal 347 2 5" xfId="366" xr:uid="{6B6F66AD-91B8-4EB3-90CA-45A4A1E043DF}"/>
    <cellStyle name="Normal 347 2_Input 3 - Macro-Debt data(DMX)" xfId="268" xr:uid="{D3299CF4-93B9-4F99-8CA2-16368403A09A}"/>
    <cellStyle name="Normal 347 3" xfId="201" xr:uid="{A1DA123A-0F27-4CC2-AACF-3B78D5E743E2}"/>
    <cellStyle name="Normal 347 4" xfId="202" xr:uid="{EA89EDA5-1917-4EF1-BFD4-627EF7A7679A}"/>
    <cellStyle name="Normal 347 5" xfId="344" xr:uid="{C18F24FB-1B0D-4B70-B802-6BC074821715}"/>
    <cellStyle name="Normal 347_Input 3 - Macro-Debt data(DMX)" xfId="267" xr:uid="{2A446DFE-8F9E-42CB-9F33-810A6C729493}"/>
    <cellStyle name="Normal 348" xfId="16" xr:uid="{0A2CEBC8-D112-4F5B-A478-BACD34518107}"/>
    <cellStyle name="Normal 348 2" xfId="44" xr:uid="{8275AC4D-924C-4DDF-BC10-333F79EB4476}"/>
    <cellStyle name="Normal 348 2 2" xfId="203" xr:uid="{54ADA476-5178-466B-858C-DCF858D0B074}"/>
    <cellStyle name="Normal 348 2 3" xfId="367" xr:uid="{47E08F08-EDF6-432C-A035-742FC645236E}"/>
    <cellStyle name="Normal 348 2_Input 3 - Macro-Debt data(DMX)" xfId="270" xr:uid="{816F6C74-00DD-4DED-92C6-4E9F48EA4192}"/>
    <cellStyle name="Normal 348 3" xfId="204" xr:uid="{1F0BAFF2-9C08-444B-9C09-BA2C20FB9A58}"/>
    <cellStyle name="Normal 348 4" xfId="345" xr:uid="{6076A289-B621-4C84-947E-185C4CB5A9C5}"/>
    <cellStyle name="Normal 348_Input 3 - Macro-Debt data(DMX)" xfId="269" xr:uid="{ED5EB1F7-9D64-468E-9F5C-EE006569097B}"/>
    <cellStyle name="Normal 349" xfId="17" xr:uid="{3B10A3BF-475F-41E3-8ECC-E34A212F2D14}"/>
    <cellStyle name="Normal 349 2" xfId="45" xr:uid="{FEBC2D90-C3A1-4A35-905C-7066134A2A76}"/>
    <cellStyle name="Normal 349 2 2" xfId="205" xr:uid="{8AF5B79F-EFEB-4C24-B9DD-92492253CF61}"/>
    <cellStyle name="Normal 349 2 2 2" xfId="206" xr:uid="{83427254-BE22-4085-A9E2-348F7C28A230}"/>
    <cellStyle name="Normal 349 2 2_Input 4 - External Financing" xfId="207" xr:uid="{0B7757B7-25E4-4AA4-9BCF-F4F5DDA7B369}"/>
    <cellStyle name="Normal 349 2 3" xfId="208" xr:uid="{74BEF640-694B-434C-92DC-2D66F4CCB028}"/>
    <cellStyle name="Normal 349 2 4" xfId="368" xr:uid="{0279323A-CBB3-459A-B098-7B8619D4F198}"/>
    <cellStyle name="Normal 349 2_Input 3 - Macro-Debt data(DMX)" xfId="272" xr:uid="{7B2DE246-CCCD-4EEA-8CE1-AF1A410E4403}"/>
    <cellStyle name="Normal 349 3" xfId="209" xr:uid="{3CCAE978-7942-4890-8D2D-02C1A53CF0C5}"/>
    <cellStyle name="Normal 349 4" xfId="210" xr:uid="{E012E130-0932-417E-ACEF-31BF4745C680}"/>
    <cellStyle name="Normal 349 5" xfId="346" xr:uid="{B2D86326-3DAB-493E-A464-CDE1AAA69B7C}"/>
    <cellStyle name="Normal 349_Input 3 - Macro-Debt data(DMX)" xfId="271" xr:uid="{685F8C0C-1AFA-4771-80D1-C93DD4255DA7}"/>
    <cellStyle name="Normal 35" xfId="326" xr:uid="{2C82D2F8-1575-46B6-913F-996DC5E17B41}"/>
    <cellStyle name="Normal 35 2" xfId="440" xr:uid="{9B822576-F3F4-4C69-B976-7F0D37F28223}"/>
    <cellStyle name="Normal 351" xfId="19" xr:uid="{EA54047B-A3CE-4CA7-8597-C50921E759A5}"/>
    <cellStyle name="Normal 351 2" xfId="47" xr:uid="{A00C9042-35AD-48E3-BEC3-9AE495244478}"/>
    <cellStyle name="Normal 351 2 2" xfId="211" xr:uid="{E2A30912-F2CC-4A65-98B4-625DE721ECEA}"/>
    <cellStyle name="Normal 351 2 3" xfId="370" xr:uid="{336CACA9-4A06-46B0-9E42-B3D6A3F445E6}"/>
    <cellStyle name="Normal 351 2_Input 3 - Macro-Debt data(DMX)" xfId="274" xr:uid="{F5287009-B166-4208-AEB1-4BD5669EC316}"/>
    <cellStyle name="Normal 351 3" xfId="212" xr:uid="{631E62B8-41CD-4579-906C-F52E2753671E}"/>
    <cellStyle name="Normal 351 4" xfId="348" xr:uid="{96D9318F-F5B4-4A49-90FF-07FCD0B90D57}"/>
    <cellStyle name="Normal 351_Input 3 - Macro-Debt data(DMX)" xfId="273" xr:uid="{494AA172-6B34-48D6-8DE0-B6D0528CCD5B}"/>
    <cellStyle name="Normal 354" xfId="22" xr:uid="{3C83F10E-028A-4260-804E-EAC3B6C48334}"/>
    <cellStyle name="Normal 354 2" xfId="50" xr:uid="{2781AEFA-C224-4BCE-975E-094BD7497469}"/>
    <cellStyle name="Normal 354 2 2" xfId="213" xr:uid="{60998556-F837-426A-9B79-EDF131606E7F}"/>
    <cellStyle name="Normal 354 2 3" xfId="373" xr:uid="{7EA0CC65-CB3C-4805-B867-4E047A07E2D6}"/>
    <cellStyle name="Normal 354 2_Input 3 - Macro-Debt data(DMX)" xfId="276" xr:uid="{F537BCB8-5670-4629-AB46-CB4D29D640D5}"/>
    <cellStyle name="Normal 354 3" xfId="40" xr:uid="{D3049ED8-A155-4717-A3C0-9375F1D78E48}"/>
    <cellStyle name="Normal 354 3 2" xfId="364" xr:uid="{A443832C-2275-4AA0-B5FE-6118B484749B}"/>
    <cellStyle name="Normal 354 4" xfId="214" xr:uid="{92589B1A-B54C-42DA-81F7-A0EF22DFABDF}"/>
    <cellStyle name="Normal 354 5" xfId="351" xr:uid="{7D1E8AE7-27BC-4666-B8FA-E025C8BAF142}"/>
    <cellStyle name="Normal 354_Input 3 - Macro-Debt data(DMX)" xfId="275" xr:uid="{E1EB4E9C-D051-4D90-8E7F-D3D01B6DB5D5}"/>
    <cellStyle name="Normal 36" xfId="327" xr:uid="{1CD22CFD-64C0-40E6-83C4-582984AB1D97}"/>
    <cellStyle name="Normal 36 2" xfId="441" xr:uid="{D18FB179-969E-446C-8E58-0C79BFBF50A6}"/>
    <cellStyle name="Normal 37" xfId="328" xr:uid="{FDDA6C28-3943-4059-B547-4BAB55B2A355}"/>
    <cellStyle name="Normal 37 2" xfId="442" xr:uid="{88EEA2F9-435C-4945-AFE4-B51FE086625C}"/>
    <cellStyle name="Normal 38" xfId="329" xr:uid="{4B30C2EA-C166-4723-9573-796882DA8EA5}"/>
    <cellStyle name="Normal 38 2" xfId="443" xr:uid="{524C6908-70A3-4F79-8929-0D00CA26C244}"/>
    <cellStyle name="Normal 39" xfId="330" xr:uid="{1D92F372-61D9-4AAA-BC08-F26E04BCD8D2}"/>
    <cellStyle name="Normal 39 2" xfId="444" xr:uid="{1AF50BA1-3A9B-43CE-B8AF-A489B5313D5E}"/>
    <cellStyle name="Normal 4" xfId="10" xr:uid="{B87C22F8-6390-4D8C-A4A5-5C857ADC78B0}"/>
    <cellStyle name="Normal 4 2" xfId="30" xr:uid="{4824FF06-0540-4B71-A332-10FB85F4C3FF}"/>
    <cellStyle name="Normal 4 2 2" xfId="54" xr:uid="{A9A7A752-C449-47D2-897C-B221E429ABF2}"/>
    <cellStyle name="Normal 4 2 2 2" xfId="215" xr:uid="{7B3C9838-E8BD-47D0-85D2-43C19CEE1BCD}"/>
    <cellStyle name="Normal 4 2 2 3" xfId="377" xr:uid="{74DE4DB7-42DF-425E-A1CF-005AEEE68213}"/>
    <cellStyle name="Normal 4 2 2_Input 3 - Macro-Debt data(DMX)" xfId="278" xr:uid="{DCC31E8E-AFDD-4C32-A7BF-9F6DB0A22CD7}"/>
    <cellStyle name="Normal 4 2 3" xfId="216" xr:uid="{A0A986A5-B7C8-4158-9E3D-6B5F559A81A0}"/>
    <cellStyle name="Normal 4 2 4" xfId="355" xr:uid="{BB895495-0332-49D1-90AB-513F84956811}"/>
    <cellStyle name="Normal 4 2_Input 3 - Macro-Debt data(DMX)" xfId="277" xr:uid="{874D4C7B-9043-4A15-B246-F6D75851D4D8}"/>
    <cellStyle name="Normal 4 3" xfId="217" xr:uid="{8324EDD4-7EBC-43C3-ACE7-C9DE5EBC2283}"/>
    <cellStyle name="Normal 4 3 2" xfId="402" xr:uid="{174F62FC-24CC-46B9-918F-C814CB842E26}"/>
    <cellStyle name="Normal 4 4" xfId="218" xr:uid="{32598539-5716-474D-BD61-E8AE59BAAB63}"/>
    <cellStyle name="Normal 4 5" xfId="299" xr:uid="{029D9B18-E06F-4DBD-BC87-F94A6338EC8D}"/>
    <cellStyle name="Normal 4 6" xfId="307" xr:uid="{89AC38DD-599B-4B3C-A454-F57C1EFFB152}"/>
    <cellStyle name="Normal 4 6 2" xfId="423" xr:uid="{3ECA31E1-8C17-4EA5-9C59-20AEEE8AC87A}"/>
    <cellStyle name="Normal 40" xfId="331" xr:uid="{330558CF-6AAE-49DB-A913-5C6CE7EB1EFB}"/>
    <cellStyle name="Normal 40 2" xfId="445" xr:uid="{1E74D01C-8A60-4F9D-9575-504EA78C11C2}"/>
    <cellStyle name="Normal 41" xfId="332" xr:uid="{2996111B-724D-4E7D-B27C-2FD212EC08AE}"/>
    <cellStyle name="Normal 41 2" xfId="446" xr:uid="{BF200CD9-E0D2-4208-83B6-65F17D39F8D5}"/>
    <cellStyle name="Normal 42" xfId="333" xr:uid="{7DDF7CCD-3111-4169-A61A-1CDB1555F739}"/>
    <cellStyle name="Normal 42 2" xfId="447" xr:uid="{39576A73-70C3-4AE9-B454-3E94930B7871}"/>
    <cellStyle name="Normal 43" xfId="335" xr:uid="{B329C3CA-AF84-41B7-8CDD-71F80855403D}"/>
    <cellStyle name="Normal 43 2" xfId="448" xr:uid="{41AFD090-CFBA-4DFB-9E08-F7E216800E25}"/>
    <cellStyle name="Normal 44" xfId="336" xr:uid="{C6A020D1-6677-417F-8A7A-D5CDA5C9D23C}"/>
    <cellStyle name="Normal 44 2" xfId="449" xr:uid="{0013B746-3FD6-4282-9A66-1EEDBC9BF4D4}"/>
    <cellStyle name="Normal 45" xfId="337" xr:uid="{5FFEA22C-7182-4A3B-ACB8-4321FCE34480}"/>
    <cellStyle name="Normal 45 2" xfId="450" xr:uid="{1C413876-49E6-4B91-A64B-CC4BCE6D939B}"/>
    <cellStyle name="Normal 46" xfId="339" xr:uid="{4DAD1AA6-31A4-4512-9F45-249E1DFE84EF}"/>
    <cellStyle name="Normal 46 2" xfId="451" xr:uid="{D28E83A4-E7C6-43C6-A286-D011BD3C0E71}"/>
    <cellStyle name="Normal 47" xfId="340" xr:uid="{FA6E657E-6F21-44C4-BCCD-AD5655827E28}"/>
    <cellStyle name="Normal 47 2" xfId="452" xr:uid="{988113A5-82C5-4B11-AF12-4FB56E73A4DC}"/>
    <cellStyle name="Normal 48" xfId="8" xr:uid="{55F3F798-6E90-497C-93DC-60ED6EF032F9}"/>
    <cellStyle name="Normal 49" xfId="9" xr:uid="{050D8297-A8DF-49BB-ACF5-4B31F36094EB}"/>
    <cellStyle name="Normal 5" xfId="27" xr:uid="{6591DFB1-C95B-46D6-B075-FE956E9F0F11}"/>
    <cellStyle name="Normal 5 2" xfId="219" xr:uid="{B77D0AC2-16C6-4DAB-92DE-94C58F4F345C}"/>
    <cellStyle name="Normal 5 2 2" xfId="403" xr:uid="{40F537B1-79BA-4F7C-9966-C5AC67BD4887}"/>
    <cellStyle name="Normal 5 3" xfId="288" xr:uid="{D624BCF8-FF1E-43A2-AFDD-79323D9F69C0}"/>
    <cellStyle name="Normal 5 3 2" xfId="306" xr:uid="{03655717-3FA0-4FB6-97B0-810B7CDB64CA}"/>
    <cellStyle name="Normal 5 3 2 2" xfId="422" xr:uid="{B25447D6-DDA0-4106-8303-A5E4C1E084FD}"/>
    <cellStyle name="Normal 5 3 3" xfId="411" xr:uid="{284CD8CF-AE75-478F-8AE6-6F3E39B049EA}"/>
    <cellStyle name="Normal 5 4" xfId="304" xr:uid="{37C3FFE5-6E01-4891-95AD-796C597C5F3A}"/>
    <cellStyle name="Normal 5 4 2" xfId="420" xr:uid="{FED335C8-58A7-46FE-A3E5-905DF42608F1}"/>
    <cellStyle name="Normal 5 5" xfId="315" xr:uid="{5A1C11AC-4AFC-4A23-95EF-36B98D35C71B}"/>
    <cellStyle name="Normal 5 5 2" xfId="430" xr:uid="{BE7B39B1-E791-423F-82B1-1ACBEB538DE3}"/>
    <cellStyle name="Normal 5 6" xfId="319" xr:uid="{2E26E33E-42CC-4EE7-BA3F-86D65F52903D}"/>
    <cellStyle name="Normal 5 6 2" xfId="433" xr:uid="{D7822C82-8FD8-4910-A63F-34F8D164FAB4}"/>
    <cellStyle name="Normal 599" xfId="220" xr:uid="{DE2851AC-B71F-467A-A8C1-42436900BB02}"/>
    <cellStyle name="Normal 6" xfId="32" xr:uid="{04571C2E-2777-4162-898D-21A139B830C7}"/>
    <cellStyle name="Normal 6 2" xfId="55" xr:uid="{E3C88CA3-2C87-43DD-AF53-2C17CF84FE35}"/>
    <cellStyle name="Normal 6 2 2" xfId="221" xr:uid="{6E94A1AF-E01E-4508-87A0-AB9E78DEA603}"/>
    <cellStyle name="Normal 6 2 3" xfId="378" xr:uid="{DF40F3BC-EB1C-4DD6-88C3-42AF944AC998}"/>
    <cellStyle name="Normal 6 2_Input 3 - Macro-Debt data(DMX)" xfId="280" xr:uid="{276EB161-335E-4359-9F02-96DA79459993}"/>
    <cellStyle name="Normal 6 3" xfId="222" xr:uid="{F20BA37A-EDD7-47BB-BA8C-06060325DDF9}"/>
    <cellStyle name="Normal 6 4" xfId="356" xr:uid="{972B8F98-8058-437D-9BBC-EEECD08733F6}"/>
    <cellStyle name="Normal 6_Input 3 - Macro-Debt data(DMX)" xfId="279" xr:uid="{1DA2F878-D096-4C63-BA99-5D3087EE3E56}"/>
    <cellStyle name="Normal 7" xfId="33" xr:uid="{DE797C06-A014-43BC-859F-E551FB137B97}"/>
    <cellStyle name="Normal 7 2" xfId="56" xr:uid="{56D3D701-A4AC-42B0-AC03-EA676C197250}"/>
    <cellStyle name="Normal 7 2 2" xfId="223" xr:uid="{AD83772B-7FE5-4BC1-9355-CA151A33D0D8}"/>
    <cellStyle name="Normal 7 2 3" xfId="224" xr:uid="{EB9F7576-7528-4BFE-AA56-01174B71103D}"/>
    <cellStyle name="Normal 7 2 4" xfId="379" xr:uid="{DB5427CA-51BF-4470-883C-6CA703132740}"/>
    <cellStyle name="Normal 7 2_Input 3 - Macro-Debt data(DMX)" xfId="282" xr:uid="{BBE14035-8711-44EF-85B0-CC92116E3E66}"/>
    <cellStyle name="Normal 7 3" xfId="225" xr:uid="{32A00C51-F2C9-485B-9716-906049F98EC6}"/>
    <cellStyle name="Normal 7 4" xfId="226" xr:uid="{1658437D-08CC-44A8-B2F0-285D3631829A}"/>
    <cellStyle name="Normal 7 5" xfId="227" xr:uid="{9E6250FC-5C45-4A54-A258-8E8B0B6884BE}"/>
    <cellStyle name="Normal 7 6" xfId="357" xr:uid="{F18A8FD8-D26E-45DF-BC6F-5170FC78AC83}"/>
    <cellStyle name="Normal 7_Input 3 - Macro-Debt data(DMX)" xfId="281" xr:uid="{B6160D82-2153-4081-BF5F-302FF62663DE}"/>
    <cellStyle name="Normal 8" xfId="34" xr:uid="{A3907E96-17C3-4F46-81F9-9ADE9D0F282B}"/>
    <cellStyle name="Normal 8 2" xfId="57" xr:uid="{8C43711B-A77D-4844-85E7-EE9F4180B03F}"/>
    <cellStyle name="Normal 8 2 2" xfId="228" xr:uid="{CA0D8086-23CD-4414-9E39-D1AF775B5815}"/>
    <cellStyle name="Normal 8 2 3" xfId="380" xr:uid="{CBB52A50-0B95-4CE5-B79A-ECA990FAD9D6}"/>
    <cellStyle name="Normal 8 2_Input 3 - Macro-Debt data(DMX)" xfId="284" xr:uid="{E23E8A9D-B11F-4C4C-8D9C-246253A60A89}"/>
    <cellStyle name="Normal 8 3" xfId="229" xr:uid="{87EE99C1-AC24-43CD-A28C-8BE1119184F7}"/>
    <cellStyle name="Normal 8 4" xfId="358" xr:uid="{A58F8A97-5CA9-4BA1-860B-C33AFBA562E3}"/>
    <cellStyle name="Normal 8_Input 3 - Macro-Debt data(DMX)" xfId="283" xr:uid="{2764B705-5696-4DDE-8930-F192853CAA12}"/>
    <cellStyle name="Normal 9" xfId="35" xr:uid="{0E3E518A-AD6D-42DE-96C2-429B067D6D6D}"/>
    <cellStyle name="Normal 9 2" xfId="58" xr:uid="{56685901-147F-4AB3-8121-72791594E095}"/>
    <cellStyle name="Normal 9 2 2" xfId="230" xr:uid="{919F14E9-0F2B-4C70-B5AD-EB43265739E9}"/>
    <cellStyle name="Normal 9 2 3" xfId="381" xr:uid="{C70360D9-5001-4346-8237-92D7EC8ADF88}"/>
    <cellStyle name="Normal 9 2_Input 3 - Macro-Debt data(DMX)" xfId="286" xr:uid="{142B825C-EBA4-4153-AE69-AB593AB783ED}"/>
    <cellStyle name="Normal 9 3" xfId="231" xr:uid="{22677968-046E-44EB-B4FB-976A80889554}"/>
    <cellStyle name="Normal 9 4" xfId="359" xr:uid="{19B2081D-8E95-4EC2-8C69-1694CB1E7E28}"/>
    <cellStyle name="Normal 9_Input 3 - Macro-Debt data(DMX)" xfId="285" xr:uid="{1FE682A9-094E-4E4E-B1B0-94A72CB79619}"/>
    <cellStyle name="Normal 92" xfId="292" xr:uid="{866B9798-CBAC-4550-9E3A-E6D1A723D965}"/>
    <cellStyle name="Normal_NPV_NEW" xfId="6" xr:uid="{85F7B7A6-85CB-4639-9FC7-94746CB64E1B}"/>
    <cellStyle name="Normal_NPVNEW" xfId="5" xr:uid="{4624BCDD-1606-4AB5-9C9D-ADE03E4D0EA5}"/>
    <cellStyle name="Normal_Sheet1" xfId="4" xr:uid="{BED5AFAA-0D05-4C0A-AAEC-06BBD659C036}"/>
    <cellStyle name="Note 2" xfId="232" xr:uid="{A359EA19-2B73-451D-B76A-62A8CE0F520A}"/>
    <cellStyle name="Note 2 2" xfId="404" xr:uid="{4F5A75DB-F237-4E76-BC5F-1C8A74C812C1}"/>
    <cellStyle name="Note 2 2 2" xfId="457" xr:uid="{68AC7683-1485-4C31-992B-C6A5F27C988C}"/>
    <cellStyle name="Note 3" xfId="233" xr:uid="{7142819E-979C-4054-BC1A-76BAD8CA0CA0}"/>
    <cellStyle name="Note 3 2" xfId="405" xr:uid="{76A928F6-2F92-4D55-A58D-860254994236}"/>
    <cellStyle name="Note 3 2 2" xfId="458" xr:uid="{0A7DA14E-7E7D-44B9-8270-B7C5D1C4612D}"/>
    <cellStyle name="Output 2" xfId="234" xr:uid="{EDB5C39B-F1DF-4AF3-BB29-05497A862255}"/>
    <cellStyle name="Output 2 2" xfId="406" xr:uid="{9108B6D9-3614-4A94-BCA4-3D8B7EB3D6CB}"/>
    <cellStyle name="Output 2 2 2" xfId="459" xr:uid="{EED631E8-D63B-43E7-BA14-1FD7B2481F3B}"/>
    <cellStyle name="Output 3" xfId="235" xr:uid="{91E0D952-F957-4DE4-AB70-E9BE788DCA90}"/>
    <cellStyle name="Output 3 2" xfId="407" xr:uid="{1704EBD4-D17E-49FC-81BC-F791595357D3}"/>
    <cellStyle name="Output 3 2 2" xfId="460" xr:uid="{2983B882-2016-4DD6-BE2A-6B74E84B6F65}"/>
    <cellStyle name="Percent" xfId="2" builtinId="5"/>
    <cellStyle name="Percent 10" xfId="20" xr:uid="{59279B73-D95B-4582-B2C8-9D8A35B2CF1B}"/>
    <cellStyle name="Percent 10 2" xfId="48" xr:uid="{CC9521BD-A59F-4FC8-9ECC-EADF70B6653D}"/>
    <cellStyle name="Percent 10 2 2" xfId="236" xr:uid="{E1010CA9-AB82-4BF1-8BAE-1742C06D31BF}"/>
    <cellStyle name="Percent 10 2 3" xfId="371" xr:uid="{8AE8A788-76A6-47BD-881E-F97DD09EC3EE}"/>
    <cellStyle name="Percent 10 3" xfId="237" xr:uid="{2866E3A0-7378-4C34-90C8-6827D612F466}"/>
    <cellStyle name="Percent 10 4" xfId="349" xr:uid="{C07F6607-8DAA-43CC-A61C-551BA21DD89D}"/>
    <cellStyle name="Percent 12" xfId="23" xr:uid="{71BE80AD-0ADC-4844-A260-55A0F1B43215}"/>
    <cellStyle name="Percent 12 2" xfId="51" xr:uid="{54B38522-383E-4194-81D0-1825E0D87472}"/>
    <cellStyle name="Percent 12 2 2" xfId="238" xr:uid="{A45F4F48-247A-42E6-B1D0-7FDD65B14CC2}"/>
    <cellStyle name="Percent 12 2 3" xfId="374" xr:uid="{ACABBCF7-198D-413F-897C-479D6D75DA91}"/>
    <cellStyle name="Percent 12 3" xfId="239" xr:uid="{46F955A6-879E-4833-9407-1D13F08FFFC5}"/>
    <cellStyle name="Percent 12 4" xfId="352" xr:uid="{51D482B0-C71C-43BF-BE87-CEF2AFE685CB}"/>
    <cellStyle name="Percent 2" xfId="29" xr:uid="{897CD9AD-E131-47D3-BC57-D50BE1679A74}"/>
    <cellStyle name="Percent 2 2" xfId="298" xr:uid="{31E02857-7E80-42CD-BB61-FA358F3FD91D}"/>
    <cellStyle name="Percent 3" xfId="240" xr:uid="{73A97D20-C814-445D-BAC5-143B1A445F07}"/>
    <cellStyle name="Percent 3 2" xfId="241" xr:uid="{9335F659-7D64-4850-BDB4-D484E92C5E5D}"/>
    <cellStyle name="Percent 3 3" xfId="408" xr:uid="{36C1FC7C-13E3-48AC-A432-20811D0F2A56}"/>
    <cellStyle name="Percent 4" xfId="242" xr:uid="{1EF31BA4-559E-4C03-9735-E6B4D1D895D2}"/>
    <cellStyle name="Percent 5" xfId="69" xr:uid="{4D6E3E96-EB11-4A2A-BF15-A32791BDFBF7}"/>
    <cellStyle name="Percent 5 2" xfId="392" xr:uid="{32249019-CA29-4BE7-A75F-F022CA099980}"/>
    <cellStyle name="Percent 6" xfId="294" xr:uid="{46ABA059-3C41-40A5-9DB3-8C5341E45EA9}"/>
    <cellStyle name="Percent 6 2" xfId="414" xr:uid="{E896800A-32BD-4C7F-BCFD-51CEE9AB0236}"/>
    <cellStyle name="Percent 9" xfId="18" xr:uid="{58C54646-80D1-43A4-AF6C-C629600534CB}"/>
    <cellStyle name="Percent 9 2" xfId="46" xr:uid="{260883EB-90AB-4D5E-B529-80EE4A2AEDF7}"/>
    <cellStyle name="Percent 9 2 2" xfId="243" xr:uid="{90151868-45B4-4DA1-8FA9-3FF871A6D46E}"/>
    <cellStyle name="Percent 9 2 3" xfId="369" xr:uid="{E08E8C6A-B47E-48E2-BDB4-E405BC911E82}"/>
    <cellStyle name="Percent 9 3" xfId="244" xr:uid="{B54771BD-A0A0-494A-9C0D-0102D8094557}"/>
    <cellStyle name="Percent 9 4" xfId="347" xr:uid="{7FD63B31-6215-4240-9C05-48A97B2F8ACC}"/>
    <cellStyle name="Title 2" xfId="245" xr:uid="{389B25AB-C8A7-49FF-AD5A-05F169134BAF}"/>
    <cellStyle name="Title 3" xfId="246" xr:uid="{12737BF2-206B-4356-8AC9-79DED429A425}"/>
    <cellStyle name="Total 2" xfId="247" xr:uid="{C94F0B51-9869-4097-9074-E33D831F28EE}"/>
    <cellStyle name="Total 2 2" xfId="409" xr:uid="{CDD3B15F-9867-4BD8-8FEC-1123DEF3C9A9}"/>
    <cellStyle name="Total 2 2 2" xfId="461" xr:uid="{8CC0FC48-3DD4-4F53-8C3B-15AEFBBFCCF0}"/>
    <cellStyle name="Total 3" xfId="248" xr:uid="{54B33405-C49C-4BAE-9BBE-3DDA420BC388}"/>
    <cellStyle name="Total 3 2" xfId="410" xr:uid="{F43B5FAD-DC37-49E2-8A6D-195FDD58C0D9}"/>
    <cellStyle name="Total 3 2 2" xfId="462" xr:uid="{E287DC04-778D-4BC4-972C-4393939C4B1B}"/>
    <cellStyle name="Warning Text 2" xfId="249" xr:uid="{2714C9BF-748A-40F0-B079-1853C8648F00}"/>
    <cellStyle name="Warning Text 3" xfId="250" xr:uid="{D5BC2BC6-0AD9-4286-A145-7662884225D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22.xml"/><Relationship Id="rId21" Type="http://schemas.openxmlformats.org/officeDocument/2006/relationships/externalLink" Target="externalLinks/externalLink17.xml"/><Relationship Id="rId42" Type="http://schemas.openxmlformats.org/officeDocument/2006/relationships/externalLink" Target="externalLinks/externalLink38.xml"/><Relationship Id="rId47" Type="http://schemas.openxmlformats.org/officeDocument/2006/relationships/externalLink" Target="externalLinks/externalLink43.xml"/><Relationship Id="rId63" Type="http://schemas.openxmlformats.org/officeDocument/2006/relationships/externalLink" Target="externalLinks/externalLink59.xml"/><Relationship Id="rId68" Type="http://schemas.openxmlformats.org/officeDocument/2006/relationships/theme" Target="theme/theme1.xml"/><Relationship Id="rId16" Type="http://schemas.openxmlformats.org/officeDocument/2006/relationships/externalLink" Target="externalLinks/externalLink12.xml"/><Relationship Id="rId11" Type="http://schemas.openxmlformats.org/officeDocument/2006/relationships/externalLink" Target="externalLinks/externalLink7.xml"/><Relationship Id="rId24" Type="http://schemas.openxmlformats.org/officeDocument/2006/relationships/externalLink" Target="externalLinks/externalLink20.xml"/><Relationship Id="rId32" Type="http://schemas.openxmlformats.org/officeDocument/2006/relationships/externalLink" Target="externalLinks/externalLink28.xml"/><Relationship Id="rId37" Type="http://schemas.openxmlformats.org/officeDocument/2006/relationships/externalLink" Target="externalLinks/externalLink33.xml"/><Relationship Id="rId40" Type="http://schemas.openxmlformats.org/officeDocument/2006/relationships/externalLink" Target="externalLinks/externalLink36.xml"/><Relationship Id="rId45" Type="http://schemas.openxmlformats.org/officeDocument/2006/relationships/externalLink" Target="externalLinks/externalLink41.xml"/><Relationship Id="rId53" Type="http://schemas.openxmlformats.org/officeDocument/2006/relationships/externalLink" Target="externalLinks/externalLink49.xml"/><Relationship Id="rId58" Type="http://schemas.openxmlformats.org/officeDocument/2006/relationships/externalLink" Target="externalLinks/externalLink54.xml"/><Relationship Id="rId66" Type="http://schemas.openxmlformats.org/officeDocument/2006/relationships/externalLink" Target="externalLinks/externalLink62.xml"/><Relationship Id="rId74" Type="http://schemas.openxmlformats.org/officeDocument/2006/relationships/customXml" Target="../customXml/item1.xml"/><Relationship Id="rId5" Type="http://schemas.openxmlformats.org/officeDocument/2006/relationships/externalLink" Target="externalLinks/externalLink1.xml"/><Relationship Id="rId61" Type="http://schemas.openxmlformats.org/officeDocument/2006/relationships/externalLink" Target="externalLinks/externalLink57.xml"/><Relationship Id="rId19" Type="http://schemas.openxmlformats.org/officeDocument/2006/relationships/externalLink" Target="externalLinks/externalLink15.xml"/><Relationship Id="rId14" Type="http://schemas.openxmlformats.org/officeDocument/2006/relationships/externalLink" Target="externalLinks/externalLink10.xml"/><Relationship Id="rId22" Type="http://schemas.openxmlformats.org/officeDocument/2006/relationships/externalLink" Target="externalLinks/externalLink18.xml"/><Relationship Id="rId27" Type="http://schemas.openxmlformats.org/officeDocument/2006/relationships/externalLink" Target="externalLinks/externalLink23.xml"/><Relationship Id="rId30" Type="http://schemas.openxmlformats.org/officeDocument/2006/relationships/externalLink" Target="externalLinks/externalLink26.xml"/><Relationship Id="rId35" Type="http://schemas.openxmlformats.org/officeDocument/2006/relationships/externalLink" Target="externalLinks/externalLink31.xml"/><Relationship Id="rId43" Type="http://schemas.openxmlformats.org/officeDocument/2006/relationships/externalLink" Target="externalLinks/externalLink39.xml"/><Relationship Id="rId48" Type="http://schemas.openxmlformats.org/officeDocument/2006/relationships/externalLink" Target="externalLinks/externalLink44.xml"/><Relationship Id="rId56" Type="http://schemas.openxmlformats.org/officeDocument/2006/relationships/externalLink" Target="externalLinks/externalLink52.xml"/><Relationship Id="rId64" Type="http://schemas.openxmlformats.org/officeDocument/2006/relationships/externalLink" Target="externalLinks/externalLink60.xml"/><Relationship Id="rId69" Type="http://schemas.openxmlformats.org/officeDocument/2006/relationships/styles" Target="styles.xml"/><Relationship Id="rId77" Type="http://schemas.openxmlformats.org/officeDocument/2006/relationships/customXml" Target="../customXml/item4.xml"/><Relationship Id="rId8" Type="http://schemas.openxmlformats.org/officeDocument/2006/relationships/externalLink" Target="externalLinks/externalLink4.xml"/><Relationship Id="rId51" Type="http://schemas.openxmlformats.org/officeDocument/2006/relationships/externalLink" Target="externalLinks/externalLink47.xml"/><Relationship Id="rId72" Type="http://schemas.microsoft.com/office/2017/10/relationships/person" Target="persons/person.xml"/><Relationship Id="rId3" Type="http://schemas.openxmlformats.org/officeDocument/2006/relationships/worksheet" Target="worksheets/sheet3.xml"/><Relationship Id="rId12" Type="http://schemas.openxmlformats.org/officeDocument/2006/relationships/externalLink" Target="externalLinks/externalLink8.xml"/><Relationship Id="rId17" Type="http://schemas.openxmlformats.org/officeDocument/2006/relationships/externalLink" Target="externalLinks/externalLink13.xml"/><Relationship Id="rId25" Type="http://schemas.openxmlformats.org/officeDocument/2006/relationships/externalLink" Target="externalLinks/externalLink21.xml"/><Relationship Id="rId33" Type="http://schemas.openxmlformats.org/officeDocument/2006/relationships/externalLink" Target="externalLinks/externalLink29.xml"/><Relationship Id="rId38" Type="http://schemas.openxmlformats.org/officeDocument/2006/relationships/externalLink" Target="externalLinks/externalLink34.xml"/><Relationship Id="rId46" Type="http://schemas.openxmlformats.org/officeDocument/2006/relationships/externalLink" Target="externalLinks/externalLink42.xml"/><Relationship Id="rId59" Type="http://schemas.openxmlformats.org/officeDocument/2006/relationships/externalLink" Target="externalLinks/externalLink55.xml"/><Relationship Id="rId67" Type="http://schemas.openxmlformats.org/officeDocument/2006/relationships/externalLink" Target="externalLinks/externalLink63.xml"/><Relationship Id="rId20" Type="http://schemas.openxmlformats.org/officeDocument/2006/relationships/externalLink" Target="externalLinks/externalLink16.xml"/><Relationship Id="rId41" Type="http://schemas.openxmlformats.org/officeDocument/2006/relationships/externalLink" Target="externalLinks/externalLink37.xml"/><Relationship Id="rId54" Type="http://schemas.openxmlformats.org/officeDocument/2006/relationships/externalLink" Target="externalLinks/externalLink50.xml"/><Relationship Id="rId62" Type="http://schemas.openxmlformats.org/officeDocument/2006/relationships/externalLink" Target="externalLinks/externalLink58.xml"/><Relationship Id="rId70" Type="http://schemas.openxmlformats.org/officeDocument/2006/relationships/sharedStrings" Target="sharedStrings.xml"/><Relationship Id="rId75"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2.xml"/><Relationship Id="rId15" Type="http://schemas.openxmlformats.org/officeDocument/2006/relationships/externalLink" Target="externalLinks/externalLink11.xml"/><Relationship Id="rId23" Type="http://schemas.openxmlformats.org/officeDocument/2006/relationships/externalLink" Target="externalLinks/externalLink19.xml"/><Relationship Id="rId28" Type="http://schemas.openxmlformats.org/officeDocument/2006/relationships/externalLink" Target="externalLinks/externalLink24.xml"/><Relationship Id="rId36" Type="http://schemas.openxmlformats.org/officeDocument/2006/relationships/externalLink" Target="externalLinks/externalLink32.xml"/><Relationship Id="rId49" Type="http://schemas.openxmlformats.org/officeDocument/2006/relationships/externalLink" Target="externalLinks/externalLink45.xml"/><Relationship Id="rId57" Type="http://schemas.openxmlformats.org/officeDocument/2006/relationships/externalLink" Target="externalLinks/externalLink53.xml"/><Relationship Id="rId10" Type="http://schemas.openxmlformats.org/officeDocument/2006/relationships/externalLink" Target="externalLinks/externalLink6.xml"/><Relationship Id="rId31" Type="http://schemas.openxmlformats.org/officeDocument/2006/relationships/externalLink" Target="externalLinks/externalLink27.xml"/><Relationship Id="rId44" Type="http://schemas.openxmlformats.org/officeDocument/2006/relationships/externalLink" Target="externalLinks/externalLink40.xml"/><Relationship Id="rId52" Type="http://schemas.openxmlformats.org/officeDocument/2006/relationships/externalLink" Target="externalLinks/externalLink48.xml"/><Relationship Id="rId60" Type="http://schemas.openxmlformats.org/officeDocument/2006/relationships/externalLink" Target="externalLinks/externalLink56.xml"/><Relationship Id="rId65" Type="http://schemas.openxmlformats.org/officeDocument/2006/relationships/externalLink" Target="externalLinks/externalLink61.xml"/><Relationship Id="rId73" Type="http://schemas.openxmlformats.org/officeDocument/2006/relationships/calcChain" Target="calcChain.xml"/><Relationship Id="rId78"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externalLink" Target="externalLinks/externalLink5.xml"/><Relationship Id="rId13" Type="http://schemas.openxmlformats.org/officeDocument/2006/relationships/externalLink" Target="externalLinks/externalLink9.xml"/><Relationship Id="rId18" Type="http://schemas.openxmlformats.org/officeDocument/2006/relationships/externalLink" Target="externalLinks/externalLink14.xml"/><Relationship Id="rId39" Type="http://schemas.openxmlformats.org/officeDocument/2006/relationships/externalLink" Target="externalLinks/externalLink35.xml"/><Relationship Id="rId34" Type="http://schemas.openxmlformats.org/officeDocument/2006/relationships/externalLink" Target="externalLinks/externalLink30.xml"/><Relationship Id="rId50" Type="http://schemas.openxmlformats.org/officeDocument/2006/relationships/externalLink" Target="externalLinks/externalLink46.xml"/><Relationship Id="rId55" Type="http://schemas.openxmlformats.org/officeDocument/2006/relationships/externalLink" Target="externalLinks/externalLink51.xml"/><Relationship Id="rId76" Type="http://schemas.openxmlformats.org/officeDocument/2006/relationships/customXml" Target="../customXml/item3.xml"/><Relationship Id="rId7" Type="http://schemas.openxmlformats.org/officeDocument/2006/relationships/externalLink" Target="externalLinks/externalLink3.xml"/><Relationship Id="rId71" Type="http://schemas.openxmlformats.org/officeDocument/2006/relationships/sheetMetadata" Target="metadata.xml"/><Relationship Id="rId2" Type="http://schemas.openxmlformats.org/officeDocument/2006/relationships/worksheet" Target="worksheets/sheet2.xml"/><Relationship Id="rId29" Type="http://schemas.openxmlformats.org/officeDocument/2006/relationships/externalLink" Target="externalLinks/externalLink25.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1"/>
          <c:order val="0"/>
          <c:tx>
            <c:strRef>
              <c:f>'BLEND floating calculations WB'!$N$9</c:f>
              <c:strCache>
                <c:ptCount val="1"/>
                <c:pt idx="0">
                  <c:v>SOFR Swap rate</c:v>
                </c:pt>
              </c:strCache>
            </c:strRef>
          </c:tx>
          <c:spPr>
            <a:ln w="25400" cap="rnd">
              <a:noFill/>
              <a:round/>
            </a:ln>
            <a:effectLst/>
          </c:spPr>
          <c:marker>
            <c:symbol val="circle"/>
            <c:size val="5"/>
            <c:spPr>
              <a:solidFill>
                <a:schemeClr val="accent2"/>
              </a:solidFill>
              <a:ln w="9525">
                <a:solidFill>
                  <a:schemeClr val="accent2"/>
                </a:solidFill>
              </a:ln>
              <a:effectLst/>
            </c:spPr>
          </c:marker>
          <c:val>
            <c:numRef>
              <c:f>'BLEND floating calculations WB'!$N$10:$N$39</c:f>
              <c:numCache>
                <c:formatCode>0.00%</c:formatCode>
                <c:ptCount val="30"/>
                <c:pt idx="0">
                  <c:v>4.2799999999999998E-2</c:v>
                </c:pt>
                <c:pt idx="1">
                  <c:v>3.9E-2</c:v>
                </c:pt>
                <c:pt idx="2">
                  <c:v>3.7999999999999999E-2</c:v>
                </c:pt>
                <c:pt idx="3">
                  <c:v>3.7900000000000003E-2</c:v>
                </c:pt>
                <c:pt idx="4">
                  <c:v>3.8199999999999998E-2</c:v>
                </c:pt>
                <c:pt idx="5">
                  <c:v>3.8800000000000001E-2</c:v>
                </c:pt>
                <c:pt idx="6">
                  <c:v>3.9399999999999998E-2</c:v>
                </c:pt>
                <c:pt idx="7">
                  <c:v>0.04</c:v>
                </c:pt>
                <c:pt idx="8">
                  <c:v>4.0599999999999997E-2</c:v>
                </c:pt>
                <c:pt idx="9">
                  <c:v>4.1099999999999998E-2</c:v>
                </c:pt>
                <c:pt idx="11">
                  <c:v>4.2099999999999999E-2</c:v>
                </c:pt>
                <c:pt idx="14">
                  <c:v>4.3200000000000002E-2</c:v>
                </c:pt>
                <c:pt idx="19">
                  <c:v>4.3999999999999997E-2</c:v>
                </c:pt>
                <c:pt idx="24">
                  <c:v>4.4000000099999999E-2</c:v>
                </c:pt>
                <c:pt idx="29">
                  <c:v>4.36E-2</c:v>
                </c:pt>
              </c:numCache>
            </c:numRef>
          </c:val>
          <c:smooth val="0"/>
          <c:extLst>
            <c:ext xmlns:c15="http://schemas.microsoft.com/office/drawing/2012/chart" uri="{02D57815-91ED-43cb-92C2-25804820EDAC}">
              <c15:filteredCategoryTitle>
                <c15:cat>
                  <c:strRef>
                    <c:extLst>
                      <c:ext uri="{02D57815-91ED-43cb-92C2-25804820EDAC}">
                        <c15:formulaRef>
                          <c15:sqref>'Input 4 - External Financing WB'!#REF!</c15:sqref>
                        </c15:formulaRef>
                      </c:ext>
                    </c:extLst>
                    <c:strCache>
                      <c:ptCount val="1"/>
                      <c:pt idx="0">
                        <c:v>#REF!</c:v>
                      </c:pt>
                    </c:strCache>
                  </c:strRef>
                </c15:cat>
              </c15:filteredCategoryTitle>
            </c:ext>
            <c:ext xmlns:c16="http://schemas.microsoft.com/office/drawing/2014/chart" uri="{C3380CC4-5D6E-409C-BE32-E72D297353CC}">
              <c16:uniqueId val="{00000000-35CB-445D-BD76-47EDF283F875}"/>
            </c:ext>
          </c:extLst>
        </c:ser>
        <c:ser>
          <c:idx val="2"/>
          <c:order val="1"/>
          <c:tx>
            <c:strRef>
              <c:f>'BLEND floating calculations WB'!$O$9</c:f>
              <c:strCache>
                <c:ptCount val="1"/>
                <c:pt idx="0">
                  <c:v>Linear interpolation</c:v>
                </c:pt>
              </c:strCache>
            </c:strRef>
          </c:tx>
          <c:spPr>
            <a:ln w="25400" cap="rnd">
              <a:solidFill>
                <a:schemeClr val="accent1"/>
              </a:solidFill>
              <a:round/>
            </a:ln>
            <a:effectLst/>
          </c:spPr>
          <c:marker>
            <c:symbol val="none"/>
          </c:marker>
          <c:val>
            <c:numRef>
              <c:f>'BLEND floating calculations WB'!$O$10:$O$39</c:f>
              <c:numCache>
                <c:formatCode>0.00%</c:formatCode>
                <c:ptCount val="30"/>
                <c:pt idx="0">
                  <c:v>4.2799999999999998E-2</c:v>
                </c:pt>
                <c:pt idx="1">
                  <c:v>3.9E-2</c:v>
                </c:pt>
                <c:pt idx="2">
                  <c:v>3.7999999999999999E-2</c:v>
                </c:pt>
                <c:pt idx="3">
                  <c:v>3.7900000000000003E-2</c:v>
                </c:pt>
                <c:pt idx="4">
                  <c:v>3.8199999999999998E-2</c:v>
                </c:pt>
                <c:pt idx="5">
                  <c:v>3.8800000000000001E-2</c:v>
                </c:pt>
                <c:pt idx="6">
                  <c:v>3.9399999999999998E-2</c:v>
                </c:pt>
                <c:pt idx="7">
                  <c:v>0.04</c:v>
                </c:pt>
                <c:pt idx="8">
                  <c:v>4.0599999999999997E-2</c:v>
                </c:pt>
                <c:pt idx="9">
                  <c:v>4.1099999999999998E-2</c:v>
                </c:pt>
                <c:pt idx="10">
                  <c:v>4.1599999999999998E-2</c:v>
                </c:pt>
                <c:pt idx="11">
                  <c:v>4.2099999999999999E-2</c:v>
                </c:pt>
                <c:pt idx="12">
                  <c:v>4.2466666666666666E-2</c:v>
                </c:pt>
                <c:pt idx="13">
                  <c:v>4.2833333333333334E-2</c:v>
                </c:pt>
                <c:pt idx="14">
                  <c:v>4.3200000000000002E-2</c:v>
                </c:pt>
                <c:pt idx="15">
                  <c:v>4.3360000000000003E-2</c:v>
                </c:pt>
                <c:pt idx="16">
                  <c:v>4.3520000000000003E-2</c:v>
                </c:pt>
                <c:pt idx="17">
                  <c:v>4.3680000000000004E-2</c:v>
                </c:pt>
                <c:pt idx="18">
                  <c:v>4.3840000000000004E-2</c:v>
                </c:pt>
                <c:pt idx="19">
                  <c:v>4.3999999999999997E-2</c:v>
                </c:pt>
                <c:pt idx="20">
                  <c:v>4.4000000019999999E-2</c:v>
                </c:pt>
                <c:pt idx="21">
                  <c:v>4.4000000040000001E-2</c:v>
                </c:pt>
                <c:pt idx="22">
                  <c:v>4.4000000060000002E-2</c:v>
                </c:pt>
                <c:pt idx="23">
                  <c:v>4.4000000080000004E-2</c:v>
                </c:pt>
                <c:pt idx="24">
                  <c:v>4.4000000099999999E-2</c:v>
                </c:pt>
                <c:pt idx="25">
                  <c:v>4.392000008E-2</c:v>
                </c:pt>
                <c:pt idx="26">
                  <c:v>4.3840000060000002E-2</c:v>
                </c:pt>
                <c:pt idx="27">
                  <c:v>4.3760000040000004E-2</c:v>
                </c:pt>
                <c:pt idx="28">
                  <c:v>4.3680000020000005E-2</c:v>
                </c:pt>
                <c:pt idx="29">
                  <c:v>4.36E-2</c:v>
                </c:pt>
              </c:numCache>
            </c:numRef>
          </c:val>
          <c:smooth val="0"/>
          <c:extLst>
            <c:ext xmlns:c15="http://schemas.microsoft.com/office/drawing/2012/chart" uri="{02D57815-91ED-43cb-92C2-25804820EDAC}">
              <c15:filteredCategoryTitle>
                <c15:cat>
                  <c:strRef>
                    <c:extLst>
                      <c:ext uri="{02D57815-91ED-43cb-92C2-25804820EDAC}">
                        <c15:formulaRef>
                          <c15:sqref>'Input 4 - External Financing WB'!#REF!</c15:sqref>
                        </c15:formulaRef>
                      </c:ext>
                    </c:extLst>
                    <c:strCache>
                      <c:ptCount val="1"/>
                      <c:pt idx="0">
                        <c:v>#REF!</c:v>
                      </c:pt>
                    </c:strCache>
                  </c:strRef>
                </c15:cat>
              </c15:filteredCategoryTitle>
            </c:ext>
            <c:ext xmlns:c16="http://schemas.microsoft.com/office/drawing/2014/chart" uri="{C3380CC4-5D6E-409C-BE32-E72D297353CC}">
              <c16:uniqueId val="{00000001-35CB-445D-BD76-47EDF283F875}"/>
            </c:ext>
          </c:extLst>
        </c:ser>
        <c:dLbls>
          <c:showLegendKey val="0"/>
          <c:showVal val="0"/>
          <c:showCatName val="0"/>
          <c:showSerName val="0"/>
          <c:showPercent val="0"/>
          <c:showBubbleSize val="0"/>
        </c:dLbls>
        <c:marker val="1"/>
        <c:smooth val="0"/>
        <c:axId val="81405119"/>
        <c:axId val="1303692608"/>
      </c:lineChart>
      <c:catAx>
        <c:axId val="8140511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03692608"/>
        <c:crosses val="autoZero"/>
        <c:auto val="1"/>
        <c:lblAlgn val="ctr"/>
        <c:lblOffset val="100"/>
        <c:noMultiLvlLbl val="0"/>
      </c:catAx>
      <c:valAx>
        <c:axId val="1303692608"/>
        <c:scaling>
          <c:orientation val="minMax"/>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140511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16</xdr:col>
      <xdr:colOff>161925</xdr:colOff>
      <xdr:row>9</xdr:row>
      <xdr:rowOff>9526</xdr:rowOff>
    </xdr:from>
    <xdr:to>
      <xdr:col>23</xdr:col>
      <xdr:colOff>134938</xdr:colOff>
      <xdr:row>22</xdr:row>
      <xdr:rowOff>71438</xdr:rowOff>
    </xdr:to>
    <xdr:graphicFrame macro="">
      <xdr:nvGraphicFramePr>
        <xdr:cNvPr id="2" name="Chart 1">
          <a:extLst>
            <a:ext uri="{FF2B5EF4-FFF2-40B4-BE49-F238E27FC236}">
              <a16:creationId xmlns:a16="http://schemas.microsoft.com/office/drawing/2014/main" id="{30030C9C-4C6A-4213-BADB-43DD951433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MSOFFICE\EXCEL\ARM\MONREV98.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Fpsgwn03p\afr\DATA\GNQ\Archive\2007\Current%20(as%20of%20May%2031,%202007)\deleted%20sheets\GNQREAL5_ds.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J:\DATA\DD\GEO\BOP\GeoBop.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IMF1S\VOL1\DOC\SG\BFA\M98-1\RED\book3.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Fpsgwn03p\eur\DATA\C3\CZE\REER\REERTOT99%20revised.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IMF1S\VOL1\DATA\US\MDA\MON\eff9906.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G:\DATA\AFR\CFA\WAEMU\WAEMU_2002\WAEMU_Questionnaire_OCT200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actnsrv018\Finance\Users\Saleem%20Parker\Restore\Mgtacc04\WorkingCap%20Review\Mgtacc04\MAC0604.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ATA1\PDR\My%20Documents\Zimbabwe\BOP\ZW_RSV.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data3\users3\EC-FP%20Division\Fiscal%202000\Work_in_Progress\Forecasting\Country_Forecast\NETHERLANDS_exp.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DATA2\AFR\Users\mzejan\Desktop\Users\cmira\Desktop\CURRENT%20FRAMEWORK%20-%20Niamey\NGA%20local\scenario%20III\STA-ins\NGCP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PSGWN03P\AFR\Documents%20and%20Settings\myulek\Local%20Settings\Temporary%20Internet%20Files\OLK11C\SR-03-03-tables(1-14).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G:\NGA%20local\scenario%20III\STA-ins\NGCPI.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P:\Mission\Uganda\Previous%20files\Data%20from%20the%20Authorities\Diskette%209\INTRT.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Fpsfwn03p\mcd\DATA\DA\ARM\Reports\Staff%20Reports\Recent%20Economic%20Development\ArmRed02\ArmRed02_Tables_new.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FPSGWN03P\AFR\DATA\CIV\RED\2000\RED-tables.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FPSGWN03P\AFR\WIN\Temporary%20Internet%20Files\OLKD2B0\Civfis_m.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FPSGWN03P\AFR\NGA%20local\scenario%20III\STA-ins\NGCPI.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DATA2\AFR\NGA%20local\scenario%20III\STA-ins\NGCPI.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L:\TEMP\likvidit\MB_082003.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ATA2\AFR\DATA\LCA\REAL\CONTENT.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FPSGWN03P\AFR\DATA\NGA\Article%20IV%202004\Workfiles\STA-ins\NGCPI.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ATA1\PDR\DATA\UB\LVA\REP\SR99JUN\LVchart699a.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E:\AFR\NGA%20local\scenario%20III\STA-ins\NGCPI.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Data1\spr\DATA\US\ARM\REP\97ARMRED\TABLES\EDSSARMRED97.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F:\DATA\Rwanda\Bref1098\RWBOP998.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D:\My%20Documents\Mission%20to%20Burkina\bfabop_bakup%20to%20redesign.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ata1\pdr\DATA\AT\NIC\Sectors\XTNL\NIC%20BOP%20Briefing%20Paper.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R:\DATA\MLI\Current\MLIBOP.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data2\AFR\Users\mzejan\Desktop\afr\Documents%20and%20Settings\MCUC\My%20Local%20Documents\COG\2002\frame\SR_01\cghub.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data1\SPR\DATA\MLI\Current\MLIBOP.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data3\users3\Documents%20and%20Settings\lagefig\Local%20Settings\Temporary%20Internet%20Files\OLK7D\EC-FP%20Division\Fiscal%202000\Work_in_Progress\Forecasting\Country_Forecast\NETHERLANDS_exp.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DATA1\MFD\Users\piossifov\My%20Documents\SummerInternship\Data\Bloomberg\IMF\CompletedProjects\LiquidityPaper\LiqDataLookUp.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DATA\AFR\CFA\WAEMU\WAEMU_2002\WAEMU_Questionnaire_OCT2002.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Imf1s\VOL1\BLOOMBERGFAMODELS\INTERBANKRATES.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Fpsgwn03p\afr\IMF\Nigeria\Statistics\Bloomberg_Nigeria_Db.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Data1\spr\Ury\DATA\bop\embispread2001%2002.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DATA1\MFD\Users\piossifov\My%20Documents\SummerInternship\Data\Bloomberg\IMF\HongKong\SysLiq\WorldStockMarkets.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DATA1\MFD\Documents%20and%20Settings\Lamby\My%20Documents\Lamby\Imf\HongKong\Statistics\Bloomberg\AdditionalIndices.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Fpsgwn03p\afr\DATA\SYC\Current\Scmony.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https://mail.bog.gov.gh/Documents%20and%20Settings/aespejo/Desktop/Ghana%20-%202009/BOP%20and%20DSA%20files/GHABOP.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DATA1\PDR\DATA\QAT\Qafisc.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DATA1\PDR\WIN\Temporary%20Internet%20Files\OLK93A2\Macedonia\Missions\July2000\BriefingPaper\MacroframeworkJun00.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DATA2\AFR\WINDOWS\TEMP\CRI-BOP-0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asp\KimR$\My%20Documents\xl%20stuff\PYRAMID.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FPSGWN03P\EUR\DATA\O2\MKD\REP\TABLES\red98\Mk-red98.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Mmf\Proyecci&#243;n\Cuadros%20de%20presentaci&#243;n.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data3\users3\DATA\AREO\Spring_2015-REO\Appendix\S15%20Appendix%20Tables%20Feb%2019.xlsx"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E:\afr\DATA\MLI\Current\MLIBOP.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DATA2\AFR\DATA\CA\CRI\EXTERNAL\Output\CRI-BOP-01.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FPSGWN03P\AFR\DATA\NAM\Work-in-progress%20Art.%20IV%202003-04\old\DATA\NAM\Sr-red\STRP_TABLES.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data2\AFR\Users\mzejan\Desktop\afr\DATA\CIV\RED\2000\RED-tables.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Data1\pdr\DATA\MOZ\moz%20BoP.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DATA2\AFR\DATA\CA\CRI\Dbase\Dinput\CRI-INPUT-ABOP.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data2\AFR\Users\mzejan\Desktop\afr\WIN\Temporary%20Internet%20Files\OLKD2B0\Civfis_m.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O:\WINDOWS\TEMP\GeoBop0900_BseLine.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FPSGWN03P\AFR\Users\AManoel\My%20Documents\Mozambique%20AFR\Missions\2004%20Feb%20mission%20New%20Prog\Brief\moz%20macroframework%20Brief%20Feb2004.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Fpsfwn03p\mcd\ARM_MONEY\CBA%20Data\Letsfinish.xls" TargetMode="External"/></Relationships>
</file>

<file path=xl/externalLinks/_rels/externalLink62.xml.rels><?xml version="1.0" encoding="UTF-8" standalone="yes"?>
<Relationships xmlns="http://schemas.openxmlformats.org/package/2006/relationships"><Relationship Id="rId2" Type="http://schemas.microsoft.com/office/2019/04/relationships/externalLinkLongPath" Target="Input%204%20-%20External%20Financing?6EA45FC8" TargetMode="External"/><Relationship Id="rId1" Type="http://schemas.openxmlformats.org/officeDocument/2006/relationships/externalLinkPath" Target="file:///\\6EA45FC8\Input%204%20-%20External%20Financing" TargetMode="External"/></Relationships>
</file>

<file path=xl/externalLinks/_rels/externalLink63.xml.rels><?xml version="1.0" encoding="UTF-8" standalone="yes"?>
<Relationships xmlns="http://schemas.openxmlformats.org/package/2006/relationships"><Relationship Id="rId2" Type="http://schemas.microsoft.com/office/2019/04/relationships/externalLinkLongPath" Target="Input%203%20-%20Macro-Debt%20data(DMX)?6EA45FC8" TargetMode="External"/><Relationship Id="rId1" Type="http://schemas.openxmlformats.org/officeDocument/2006/relationships/externalLinkPath" Target="file:///\\6EA45FC8\Input%203%20-%20Macro-Debt%20data(DM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DATA\O1\BGR\REAL\DATA\O1\BGR\MON\PROJ\MONwork.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IMF1S\VOL1\DATA\EU2\AZE\AZE_RED200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ATA2\AFR\WIN\Temporary%20Internet%20Files\OLK7022\bfamo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oadmap"/>
      <sheetName val="Montabs"/>
      <sheetName val="SUMTAB"/>
      <sheetName val="SUMTAB (2)"/>
      <sheetName val="indic"/>
      <sheetName val="Multiplier"/>
      <sheetName val="realint"/>
      <sheetName val="fiscout"/>
      <sheetName val="interv"/>
      <sheetName val="monimp"/>
      <sheetName val="seignior"/>
      <sheetName val="real"/>
      <sheetName val="profit"/>
      <sheetName val="junk"/>
      <sheetName val="corresp"/>
      <sheetName val="macros"/>
      <sheetName val="Border tax revenue 6.2"/>
      <sheetName val="MONREV98"/>
      <sheetName val="SUMTAB_(2)"/>
      <sheetName val="Cuadro 1"/>
      <sheetName val="Summary table"/>
      <sheetName val="Final Charts"/>
      <sheetName val="prog-2003"/>
      <sheetName val="PRIVATE_OLD"/>
      <sheetName val="Key Assumptions"/>
      <sheetName val="PROYECCIONES-PM 2000mod"/>
      <sheetName val="PROYECCIONES-PM 2000mod (2)"/>
      <sheetName val="IPC1988"/>
      <sheetName val="Cuadro_1"/>
      <sheetName val="Summary_table"/>
      <sheetName val="Border_tax_revenue_6_2"/>
      <sheetName val="summary bop"/>
      <sheetName val="Macroframework-Ver.1"/>
      <sheetName val="Contents "/>
      <sheetName val="CPI"/>
      <sheetName val="GDP"/>
      <sheetName val="Booktables"/>
      <sheetName val="List"/>
      <sheetName val="Data"/>
      <sheetName val="cop fed"/>
      <sheetName val="Output-INSTRUCTIONS"/>
      <sheetName val="Output - Submit"/>
      <sheetName val="Data-Input"/>
      <sheetName val="lookup"/>
      <sheetName val="GE Calculation"/>
      <sheetName val="PV_Base"/>
      <sheetName val="CPIINDE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sheetData sheetId="30"/>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
      <sheetName val="WETA1SUBMISSION"/>
      <sheetName val="PIB_Official"/>
      <sheetName val="Assn's"/>
      <sheetName val="Input"/>
      <sheetName val="Output"/>
      <sheetName val="Defl."/>
      <sheetName val="OUT_WETA"/>
      <sheetName val="OUT_Report"/>
      <sheetName val="Weta"/>
      <sheetName val="OUT_Hub"/>
      <sheetName val="CPI"/>
      <sheetName val="GDP %change"/>
      <sheetName val="Weights"/>
      <sheetName val="Nat Acc"/>
      <sheetName val="GDP-sect con"/>
      <sheetName val="GDP-sect curr"/>
      <sheetName val="GDP_GROWTH"/>
      <sheetName val="WEIGHT"/>
      <sheetName val="Deflators"/>
      <sheetName val="Assumptions"/>
      <sheetName val="INPUT_M"/>
      <sheetName val="In_Hub"/>
      <sheetName val="GDPSECT_CON"/>
      <sheetName val="Summary"/>
      <sheetName val="Summary (2)"/>
      <sheetName val="Price Methanol"/>
      <sheetName val="Units"/>
      <sheetName val="CPIINDEX"/>
      <sheetName val="TOC"/>
      <sheetName val="Defl_"/>
      <sheetName val="GDP_%change"/>
      <sheetName val="Nat_Acc"/>
      <sheetName val="GDP-sect_con"/>
      <sheetName val="GDP-sect_curr"/>
      <sheetName val="Summary_(2)"/>
      <sheetName val="Price_Methanol"/>
      <sheetName val="Defl_1"/>
      <sheetName val="GDP_%change1"/>
      <sheetName val="Nat_Acc1"/>
      <sheetName val="GDP-sect_con1"/>
      <sheetName val="GDP-sect_curr1"/>
      <sheetName val="Summary_(2)1"/>
      <sheetName val="Price_Methanol1"/>
      <sheetName val="Defl_2"/>
      <sheetName val="GDP_%change2"/>
      <sheetName val="Nat_Acc2"/>
      <sheetName val="GDP-sect_con2"/>
      <sheetName val="GDP-sect_curr2"/>
      <sheetName val="Summary_(2)2"/>
      <sheetName val="Price_Methanol2"/>
      <sheetName val="Defl_3"/>
      <sheetName val="GDP_%change3"/>
      <sheetName val="Nat_Acc3"/>
      <sheetName val="GDP-sect_con3"/>
      <sheetName val="GDP-sect_curr3"/>
      <sheetName val="Summary_(2)3"/>
      <sheetName val="Price_Methanol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refreshError="1"/>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C"/>
      <sheetName val="Input"/>
      <sheetName val="Main Output Table"/>
      <sheetName val="BoP"/>
      <sheetName val="End-94-update"/>
      <sheetName val="Projects"/>
      <sheetName val="Debt"/>
      <sheetName val="export"/>
      <sheetName val="import"/>
      <sheetName val="Gas"/>
      <sheetName val="IMF"/>
      <sheetName val="WB"/>
      <sheetName val="EBRD"/>
      <sheetName val="ER"/>
      <sheetName val="RED_TbleBOP"/>
      <sheetName val="Debt_Sum_Tbl"/>
      <sheetName val="RED_Tble36"/>
      <sheetName val="Tbl2-DSA"/>
      <sheetName val="BoP_Sum (comp)"/>
      <sheetName val="DS_after2001 (2)"/>
      <sheetName val="DS_after2001"/>
      <sheetName val="Chart1 DS"/>
      <sheetName val="Prog"/>
      <sheetName val="UFC_TBL"/>
      <sheetName val="CPFs"/>
      <sheetName val="ControlSheet"/>
      <sheetName val="DSA-2000"/>
      <sheetName val="NPV"/>
      <sheetName val="NPV-gap-Geo&amp;Napflow"/>
      <sheetName val="NPV-gap-Napstock"/>
      <sheetName val="DSA_Naple_F_S"/>
      <sheetName val="WEOQ5"/>
      <sheetName val="WEOQ6"/>
      <sheetName val="WEOQ7"/>
      <sheetName val="End-94-old"/>
      <sheetName val="GEO_Q"/>
      <sheetName val="FSUOUT"/>
      <sheetName val="WEO"/>
      <sheetName val="Structure"/>
      <sheetName val="IR-6SR"/>
      <sheetName val="CB-1SR_Bridge"/>
      <sheetName val="CB-1SR"/>
      <sheetName val="STA-1SG"/>
      <sheetName val="AD-CB"/>
      <sheetName val="DMB"/>
      <sheetName val="Comb_Bridge"/>
      <sheetName val="ODC-2SR_Bridge_banks"/>
      <sheetName val="ODC-2SR_Bridge_CRU"/>
      <sheetName val="ODC-2SR"/>
      <sheetName val="STA-2SG"/>
      <sheetName val="AD-ODC"/>
      <sheetName val="STA-3SG"/>
      <sheetName val="AD-DC"/>
      <sheetName val="OFC-4SR"/>
      <sheetName val="STA-4SG"/>
      <sheetName val="AD-OFC"/>
      <sheetName val="STA-5SG"/>
      <sheetName val="AD-FC"/>
      <sheetName val="MA-5SR_Bridge"/>
      <sheetName val="MA-5SR"/>
      <sheetName val="ER-01R"/>
      <sheetName val="Out-A"/>
      <sheetName val="BoP-worksheet"/>
      <sheetName val="Inputs"/>
      <sheetName val="out_fiscal"/>
      <sheetName val="out_main"/>
      <sheetName val="Imp"/>
      <sheetName val="DSA output"/>
      <sheetName val="in-out"/>
      <sheetName val="Out-F"/>
      <sheetName val="Out-M"/>
      <sheetName val="Out-BoP"/>
      <sheetName val="Trade"/>
      <sheetName val="Finance"/>
      <sheetName val="Pledge"/>
      <sheetName val="Finreq"/>
      <sheetName val="FundSR"/>
      <sheetName val="Input_external"/>
      <sheetName val="Inp_Outp_debt"/>
      <sheetName val="BoP-GDP"/>
      <sheetName val="NPC Debt"/>
      <sheetName val="Flow"/>
      <sheetName val="Oil shock"/>
      <sheetName val="Fiscal1"/>
      <sheetName val="Figs"/>
      <sheetName val="NRI"/>
      <sheetName val="Input-DS-04-Feb 05"/>
      <sheetName val="Input-DS-05-Feb 05"/>
      <sheetName val="Input-Grants-05-Feb 05-2"/>
      <sheetName val="Input-Grants-04-Feb 05"/>
      <sheetName val="Input-Credit-05-Feb 05"/>
      <sheetName val="Input-Credit 04 Feb 05"/>
      <sheetName val="Merchandise"/>
      <sheetName val="Debt stocks"/>
      <sheetName val="Storage"/>
      <sheetName val="Q5"/>
      <sheetName val="Q6"/>
      <sheetName val="Q7"/>
      <sheetName val="OUTREO"/>
      <sheetName val="OUTREO_History"/>
      <sheetName val="A-II.3"/>
      <sheetName val="CY BOT CASHFLOW"/>
      <sheetName val="A 11"/>
      <sheetName val="GeoBop"/>
      <sheetName val="Growth&amp;Price Assump"/>
      <sheetName val="GeoBop.xls"/>
      <sheetName val="Prg-A"/>
      <sheetName val="Control"/>
      <sheetName val="A"/>
      <sheetName val="Tasas"/>
      <sheetName val="data-diaria"/>
      <sheetName val="PYRAMID"/>
      <sheetName val="BOP Summary"/>
      <sheetName val="Main_Output_Table"/>
      <sheetName val="BoP_Sum_(comp)"/>
      <sheetName val="DS_after2001_(2)"/>
      <sheetName val="Chart1_DS"/>
      <sheetName val="NPC_Debt"/>
      <sheetName val="Oil_shock"/>
      <sheetName val="Input-DS-04-Feb_05"/>
      <sheetName val="Input-DS-05-Feb_05"/>
      <sheetName val="Input-Grants-05-Feb_05-2"/>
      <sheetName val="Input-Grants-04-Feb_05"/>
      <sheetName val="Input-Credit-05-Feb_05"/>
      <sheetName val="Input-Credit_04_Feb_05"/>
      <sheetName val="Debt_stocks"/>
      <sheetName val="Table 4"/>
      <sheetName val="tab 15"/>
      <sheetName val="PRIVATE"/>
      <sheetName val="si"/>
      <sheetName val="WAEMU_DMX"/>
      <sheetName val="J(Priv.Cap)"/>
      <sheetName val="Indic"/>
      <sheetName val="Data"/>
      <sheetName val="Panel Chart Data"/>
      <sheetName val="IN_IMAE"/>
      <sheetName val="table 2a"/>
      <sheetName val="tab 14"/>
      <sheetName val="table 2b"/>
      <sheetName val="tab 3"/>
      <sheetName val="BDDBIL"/>
      <sheetName val="BNCBIL"/>
      <sheetName val="BCC"/>
      <sheetName val="BULLETIN"/>
      <sheetName val="Gin"/>
      <sheetName val="Din"/>
      <sheetName val="GRZ cashflow"/>
      <sheetName val="A-II_3"/>
      <sheetName val="DSA_output"/>
      <sheetName val="CY_BOT_CASHFLOW"/>
      <sheetName val="A_11"/>
      <sheetName val="table_2a"/>
      <sheetName val="tab_14"/>
      <sheetName val="table_2b"/>
      <sheetName val="tab_3"/>
      <sheetName val="GRZ_cashflow"/>
      <sheetName val="Growth&amp;Price_Assump"/>
      <sheetName val="GeoBop_xls"/>
      <sheetName val="Main_Output_Table1"/>
      <sheetName val="BoP_Sum_(comp)1"/>
      <sheetName val="DS_after2001_(2)1"/>
      <sheetName val="Chart1_DS1"/>
      <sheetName val="NPC_Debt1"/>
      <sheetName val="Oil_shock1"/>
      <sheetName val="Input-DS-04-Feb_051"/>
      <sheetName val="Input-DS-05-Feb_051"/>
      <sheetName val="Input-Grants-05-Feb_05-21"/>
      <sheetName val="Input-Grants-04-Feb_051"/>
      <sheetName val="Input-Credit-05-Feb_051"/>
      <sheetName val="Input-Credit_04_Feb_051"/>
      <sheetName val="Debt_stocks1"/>
      <sheetName val="A-II_31"/>
      <sheetName val="DSA_output1"/>
      <sheetName val="CY_BOT_CASHFLOW1"/>
      <sheetName val="A_111"/>
      <sheetName val="Growth&amp;Price_Assump1"/>
      <sheetName val="GeoBop_xls1"/>
      <sheetName val="Main_Output_Table2"/>
      <sheetName val="BoP_Sum_(comp)2"/>
      <sheetName val="DS_after2001_(2)2"/>
      <sheetName val="Chart1_DS2"/>
      <sheetName val="NPC_Debt2"/>
      <sheetName val="Oil_shock2"/>
      <sheetName val="Input-DS-04-Feb_052"/>
      <sheetName val="Input-DS-05-Feb_052"/>
      <sheetName val="Input-Grants-05-Feb_05-22"/>
      <sheetName val="Input-Grants-04-Feb_052"/>
      <sheetName val="Input-Credit-05-Feb_052"/>
      <sheetName val="Input-Credit_04_Feb_052"/>
      <sheetName val="Debt_stocks2"/>
      <sheetName val="A-II_32"/>
      <sheetName val="DSA_output2"/>
      <sheetName val="CY_BOT_CASHFLOW2"/>
      <sheetName val="A_112"/>
      <sheetName val="Growth&amp;Price_Assump2"/>
      <sheetName val="GeoBop_xls2"/>
      <sheetName val="Main_Output_Table3"/>
      <sheetName val="BoP_Sum_(comp)3"/>
      <sheetName val="DS_after2001_(2)3"/>
      <sheetName val="Chart1_DS3"/>
      <sheetName val="NPC_Debt3"/>
      <sheetName val="Oil_shock3"/>
      <sheetName val="Input-DS-04-Feb_053"/>
      <sheetName val="Input-DS-05-Feb_053"/>
      <sheetName val="Input-Grants-05-Feb_05-23"/>
      <sheetName val="Input-Grants-04-Feb_053"/>
      <sheetName val="Input-Credit-05-Feb_053"/>
      <sheetName val="Input-Credit_04_Feb_053"/>
      <sheetName val="Debt_stocks3"/>
      <sheetName val="A-II_33"/>
      <sheetName val="DSA_output3"/>
      <sheetName val="CY_BOT_CASHFLOW3"/>
      <sheetName val="A_113"/>
      <sheetName val="Growth&amp;Price_Assump3"/>
      <sheetName val="GeoBop_xls3"/>
      <sheetName val="table_2a1"/>
      <sheetName val="tab_141"/>
      <sheetName val="table_2b1"/>
      <sheetName val="tab_31"/>
      <sheetName val="GRZ_cashflow1"/>
      <sheetName val="tab_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sheetData sheetId="152"/>
      <sheetData sheetId="153"/>
      <sheetData sheetId="154"/>
      <sheetData sheetId="155"/>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C"/>
      <sheetName val="Consistency"/>
      <sheetName val="Data issues"/>
      <sheetName val="Assumptions"/>
      <sheetName val="Links-In"/>
      <sheetName val="Links-Out"/>
      <sheetName val="MonSurv-IMF"/>
      <sheetName val="MonSurv-BC"/>
      <sheetName val="MonSurvRED"/>
      <sheetName val="CenBank"/>
      <sheetName val="CenBankRED"/>
      <sheetName val="Combanks"/>
      <sheetName val="ComBanksRED"/>
      <sheetName val="CredGov"/>
      <sheetName val="CCP"/>
      <sheetName val="CGP etc."/>
      <sheetName val="Government securities"/>
      <sheetName val="Deposit rates"/>
      <sheetName val="Lending rates"/>
      <sheetName val="Interest rates"/>
      <sheetName val="IFS Monetary Data"/>
      <sheetName val="Money market rates"/>
      <sheetName val="Money market RED"/>
      <sheetName val="Lending int"/>
      <sheetName val="Deposit int"/>
      <sheetName val="New lending"/>
      <sheetName val="Revaluation 1994"/>
      <sheetName val="CCP deposits of banks"/>
      <sheetName val="Credit distribution"/>
      <sheetName val="Amortization Creances Consolid."/>
      <sheetName val="Amortization Bank restructuring"/>
      <sheetName val="Chart1"/>
      <sheetName val="Macros"/>
      <sheetName val="Last Sheet"/>
      <sheetName val="Module2"/>
      <sheetName val="MonSurv_BC"/>
      <sheetName val="BOP"/>
      <sheetName val="Nat Acc"/>
      <sheetName val="Data_issues"/>
      <sheetName val="CGP_etc_"/>
      <sheetName val="Government_securities"/>
      <sheetName val="Deposit_rates"/>
      <sheetName val="Lending_rates"/>
      <sheetName val="Interest_rates"/>
      <sheetName val="IFS_Monetary_Data"/>
      <sheetName val="Money_market_rates"/>
      <sheetName val="Money_market_RED"/>
      <sheetName val="Lending_int"/>
      <sheetName val="Deposit_int"/>
      <sheetName val="New_lending"/>
      <sheetName val="Revaluation_1994"/>
      <sheetName val="CCP_deposits_of_banks"/>
      <sheetName val="Credit_distribution"/>
      <sheetName val="Amortization_Creances_Consolid_"/>
      <sheetName val="Amortization_Bank_restructuring"/>
      <sheetName val="Last_Sheet"/>
      <sheetName val="Nat_Acc"/>
      <sheetName val="Medium term scenarios"/>
      <sheetName val="WETA&amp;misc_Old"/>
      <sheetName val="PRIVATE"/>
      <sheetName val="Sum1"/>
      <sheetName val="Projections"/>
      <sheetName val="PDVSA"/>
      <sheetName val="Data_issues1"/>
      <sheetName val="CGP_etc_1"/>
      <sheetName val="Government_securities1"/>
      <sheetName val="Deposit_rates1"/>
      <sheetName val="Lending_rates1"/>
      <sheetName val="Interest_rates1"/>
      <sheetName val="IFS_Monetary_Data1"/>
      <sheetName val="Money_market_rates1"/>
      <sheetName val="Money_market_RED1"/>
      <sheetName val="Lending_int1"/>
      <sheetName val="Deposit_int1"/>
      <sheetName val="New_lending1"/>
      <sheetName val="Revaluation_19941"/>
      <sheetName val="CCP_deposits_of_banks1"/>
      <sheetName val="Credit_distribution1"/>
      <sheetName val="Amortization_Creances_Consolid1"/>
      <sheetName val="Amortization_Bank_restructurin1"/>
      <sheetName val="Last_Sheet1"/>
      <sheetName val="Nat_Acc1"/>
      <sheetName val="Data_issues2"/>
      <sheetName val="CGP_etc_2"/>
      <sheetName val="Government_securities2"/>
      <sheetName val="Deposit_rates2"/>
      <sheetName val="Lending_rates2"/>
      <sheetName val="Interest_rates2"/>
      <sheetName val="IFS_Monetary_Data2"/>
      <sheetName val="Money_market_rates2"/>
      <sheetName val="Money_market_RED2"/>
      <sheetName val="Lending_int2"/>
      <sheetName val="Deposit_int2"/>
      <sheetName val="New_lending2"/>
      <sheetName val="Revaluation_19942"/>
      <sheetName val="CCP_deposits_of_banks2"/>
      <sheetName val="Credit_distribution2"/>
      <sheetName val="Amortization_Creances_Consolid2"/>
      <sheetName val="Amortization_Bank_restructurin2"/>
      <sheetName val="Last_Sheet2"/>
      <sheetName val="Nat_Acc2"/>
      <sheetName val="Medium_term_scenarios"/>
      <sheetName val="Data_issues3"/>
      <sheetName val="CGP_etc_3"/>
      <sheetName val="Government_securities3"/>
      <sheetName val="Deposit_rates3"/>
      <sheetName val="Lending_rates3"/>
      <sheetName val="Interest_rates3"/>
      <sheetName val="IFS_Monetary_Data3"/>
      <sheetName val="Money_market_rates3"/>
      <sheetName val="Money_market_RED3"/>
      <sheetName val="Lending_int3"/>
      <sheetName val="Deposit_int3"/>
      <sheetName val="New_lending3"/>
      <sheetName val="Revaluation_19943"/>
      <sheetName val="CCP_deposits_of_banks3"/>
      <sheetName val="Credit_distribution3"/>
      <sheetName val="Amortization_Creances_Consolid3"/>
      <sheetName val="Amortization_Bank_restructurin3"/>
      <sheetName val="Last_Sheet3"/>
      <sheetName val="Nat_Acc3"/>
      <sheetName val="Medium_term_scenarios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refreshError="1"/>
      <sheetData sheetId="37" refreshError="1"/>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 sheetId="59" refreshError="1"/>
      <sheetData sheetId="60" refreshError="1"/>
      <sheetData sheetId="61" refreshError="1"/>
      <sheetData sheetId="62" refreshError="1"/>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 val="CT-NEER"/>
      <sheetName val="CT-REERCPI"/>
      <sheetName val="CT-REERULC"/>
      <sheetName val="CT-REERPPI"/>
      <sheetName val="ct-neer2"/>
      <sheetName val="CT-reercpi2"/>
      <sheetName val="CT-reerulc2"/>
      <sheetName val="CT-reerppi2"/>
      <sheetName val="ChartVH_temp"/>
      <sheetName val="ControlSheet"/>
      <sheetName val="input_NSA"/>
      <sheetName val="inpu_SA"/>
      <sheetName val="REER ULC rev"/>
      <sheetName val="REER"/>
      <sheetName val="C"/>
      <sheetName val="D"/>
      <sheetName val="E"/>
      <sheetName val="F"/>
      <sheetName val="tables"/>
      <sheetName val="H"/>
      <sheetName val="Chart1"/>
      <sheetName val="Transfer EDDS"/>
      <sheetName val="Chart_reera1"/>
      <sheetName val="Chart_reera2"/>
      <sheetName val="Chart_reera3"/>
      <sheetName val="Panel1"/>
      <sheetName val="Sheet1"/>
      <sheetName val="Panel2"/>
      <sheetName val="CT_NEER"/>
      <sheetName val="Chart2"/>
      <sheetName val="Chart3"/>
      <sheetName val="Fig8"/>
      <sheetName val="CT_reer_INS"/>
      <sheetName val="CT_REER CPI_INS"/>
      <sheetName val="Chart4"/>
      <sheetName val="Interest Rate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sheetData sheetId="15"/>
      <sheetData sheetId="16"/>
      <sheetData sheetId="17"/>
      <sheetData sheetId="18"/>
      <sheetData sheetId="19"/>
      <sheetData sheetId="20"/>
      <sheetData sheetId="21" refreshError="1"/>
      <sheetData sheetId="22"/>
      <sheetData sheetId="23" refreshError="1"/>
      <sheetData sheetId="24" refreshError="1"/>
      <sheetData sheetId="25" refreshError="1"/>
      <sheetData sheetId="26"/>
      <sheetData sheetId="27"/>
      <sheetData sheetId="28"/>
      <sheetData sheetId="29" refreshError="1"/>
      <sheetData sheetId="30" refreshError="1"/>
      <sheetData sheetId="31" refreshError="1"/>
      <sheetData sheetId="32"/>
      <sheetData sheetId="33" refreshError="1"/>
      <sheetData sheetId="34" refreshError="1"/>
      <sheetData sheetId="35" refreshError="1"/>
      <sheetData sheetId="3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of Contents"/>
      <sheetName val="Medium Term Table"/>
      <sheetName val="Assumptions"/>
      <sheetName val="Quarterly Program"/>
      <sheetName val="Liquid-Reserve time line "/>
      <sheetName val="Monetary Program"/>
      <sheetName val="Figures"/>
      <sheetName val="NBM Balance Sheet"/>
      <sheetName val="Monetary Survey"/>
      <sheetName val="Interest Rates"/>
      <sheetName val="CPI"/>
      <sheetName val="Wages"/>
      <sheetName val="Fiscal Accts"/>
      <sheetName val="Old FisAccts"/>
      <sheetName val="BOP-qtrly"/>
      <sheetName val="BOP-M-T"/>
      <sheetName val="National Accounts"/>
      <sheetName val="Indicators"/>
      <sheetName val="8"/>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Sheet"/>
      <sheetName val="Contents"/>
      <sheetName val="T1"/>
      <sheetName val="Source_DOT"/>
      <sheetName val="T2_SSA"/>
      <sheetName val="T3_SEI"/>
      <sheetName val="T4_NA_W"/>
      <sheetName val="T5_FISBAL_W"/>
      <sheetName val="T6_CONVCRIT"/>
      <sheetName val="T6a_CONVCRIT"/>
      <sheetName val="T7-EXTDEBT"/>
      <sheetName val="T8_DOMDEBT_00"/>
      <sheetName val="T8_DOMDEBT_01"/>
      <sheetName val="T9_EXT_W"/>
      <sheetName val="T10_TTT"/>
      <sheetName val="T11_EER"/>
      <sheetName val="T12_disbfassist"/>
      <sheetName val="T13_MONSUR"/>
      <sheetName val="T14_BCEAO"/>
      <sheetName val="T15_FA"/>
      <sheetName val="T16_COMBNKS"/>
      <sheetName val="T17_T18_MSURC"/>
      <sheetName val="T19_1999"/>
      <sheetName val="T19_2000"/>
      <sheetName val="T19_2001"/>
      <sheetName val="T20"/>
      <sheetName val="T21_prudratio"/>
      <sheetName val="T22_BS"/>
      <sheetName val="T23RFM"/>
      <sheetName val="T24_BUDGSUM"/>
      <sheetName val="T26_T27SOCIAL"/>
      <sheetName val="T27ED_T28HLT"/>
      <sheetName val="weights"/>
      <sheetName val="INS_Source"/>
      <sheetName val="ppp_TTT"/>
      <sheetName val="CPIINDE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sheetData sheetId="20" refreshError="1"/>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 sheetId="34" refreshError="1"/>
      <sheetData sheetId="35"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OL"/>
      <sheetName val="ALBA"/>
      <sheetName val="EQUAT"/>
      <sheetName val="NKOSSA"/>
      <sheetName val="EBT"/>
      <sheetName val="KUDU"/>
      <sheetName val="GABON"/>
      <sheetName val="SUNDRY"/>
      <sheetName val="SUNDRSA"/>
      <sheetName val="EXPLOR"/>
      <sheetName val="Project sum"/>
      <sheetName val="Depletion"/>
      <sheetName val="ASSUMPT"/>
      <sheetName val="Forex Rates"/>
      <sheetName val="INPUT"/>
      <sheetName val="Act vs Fcst"/>
      <sheetName val="Bus Unit"/>
      <sheetName val="Highlights"/>
      <sheetName val="Sheet1"/>
      <sheetName val="Summary CMS"/>
      <sheetName val="Project_sum"/>
      <sheetName val="Forex_Rates"/>
      <sheetName val="Act_vs_Fcst"/>
      <sheetName val="Bus_Unit"/>
      <sheetName val="Summary_CMS"/>
      <sheetName val="Project_sum1"/>
      <sheetName val="Forex_Rates1"/>
      <sheetName val="Act_vs_Fcst1"/>
      <sheetName val="Bus_Unit1"/>
      <sheetName val="Summary_CMS1"/>
      <sheetName val="Project_sum2"/>
      <sheetName val="Forex_Rates2"/>
      <sheetName val="Act_vs_Fcst2"/>
      <sheetName val="Bus_Unit2"/>
      <sheetName val="Summary_CMS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
      <sheetName val="RBZ"/>
      <sheetName val="IFS"/>
      <sheetName val="st-debt"/>
      <sheetName val="Graph"/>
      <sheetName val="RBZ-former"/>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Price_formation"/>
      <sheetName val="FPA MACRO"/>
      <sheetName val="REAL_PUBCON_Chart"/>
      <sheetName val="REAL_PUBINV_Chart"/>
      <sheetName val="PUB_EMPLOY_Chart"/>
      <sheetName val="INFO_AMACRO"/>
      <sheetName val="INFO_QMACRO"/>
      <sheetName val="FPA FISCAL"/>
      <sheetName val="INFO_AFISCAL (PFR, LEVELS)"/>
      <sheetName val="INFO_AFISCAL (PFR, %GDP)"/>
      <sheetName val="INFO_AFISCAL (AMECO, %GDP)"/>
      <sheetName val="Memo_Output RATIOS"/>
      <sheetName val="QFISCAL (AMECO-based, %GDP)"/>
      <sheetName val="QFISCAL (AMECO-based, levels)"/>
      <sheetName val="TOTEXP&amp;REV_Chart"/>
      <sheetName val="captrans_Chart"/>
      <sheetName val="CUREV_Chart"/>
      <sheetName val="SSCON_Chart"/>
      <sheetName val="CUTR_Chart"/>
      <sheetName val="PUBCON_Chart"/>
      <sheetName val="PUBINV_Chart"/>
      <sheetName val="DEBT_Chart"/>
      <sheetName val="Memo_Output for MODELS"/>
    </sheetNames>
    <sheetDataSet>
      <sheetData sheetId="0"/>
      <sheetData sheetId="1" refreshError="1"/>
      <sheetData sheetId="2" refreshError="1"/>
      <sheetData sheetId="3" refreshError="1"/>
      <sheetData sheetId="4" refreshError="1"/>
      <sheetData sheetId="5" refreshError="1"/>
      <sheetData sheetId="6" refreshError="1"/>
      <sheetData sheetId="7"/>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PIINDEX"/>
      <sheetName val="CPICOMP"/>
      <sheetName val="INSINDEX"/>
      <sheetName val="INSPERCHG"/>
    </sheetNames>
    <sheetDataSet>
      <sheetData sheetId="0" refreshError="1"/>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3"/>
      <sheetName val="4"/>
      <sheetName val="5 "/>
      <sheetName val="6"/>
      <sheetName val="7"/>
      <sheetName val="8"/>
      <sheetName val="9"/>
      <sheetName val="10"/>
      <sheetName val="11"/>
      <sheetName val="13 "/>
      <sheetName val="14"/>
      <sheetName val="Table 2[F]"/>
      <sheetName val="Table 2[E]"/>
      <sheetName val="Table 3[F]"/>
      <sheetName val="Table 3[E] "/>
      <sheetName val="SUMMARY TABLE"/>
      <sheetName val="CPIINDEX"/>
      <sheetName val="Imp"/>
      <sheetName val="DSA output"/>
      <sheetName val="CIRRs"/>
      <sheetName val=""/>
      <sheetName val="FS"/>
      <sheetName val="Savings &amp; Invest."/>
      <sheetName val="5_"/>
      <sheetName val="13_"/>
      <sheetName val="Table_2[F]"/>
      <sheetName val="Table_2[E]"/>
      <sheetName val="Table_3[F]"/>
      <sheetName val="Table_3[E]_"/>
      <sheetName val="DSA_output"/>
      <sheetName val="SUMMARY_TABLE"/>
      <sheetName val="5_1"/>
      <sheetName val="13_1"/>
      <sheetName val="Table_2[F]1"/>
      <sheetName val="Table_2[E]1"/>
      <sheetName val="Table_3[F]1"/>
      <sheetName val="Table_3[E]_1"/>
      <sheetName val="SUMMARY_TABLE1"/>
      <sheetName val="DSA_output1"/>
      <sheetName val="SR-03-03-tables(1-14)"/>
      <sheetName val="Sheet1"/>
      <sheetName val="Sheet2"/>
      <sheetName val="Table 5"/>
      <sheetName val="Time series"/>
      <sheetName val="ex rate"/>
      <sheetName val="MonSurv-BC"/>
      <sheetName val="CPI"/>
      <sheetName val="PlanTres"/>
      <sheetName val="Dep fonct"/>
      <sheetName val="E"/>
      <sheetName val="Summary BOP"/>
      <sheetName val="A"/>
      <sheetName val="PRIVATE"/>
      <sheetName val="Fund_Credit"/>
      <sheetName val="C"/>
      <sheetName val="11 rev 94 "/>
      <sheetName val="COP FED"/>
      <sheetName val="Med"/>
      <sheetName val="Ex rate bloom"/>
      <sheetName val="SpotExchangeRates"/>
      <sheetName val="Raw_1"/>
      <sheetName val="StockMarketIndices"/>
      <sheetName val="embi_day"/>
      <sheetName val="GenericIR"/>
      <sheetName val="Excel History Wizard"/>
      <sheetName val="MSRV"/>
      <sheetName val="C Summary"/>
      <sheetName val="BOP"/>
      <sheetName val="Indic"/>
      <sheetName val="J(Priv.Cap)"/>
      <sheetName val="M"/>
      <sheetName val="SUMMARY"/>
      <sheetName val="IDA-tab7"/>
      <sheetName val="A Current Data"/>
      <sheetName val="source"/>
      <sheetName val="2.ЦалингийнСудалгааТайлбар"/>
      <sheetName val="ТөрөөсИргэдэд(нэрс)"/>
      <sheetName val="УрсгалШилжүүлэг(нэрс)"/>
      <sheetName val="Индек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efreshError="1"/>
      <sheetData sheetId="41"/>
      <sheetData sheetId="42"/>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PIINDEX"/>
      <sheetName val="CPICOMP"/>
      <sheetName val="INSINDEX"/>
      <sheetName val="INSPERCHG"/>
      <sheetName val="TOC"/>
      <sheetName val="Receitas por entidade"/>
      <sheetName val="NGCPI"/>
      <sheetName val="Realism 2 - Fiscal multiplier"/>
      <sheetName val="2"/>
      <sheetName val="Nominal"/>
      <sheetName val="EERProfile"/>
      <sheetName val="A"/>
      <sheetName val="Afiliados"/>
      <sheetName val="Receitas_por_entidade"/>
      <sheetName val="Realism_2_-_Fiscal_multiplier"/>
      <sheetName val="Receitas_por_entidade1"/>
      <sheetName val="Realism_2_-_Fiscal_multiplier1"/>
      <sheetName val="Sheet1"/>
      <sheetName val="Sheet2"/>
      <sheetName val="Receitas_por_entidade2"/>
      <sheetName val="Savings &amp; Invest."/>
      <sheetName val="GFS"/>
      <sheetName val="TAX"/>
      <sheetName val="#REF"/>
      <sheetName val="flowdata"/>
      <sheetName val="WS"/>
      <sheetName val="stocks1"/>
      <sheetName val="Committed Debt Outflows"/>
      <sheetName val="Imp"/>
      <sheetName val="DSA output"/>
      <sheetName val="CB"/>
      <sheetName val="NFA-input"/>
      <sheetName val="CBK-input"/>
      <sheetName val="CIRRs"/>
      <sheetName val="Ann. Disb. CR1"/>
      <sheetName val="BOP oil (new)"/>
      <sheetName val="Bal All @ end year"/>
      <sheetName val="Credit Out. CR1"/>
      <sheetName val="Credit Out CR2"/>
      <sheetName val="Cover"/>
      <sheetName val="Basic Data"/>
      <sheetName val="Serviços"/>
      <sheetName val="Med"/>
      <sheetName val="Realism_2_-_Fiscal_multiplier2"/>
      <sheetName val="Panorama_hidr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 val="Base EEFF"/>
      <sheetName val="INTRT"/>
      <sheetName val="Sheet1"/>
      <sheetName val="Sheet2"/>
      <sheetName val="Base_EEFF"/>
      <sheetName val="tab17"/>
      <sheetName val="Guidance"/>
      <sheetName val="СМЕТА СМР"/>
      <sheetName val="Assumptions"/>
      <sheetName val="План пр-ва"/>
      <sheetName val="Panorama_hidro"/>
      <sheetName val="tab 19"/>
      <sheetName val="programa"/>
      <sheetName val="C"/>
      <sheetName val="REER"/>
      <sheetName val="к.смета"/>
      <sheetName val="2-жадвал Свод"/>
      <sheetName val="СМЕТА_СМР"/>
      <sheetName val="План_пр-ва"/>
      <sheetName val="tab_19"/>
      <sheetName val="к_смета"/>
      <sheetName val="2-жадвал_Свод"/>
      <sheetName val="Q2"/>
      <sheetName val="AeCO SPL"/>
      <sheetName val="Tier1"/>
      <sheetName val="Вазирликлар"/>
      <sheetName val="Bank Capital Calc"/>
      <sheetName val="Bank Capital Calc (2)"/>
      <sheetName val="Calculation of Risk Weighted As"/>
      <sheetName val="Calculation of Risk Weighte нац"/>
      <sheetName val="Calculation of Risk Weighte ин"/>
      <sheetName val="Calculation of Risk"/>
      <sheetName val="Edm Oil"/>
      <sheetName val="WTI Comp"/>
      <sheetName val="monimp"/>
      <sheetName val="interv"/>
      <sheetName val="fiscout"/>
      <sheetName val="жиззах янги раз"/>
      <sheetName val="Oglavlenie"/>
      <sheetName val="Таблицы_"/>
      <sheetName val="Зарплата"/>
      <sheetName val="7 (2)"/>
      <sheetName val="Амортизация"/>
    </sheetNames>
    <sheetDataSet>
      <sheetData sheetId="0"/>
      <sheetData sheetId="1" refreshError="1"/>
      <sheetData sheetId="2" refreshError="1"/>
      <sheetData sheetId="3"/>
      <sheetData sheetId="4"/>
      <sheetData sheetId="5"/>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sheetData sheetId="23" refreshError="1"/>
      <sheetData sheetId="24" refreshError="1"/>
      <sheetData sheetId="25" refreshError="1"/>
      <sheetData sheetId="26" refreshError="1"/>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sheetData sheetId="41"/>
      <sheetData sheetId="42"/>
      <sheetData sheetId="43"/>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C"/>
      <sheetName val="CONTENTS"/>
      <sheetName val="SEI_OLD"/>
      <sheetName val="SEI"/>
      <sheetName val="NGDP_R_old2"/>
      <sheetName val="NGDP_R_old"/>
      <sheetName val="T1"/>
      <sheetName val="T2"/>
      <sheetName val="T3"/>
      <sheetName val="T4"/>
      <sheetName val="T5"/>
      <sheetName val="T6"/>
      <sheetName val="T7"/>
      <sheetName val="CPI (2)"/>
      <sheetName val="T8"/>
      <sheetName val="GDP_q_old2"/>
      <sheetName val="GDP_q_old"/>
      <sheetName val="NGDP_old2"/>
      <sheetName val="NGDP_old"/>
      <sheetName val="AGRI_old2"/>
      <sheetName val="AGRI_old"/>
      <sheetName val="INDCOM_old"/>
      <sheetName val="INDCOM_old2"/>
      <sheetName val="CPI_old2"/>
      <sheetName val="CPI_old"/>
      <sheetName val="T9"/>
      <sheetName val="T10"/>
      <sheetName val="ENERGY_old"/>
      <sheetName val="MAINCOM_old"/>
      <sheetName val="MAINCOM_old "/>
      <sheetName val="LABORMKT_old2"/>
      <sheetName val="LABORMKT_OLD"/>
      <sheetName val="WAGES_old"/>
      <sheetName val="EMPLOY_old2"/>
      <sheetName val="EMPLOY_old"/>
      <sheetName val="EMPL_PUBL_old"/>
      <sheetName val="EMPL_PUBL_old2"/>
      <sheetName val="EMPL_BUDG_old2"/>
      <sheetName val="EMPL_BUDG_old"/>
      <sheetName val="T11"/>
      <sheetName val="T12"/>
      <sheetName val="EMPL_PUBL"/>
      <sheetName val="T13"/>
      <sheetName val="T14"/>
      <sheetName val="T15"/>
      <sheetName val="T16"/>
      <sheetName val="T17"/>
      <sheetName val="T18"/>
      <sheetName val="T19"/>
      <sheetName val="T20"/>
      <sheetName val="T21"/>
      <sheetName val="T22"/>
      <sheetName val="T23"/>
      <sheetName val="T24"/>
      <sheetName val="T25"/>
      <sheetName val="T26"/>
      <sheetName val="T27"/>
      <sheetName val="STATE_DRAMS"/>
      <sheetName val="STATE_DRAMS (2)"/>
      <sheetName val="STATE_%"/>
      <sheetName val="LOCAL_%"/>
      <sheetName val="LOCAL_DRAMS"/>
      <sheetName val="LOCAL_DRAMS (2)"/>
      <sheetName val="SFSI"/>
      <sheetName val="GEN_DRAMS"/>
      <sheetName val="GEN_DRAMS (2)"/>
      <sheetName val="GEN_%"/>
      <sheetName val="SFSI_old"/>
      <sheetName val="ARREARS"/>
      <sheetName val="Exp_function"/>
      <sheetName val="Exp_function cntd."/>
      <sheetName val="SOCIAL INDICATORS"/>
      <sheetName val="TAX_REV"/>
      <sheetName val="EXPEN_old"/>
      <sheetName val="TAX_REV_old"/>
      <sheetName val="DEBTORS"/>
      <sheetName val="DEBTORS_old"/>
      <sheetName val="TAX_REV_BRO"/>
      <sheetName val="CBANK_old2"/>
      <sheetName val="CBANK_old"/>
      <sheetName val="MSURVEY_old2"/>
      <sheetName val="MSURVEY_old"/>
      <sheetName val="INT_RATES_old2"/>
      <sheetName val="INT_RATES_old"/>
      <sheetName val="Tbill_old2"/>
      <sheetName val="Tbill_old"/>
      <sheetName val="BOP_Q_OLD"/>
      <sheetName val="EXTDEBT_OLD"/>
      <sheetName val="BOP_Q_OLD2"/>
      <sheetName val="COMP_TRADE"/>
      <sheetName val="DOT"/>
      <sheetName val="PRIVATE_OLD"/>
      <sheetName val="PRIVATE_old2"/>
      <sheetName val="BNKIND_OLD2"/>
      <sheetName val="BNKIND_old"/>
      <sheetName val="BNKLOANS_old2"/>
      <sheetName val="BNKLOANS_old"/>
      <sheetName val="ELECTR_old"/>
      <sheetName val="ControlSheet"/>
      <sheetName val="SURVEY"/>
      <sheetName val="Quasi_Key Ind."/>
      <sheetName val="Quasi_Prim Bal."/>
      <sheetName val="ELECTR"/>
      <sheetName val="taxrevSum"/>
      <sheetName val="IND_PROD_OLD"/>
      <sheetName val="ENER_SUP_OLD"/>
      <sheetName val="IRRIG_old2"/>
      <sheetName val="IRRIG_OLD"/>
      <sheetName val="SURVEY_OLD"/>
      <sheetName val="CASH_FLOWS_old2"/>
      <sheetName val="CASH_FLOWS_old"/>
      <sheetName val="CASH_FLOWS"/>
      <sheetName val="IRRIG"/>
      <sheetName val="YERE_CASHFL"/>
      <sheetName val="YERE_CASHFL_old2"/>
      <sheetName val="YERE_CASHFL_old"/>
      <sheetName val="WATER_CASHFL_old2"/>
      <sheetName val="WATER_CASHFL"/>
      <sheetName val="Energy_Payables"/>
      <sheetName val="ENERGY (2)"/>
      <sheetName val="MAINCOM (2)"/>
      <sheetName val="BOP_old"/>
      <sheetName val="EXPORTS_old"/>
      <sheetName val="IMPORTS_old"/>
      <sheetName val="DIR_X_old"/>
      <sheetName val="DIR_I_old"/>
      <sheetName val="PUB_DEBT_OLD"/>
      <sheetName val="PUB_DEBT_2000_old"/>
      <sheetName val="WATER_CASHFL_old"/>
      <sheetName val="BRO"/>
      <sheetName val="Baseline"/>
      <sheetName val="Sensitivity"/>
      <sheetName val="Proceed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
      <sheetName val="A"/>
      <sheetName val="Basicdata"/>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amp; 38"/>
      <sheetName val="39"/>
      <sheetName val="40"/>
      <sheetName val="41"/>
      <sheetName val="42"/>
      <sheetName val="43"/>
      <sheetName val="44"/>
      <sheetName val="45"/>
      <sheetName val="46"/>
      <sheetName val="47"/>
      <sheetName val="48"/>
      <sheetName val="49"/>
      <sheetName val="50"/>
      <sheetName val="51"/>
      <sheetName val="52"/>
      <sheetName val="53"/>
      <sheetName val="E"/>
      <sheetName val="37_&amp;_38"/>
      <sheetName val="37_&amp;_38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sheetData sheetId="57"/>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Inputs"/>
      <sheetName val="Input 2 (march 2000)"/>
      <sheetName val="Outputs"/>
      <sheetName val="TOFE"/>
      <sheetName val="quarterly"/>
      <sheetName val="monthly"/>
      <sheetName val="TOFE_SR"/>
      <sheetName val="Projections_SR"/>
      <sheetName val="Educ and Health"/>
      <sheetName val="Indicators"/>
      <sheetName val="Debt"/>
      <sheetName val="Fiscal93-99"/>
      <sheetName val="Semesters"/>
      <sheetName val="DENOS+Arriérés"/>
      <sheetName val="DENO"/>
      <sheetName val="Dep fonct"/>
      <sheetName val="Dep_capital"/>
      <sheetName val="ext_fin"/>
      <sheetName val="RED_19"/>
      <sheetName val="RED_20"/>
      <sheetName val="RED_21"/>
      <sheetName val="RED_22_23"/>
      <sheetName val="RED_25"/>
      <sheetName val="RED_26"/>
      <sheetName val="RED_28"/>
      <sheetName val="Module1"/>
      <sheetName val="A"/>
      <sheetName val="arrtrsr"/>
      <sheetName val="Input_2_(march_2000)"/>
      <sheetName val="Educ_and_Health"/>
      <sheetName val="Dep_fonct"/>
      <sheetName val="Input_2_(march_2000)1"/>
      <sheetName val="Educ_and_Health1"/>
      <sheetName val="Dep_fonc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sheetData sheetId="31"/>
      <sheetData sheetId="32"/>
      <sheetData sheetId="33"/>
      <sheetData sheetId="34"/>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PIINDEX"/>
      <sheetName val="CPICOMP"/>
      <sheetName val="INSINDEX"/>
      <sheetName val="INSPERCHG"/>
      <sheetName val="2"/>
      <sheetName val="TOC"/>
      <sheetName val="Receitas por entidade"/>
      <sheetName val="NGCPI"/>
      <sheetName val="IN_DM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PIINDEX"/>
      <sheetName val="CPICOMP"/>
      <sheetName val="INSINDEX"/>
      <sheetName val="INSPERCHG"/>
      <sheetName val="NGCPI"/>
      <sheetName val="TOC"/>
      <sheetName val="Receitas por entidade"/>
      <sheetName val="Realism 2 - Fiscal multiplier"/>
      <sheetName val="2"/>
      <sheetName val="Nominal"/>
      <sheetName val="EERProfile"/>
      <sheetName val="A"/>
      <sheetName val="monetary"/>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 val="B"/>
      <sheetName val="C"/>
      <sheetName val="D"/>
      <sheetName val="obezivo"/>
    </sheetNames>
    <sheetDataSet>
      <sheetData sheetId="0" refreshError="1"/>
      <sheetData sheetId="1" refreshError="1"/>
      <sheetData sheetId="2"/>
      <sheetData sheetId="3" refreshError="1"/>
      <sheetData sheetId="4"/>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Data(2)"/>
      <sheetName val="Tab 2"/>
      <sheetName val="Tab 3"/>
      <sheetName val="Tab 12"/>
      <sheetName val="Tab 13"/>
      <sheetName val="Tab 14"/>
      <sheetName val="Tab 15"/>
      <sheetName val="Tab 18"/>
      <sheetName val="Tab 19"/>
      <sheetName val="Tab 20"/>
      <sheetName val="IPC198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PIINDEX"/>
      <sheetName val="CPICOMP"/>
      <sheetName val="INSINDEX"/>
      <sheetName val="INSPERCHG"/>
      <sheetName val="TOC"/>
      <sheetName val="Realism 2 - Fiscal multiplier"/>
      <sheetName val="Receitas por entidade"/>
      <sheetName val="NGCPI"/>
      <sheetName val="2"/>
      <sheetName val="Realism_2_-_Fiscal_multiplier"/>
      <sheetName val="Receitas_por_entidade"/>
      <sheetName val="Serviços"/>
      <sheetName val="Realism_2_-_Fiscal_multiplier1"/>
      <sheetName val="Receitas_por_entidade1"/>
      <sheetName val="Realism_2_-_Fiscal_multiplier2"/>
      <sheetName val="Receitas_por_entidade2"/>
      <sheetName val="#REF"/>
      <sheetName val="flowdata"/>
      <sheetName val="WS"/>
      <sheetName val="stocks1"/>
      <sheetName val="Committed Debt Outflows"/>
      <sheetName val="Imp"/>
      <sheetName val="DSA output"/>
      <sheetName val="CB"/>
      <sheetName val="NFA-input"/>
      <sheetName val="CBK-input"/>
      <sheetName val="CIRRs"/>
      <sheetName val="Ann. Disb. CR1"/>
      <sheetName val="BOP oil (new)"/>
      <sheetName val="Bal All @ end year"/>
      <sheetName val="Credit Out. CR1"/>
      <sheetName val="Credit Out CR2"/>
      <sheetName val="Cover"/>
      <sheetName val="Basic Data"/>
      <sheetName val="Nominal"/>
      <sheetName val="EERProfile"/>
      <sheetName val="A"/>
      <sheetName val="Afiliados"/>
      <sheetName val="Sheet1"/>
      <sheetName val="Sheet2"/>
      <sheetName val="Med"/>
      <sheetName val="engine"/>
      <sheetName val="Param"/>
      <sheetName val="MAIN"/>
      <sheetName val="ORE AJE"/>
      <sheetName val="Liabilities"/>
      <sheetName val="ecpa"/>
      <sheetName val="COP FED"/>
      <sheetName val="11 rev 94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refreshError="1"/>
      <sheetData sheetId="41" refreshError="1"/>
      <sheetData sheetId="42" refreshError="1"/>
      <sheetData sheetId="43" refreshError="1"/>
      <sheetData sheetId="44" refreshError="1"/>
      <sheetData sheetId="45" refreshError="1"/>
      <sheetData sheetId="46" refreshError="1"/>
      <sheetData sheetId="47"/>
      <sheetData sheetId="4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1.MacInd"/>
      <sheetName val="MacInd data"/>
      <sheetName val="2.Cpifigure"/>
      <sheetName val="CPI"/>
      <sheetName val=" wage"/>
      <sheetName val="3.Ext (2)"/>
      <sheetName val="Extdat"/>
      <sheetName val="4.Fis"/>
      <sheetName val="Fisdat "/>
      <sheetName val="5.MonDev"/>
      <sheetName val="MonSur"/>
      <sheetName val="Velocity"/>
      <sheetName val="currdep&amp;mm"/>
      <sheetName val="6.IntRate"/>
      <sheetName val="IntRatedat"/>
      <sheetName val="8.Exch"/>
      <sheetName val="exdat"/>
      <sheetName val="ex rate"/>
      <sheetName val="ex_row"/>
      <sheetName val="7.Fin&amp;Bk"/>
      <sheetName val="Fin&amp;Bkdat"/>
      <sheetName val="Cab"/>
      <sheetName val="GiR"/>
      <sheetName val="mev"/>
      <sheetName val="Panel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PIINDEX"/>
      <sheetName val="CPICOMP"/>
      <sheetName val="INSINDEX"/>
      <sheetName val="INSPERCHG"/>
    </sheetNames>
    <sheetDataSet>
      <sheetData sheetId="0"/>
      <sheetData sheetId="1"/>
      <sheetData sheetId="2"/>
      <sheetData sheetId="3"/>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VATE"/>
      <sheetName val="Doc"/>
      <sheetName val="BASICIND"/>
      <sheetName val="CONS_GOVT"/>
      <sheetName val="CONS_GOVT_GDP"/>
      <sheetName val="CBANK"/>
      <sheetName val="MSURVEY"/>
      <sheetName val="BOPEF"/>
      <sheetName val="STATINDEX---&gt;"/>
      <sheetName val="NGDP_R"/>
      <sheetName val="NGDP"/>
      <sheetName val="AGRI"/>
      <sheetName val="INDCOM"/>
      <sheetName val="ELECTR"/>
      <sheetName val="PCPI"/>
      <sheetName val="MAINCOM"/>
      <sheetName val="WAGES"/>
      <sheetName val="EMPLOY"/>
      <sheetName val="LABORMKT"/>
      <sheetName val="EMPL_PUBL"/>
      <sheetName val="EMPL_BUDG"/>
      <sheetName val="STATE"/>
      <sheetName val="STATE_GDP"/>
      <sheetName val="TAXREV"/>
      <sheetName val="CURREXP"/>
      <sheetName val="EMPFUND"/>
      <sheetName val="EMPFUND_GDP"/>
      <sheetName val="PENSION"/>
      <sheetName val="BENEFIT_UNEMP"/>
      <sheetName val="BNKLOANS"/>
      <sheetName val="INTERST"/>
      <sheetName val="TRADE"/>
      <sheetName val="DOT"/>
      <sheetName val="EXTDEBT"/>
      <sheetName val="ARREARS"/>
      <sheetName val="ENERGY"/>
      <sheetName val="EDSSARMRED9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 val="B"/>
      <sheetName val="C"/>
      <sheetName val="H"/>
      <sheetName val="I"/>
      <sheetName val="G"/>
      <sheetName val="J"/>
      <sheetName val="K"/>
      <sheetName val="M"/>
      <sheetName val="O"/>
      <sheetName val="Q1"/>
      <sheetName val="Q2"/>
      <sheetName val="Q3"/>
      <sheetName val="Q4"/>
      <sheetName val="Q5"/>
      <sheetName val="Q6"/>
      <sheetName val="DSA1"/>
      <sheetName val="PFP"/>
      <sheetName val="Quart"/>
      <sheetName val="D"/>
      <sheetName val="P"/>
      <sheetName val="Q"/>
      <sheetName val="Dep fonct"/>
      <sheetName val="Sheet1"/>
      <sheetName val="Assumptions"/>
      <sheetName val="Credit"/>
      <sheetName val="Stock market"/>
      <sheetName val="Table 27"/>
      <sheetName val="PRIVATE"/>
      <sheetName val="Haver_In_Q"/>
      <sheetName val="Importance_O&amp;G"/>
      <sheetName val="SimInp1"/>
      <sheetName val="ModDef"/>
      <sheetName val="RWBOP998"/>
      <sheetName val="Haver"/>
      <sheetName val="ER"/>
      <sheetName val="WB"/>
      <sheetName val="Data"/>
      <sheetName val="Programa"/>
      <sheetName val="minor"/>
      <sheetName val="omas"/>
      <sheetName val="FMI"/>
      <sheetName val="Metas"/>
      <sheetName val="riqueza"/>
      <sheetName val="Exp"/>
      <sheetName val="Imp"/>
      <sheetName val="Trade"/>
      <sheetName val="Real_GDP_Public_Debt"/>
      <sheetName val="MSRV"/>
      <sheetName val="SUMMARY TABLE"/>
      <sheetName val="Real Sector Data In (A)"/>
      <sheetName val="Real Sector Data In (Q)"/>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sheetData sheetId="49"/>
      <sheetData sheetId="50" refreshError="1"/>
      <sheetData sheetId="51"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Assum"/>
      <sheetName val="Links-In"/>
      <sheetName val="Links-Out"/>
      <sheetName val="Debtend2000"/>
      <sheetName val="BoP"/>
      <sheetName val="BOPRED"/>
      <sheetName val="BOPUS$"/>
      <sheetName val="BOPRED_SDR"/>
      <sheetName val="weta"/>
      <sheetName val="bopalt"/>
      <sheetName val="alternat."/>
      <sheetName val="Exports"/>
      <sheetName val="RED31"/>
      <sheetName val="RED32"/>
      <sheetName val="Imports"/>
      <sheetName val="ToT"/>
      <sheetName val="S&amp;TRED"/>
      <sheetName val="S&amp;T"/>
      <sheetName val="CA"/>
      <sheetName val="IMF_CD_Servicing"/>
      <sheetName val="SPA2"/>
      <sheetName val="SPA"/>
      <sheetName val="DEBTPRO"/>
      <sheetName val="Multisurv-debt"/>
      <sheetName val="Ext_fin_CFAF"/>
      <sheetName val="External_financing_SDR"/>
      <sheetName val="WB Financing"/>
      <sheetName val="Ex_Pub_Fin"/>
      <sheetName val="Fund_Credit"/>
      <sheetName val="Import origin"/>
      <sheetName val="Export destination"/>
      <sheetName val="WEO"/>
      <sheetName val="Debt Service"/>
      <sheetName val="PDRel"/>
      <sheetName val="SDS"/>
      <sheetName val="Service Due (CFAF)"/>
      <sheetName val="Service Due (Devises)"/>
      <sheetName val="XR"/>
      <sheetName val="DSP"/>
      <sheetName val="DSA-In"/>
      <sheetName val="DSA-Out"/>
      <sheetName val="DSA_Summary"/>
      <sheetName val="Macros"/>
      <sheetName val="Module1"/>
      <sheetName val="Debt"/>
      <sheetName val="Haver_In_Q"/>
      <sheetName val="bfabop_bakup to redesign"/>
      <sheetName val="A"/>
      <sheetName val="Constant"/>
      <sheetName val="alternat_3"/>
      <sheetName val="WB_Financing3"/>
      <sheetName val="Import_origin3"/>
      <sheetName val="Export_destination3"/>
      <sheetName val="Debt_Service3"/>
      <sheetName val="Service_Due_(CFAF)3"/>
      <sheetName val="Service_Due_(Devises)3"/>
      <sheetName val="bfabop_bakup_to_redesign3"/>
      <sheetName val="alternat_"/>
      <sheetName val="WB_Financing"/>
      <sheetName val="Import_origin"/>
      <sheetName val="Export_destination"/>
      <sheetName val="Debt_Service"/>
      <sheetName val="Service_Due_(CFAF)"/>
      <sheetName val="Service_Due_(Devises)"/>
      <sheetName val="bfabop_bakup_to_redesign"/>
      <sheetName val="alternat_1"/>
      <sheetName val="WB_Financing1"/>
      <sheetName val="Import_origin1"/>
      <sheetName val="Export_destination1"/>
      <sheetName val="Debt_Service1"/>
      <sheetName val="Service_Due_(CFAF)1"/>
      <sheetName val="Service_Due_(Devises)1"/>
      <sheetName val="bfabop_bakup_to_redesign1"/>
      <sheetName val="alternat_2"/>
      <sheetName val="WB_Financing2"/>
      <sheetName val="Import_origin2"/>
      <sheetName val="Export_destination2"/>
      <sheetName val="Debt_Service2"/>
      <sheetName val="Service_Due_(CFAF)2"/>
      <sheetName val="Service_Due_(Devises)2"/>
      <sheetName val="bfabop_bakup_to_redesign2"/>
      <sheetName val="bfabop_bakup_to_redesign4"/>
      <sheetName val="bfabop_bakup_to_redesign5"/>
      <sheetName val="bfabop_bakup_to_redesign6"/>
      <sheetName val="bfabop_bakup_to_redesign7"/>
      <sheetName val="bfabop_bakup_to_redesign8"/>
      <sheetName val="bfabop_bakup_to_redesign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Info"/>
      <sheetName val="IN"/>
      <sheetName val="Quart_BOP"/>
      <sheetName val="MTBOP"/>
      <sheetName val="Brief_tbl"/>
      <sheetName val="memo"/>
      <sheetName val="SR"/>
      <sheetName val="OUT"/>
      <sheetName val="Main ratios"/>
      <sheetName val="Report Out"/>
      <sheetName val="Exports_Q"/>
      <sheetName val="Exports"/>
      <sheetName val="Proj"/>
      <sheetName val="Imports"/>
      <sheetName val="Imports_Q"/>
      <sheetName val="Services_Q"/>
      <sheetName val="Services"/>
      <sheetName val="Off.transfers"/>
      <sheetName val="Off.Loans"/>
      <sheetName val="Private Capital"/>
      <sheetName val="Debt Service"/>
      <sheetName val="Debt-BOP"/>
      <sheetName val="Debt Service_q"/>
      <sheetName val="C"/>
      <sheetName val="SUPUESTOS"/>
      <sheetName val="Sample Products"/>
      <sheetName val="D.E.P.P DEUDOR"/>
      <sheetName val="Main_ratios"/>
      <sheetName val="Report_Out"/>
      <sheetName val="Off_transfers"/>
      <sheetName val="Off_Loans"/>
      <sheetName val="Private_Capital"/>
      <sheetName val="Debt_Service"/>
      <sheetName val="Debt_Service_q"/>
      <sheetName val="D_E_P_P_DEUD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sheetData sheetId="30"/>
      <sheetData sheetId="31"/>
      <sheetData sheetId="32"/>
      <sheetData sheetId="33"/>
      <sheetData sheetId="34"/>
      <sheetData sheetId="35"/>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Gas 2004"/>
      <sheetName val="IN"/>
      <sheetName val="IN-HUB"/>
      <sheetName val="OUT-HUB"/>
      <sheetName val="Impact CI"/>
      <sheetName val="Assum"/>
      <sheetName val="X"/>
      <sheetName val="M"/>
      <sheetName val="SRT"/>
      <sheetName val="K"/>
      <sheetName val="BOP"/>
      <sheetName val="T9SR_bop"/>
      <sheetName val="ControlSheet"/>
      <sheetName val="WETA"/>
      <sheetName val="Au"/>
      <sheetName val="comments"/>
      <sheetName val="Module1"/>
      <sheetName val="Module2"/>
      <sheetName val="T9SR_bop (2)"/>
      <sheetName val="Gas"/>
      <sheetName val="IN-Q"/>
      <sheetName val="IN_TRE"/>
      <sheetName val="Sheet1"/>
      <sheetName val="T1SR"/>
      <sheetName val="T1SR_b"/>
      <sheetName val="Chart1"/>
      <sheetName val="Sensitivity Analysis"/>
      <sheetName val="T10SR "/>
      <sheetName val="T11SR"/>
      <sheetName val="DSA 2002"/>
      <sheetName val="DSA_Presentation"/>
      <sheetName val="NPV_DP2"/>
      <sheetName val="frozen request"/>
      <sheetName val="request"/>
      <sheetName val="Exports for DSA"/>
      <sheetName val="Source Data (Current)"/>
      <sheetName val="Complete Data Set (Annual)"/>
      <sheetName val=""/>
      <sheetName val="GAS Dec04"/>
      <sheetName val="GAS March 05"/>
      <sheetName val="T3SR_bop"/>
      <sheetName val="A Current Data"/>
      <sheetName val="Current"/>
      <sheetName val="MSRV"/>
      <sheetName val="fondo promedio"/>
      <sheetName val="GRÁFICO DE FONDO POR AFILIADO"/>
      <sheetName val="Reference"/>
      <sheetName val="pvtReport"/>
      <sheetName val="Bench - 99"/>
      <sheetName val="Cuadro I-5 94-00"/>
      <sheetName val="MLIBOP"/>
      <sheetName val="E"/>
      <sheetName val="BOP_NC-DMX"/>
      <sheetName val="Trade-DMX"/>
      <sheetName val="Comp GAS"/>
      <sheetName val="GAS March 2009"/>
      <sheetName val="GAS May 09"/>
      <sheetName val="GAS June 2009"/>
      <sheetName val="BOP SR Table"/>
      <sheetName val="BOP SR Table % GDP"/>
      <sheetName val="BOP simulations"/>
      <sheetName val="GOLD"/>
      <sheetName val="GAS Feb 2009_2"/>
      <sheetName val="GAS Feb 2009_1"/>
      <sheetName val="GAS Jan 2009"/>
      <sheetName val="GAS Nov 2008"/>
      <sheetName val="GAS Sep 2008"/>
      <sheetName val="GAS March 2008"/>
      <sheetName val="BOP_AUTH_1"/>
      <sheetName val="BOP_AUTH_2"/>
      <sheetName val="BOP_AUTH_3"/>
      <sheetName val="BOP_AUTH_4"/>
      <sheetName val="July Pre GAS"/>
      <sheetName val="July GAS"/>
      <sheetName val="Sept GAS"/>
      <sheetName val="Services"/>
      <sheetName val="C"/>
      <sheetName val="Indic"/>
      <sheetName val="Source_Data_(Current)"/>
      <sheetName val="Complete_Data_Set_(Annual)"/>
      <sheetName val="Gas_2004"/>
      <sheetName val="Impact_CI"/>
      <sheetName val="T9SR_bop_(2)"/>
      <sheetName val="Sensitivity_Analysis"/>
      <sheetName val="T10SR_"/>
      <sheetName val="DSA_2002"/>
      <sheetName val="frozen_request"/>
      <sheetName val="Exports_for_DSA"/>
      <sheetName val="GAS_March_05"/>
      <sheetName val="GAS_Dec04"/>
      <sheetName val="A_Current_Data"/>
      <sheetName val="fondo_promedio"/>
      <sheetName val="GRÁFICO_DE_FONDO_POR_AFILIADO"/>
      <sheetName val="Bench_-_99"/>
      <sheetName val="Cuadro_I-5_94-00"/>
      <sheetName val="Comp_GAS"/>
      <sheetName val="GAS_March_2009"/>
      <sheetName val="GAS_May_09"/>
      <sheetName val="GAS_June_2009"/>
      <sheetName val="BOP_SR_Table"/>
      <sheetName val="BOP_SR_Table_%_GDP"/>
      <sheetName val="BOP_simulations"/>
      <sheetName val="GAS_Feb_2009_2"/>
      <sheetName val="GAS_Feb_2009_1"/>
      <sheetName val="GAS_Jan_2009"/>
      <sheetName val="GAS_Nov_2008"/>
      <sheetName val="GAS_Sep_2008"/>
      <sheetName val="GAS_March_2008"/>
      <sheetName val="July_Pre_GAS"/>
      <sheetName val="July_GAS"/>
      <sheetName val="Sept_GAS"/>
      <sheetName val="Relief"/>
      <sheetName val="Constants"/>
      <sheetName val="Resumen"/>
      <sheetName val="Abastecimiento x mes"/>
      <sheetName val="Orgao"/>
      <sheetName val="Provincial"/>
      <sheetName val="Assump"/>
      <sheetName val="Last"/>
      <sheetName val="C Summary"/>
      <sheetName val="Dep fonct"/>
      <sheetName val="Output"/>
      <sheetName val="BFA_DMX"/>
      <sheetName val="CIV_DMX"/>
      <sheetName val="AFRDMX&amp;misc"/>
      <sheetName val="A Previous Data"/>
      <sheetName val="1. Assumptions"/>
      <sheetName val="Decision"/>
      <sheetName val="Table 1"/>
      <sheetName val="Dynamic Country Chart"/>
      <sheetName val="bs2000"/>
      <sheetName val="Source_Data_(Current)1"/>
      <sheetName val="Complete_Data_Set_(Annual)1"/>
      <sheetName val="Gas_20041"/>
      <sheetName val="Impact_CI1"/>
      <sheetName val="T9SR_bop_(2)1"/>
      <sheetName val="Sensitivity_Analysis1"/>
      <sheetName val="T10SR_1"/>
      <sheetName val="DSA_20021"/>
      <sheetName val="frozen_request1"/>
      <sheetName val="Exports_for_DSA1"/>
      <sheetName val="GAS_March_051"/>
      <sheetName val="GAS_Dec041"/>
      <sheetName val="A_Current_Data1"/>
      <sheetName val="fondo_promedio1"/>
      <sheetName val="GRÁFICO_DE_FONDO_POR_AFILIADO1"/>
      <sheetName val="Bench_-_991"/>
      <sheetName val="Cuadro_I-5_94-001"/>
      <sheetName val="Comp_GAS1"/>
      <sheetName val="GAS_March_20091"/>
      <sheetName val="GAS_May_091"/>
      <sheetName val="GAS_June_20091"/>
      <sheetName val="BOP_SR_Table1"/>
      <sheetName val="BOP_SR_Table_%_GDP1"/>
      <sheetName val="BOP_simulations1"/>
      <sheetName val="GAS_Feb_2009_21"/>
      <sheetName val="GAS_Feb_2009_11"/>
      <sheetName val="GAS_Jan_20091"/>
      <sheetName val="GAS_Nov_20081"/>
      <sheetName val="GAS_Sep_20081"/>
      <sheetName val="GAS_March_20081"/>
      <sheetName val="July_Pre_GAS1"/>
      <sheetName val="July_GAS1"/>
      <sheetName val="Sept_GAS1"/>
      <sheetName val="revagtrim"/>
      <sheetName val="TZSH"/>
      <sheetName val="lookup"/>
      <sheetName val="Control"/>
      <sheetName val="PARAM"/>
      <sheetName val="BCCCLE"/>
      <sheetName val="bcc bil  nav juin 07"/>
      <sheetName val="3SG (3)"/>
      <sheetName val="Chg"/>
      <sheetName val="NPV Reduction"/>
      <sheetName val="Sensitivity_Analysis2"/>
      <sheetName val="T10SR_2"/>
      <sheetName val="DSA_20022"/>
      <sheetName val="frozen_request2"/>
      <sheetName val="Exports_for_DSA2"/>
      <sheetName val="Impact_CI2"/>
      <sheetName val="GAS_March_052"/>
      <sheetName val="GAS_Dec042"/>
      <sheetName val="Source_Data_(Current)2"/>
      <sheetName val="Complete_Data_Set_(Annual)2"/>
      <sheetName val="Gas_20042"/>
      <sheetName val="T9SR_bop_(2)2"/>
      <sheetName val="A_Current_Data2"/>
      <sheetName val="fondo_promedio2"/>
      <sheetName val="GRÁFICO_DE_FONDO_POR_AFILIADO2"/>
      <sheetName val="Bench_-_992"/>
      <sheetName val="Cuadro_I-5_94-002"/>
      <sheetName val="Comp_GAS2"/>
      <sheetName val="GAS_March_20092"/>
      <sheetName val="GAS_May_092"/>
      <sheetName val="GAS_June_20092"/>
      <sheetName val="BOP_SR_Table2"/>
      <sheetName val="BOP_SR_Table_%_GDP2"/>
      <sheetName val="BOP_simulations2"/>
      <sheetName val="GAS_Feb_2009_22"/>
      <sheetName val="GAS_Feb_2009_12"/>
      <sheetName val="GAS_Jan_20092"/>
      <sheetName val="GAS_Nov_20082"/>
      <sheetName val="GAS_Sep_20082"/>
      <sheetName val="GAS_March_20082"/>
      <sheetName val="July_Pre_GAS2"/>
      <sheetName val="July_GAS2"/>
      <sheetName val="Sept_GAS2"/>
      <sheetName val="bcc_bil__nav_juin_07"/>
      <sheetName val="3SG_(3)"/>
      <sheetName val="C_Summary"/>
      <sheetName val="Dep_fonct"/>
      <sheetName val="A_Previous_Data"/>
      <sheetName val="Abastecimiento_x_mes"/>
      <sheetName val="1__Assumptions"/>
      <sheetName val="Table_1"/>
      <sheetName val="NPV_Reduction"/>
      <sheetName val="Sensitivity_Analysis3"/>
      <sheetName val="T10SR_3"/>
      <sheetName val="DSA_20023"/>
      <sheetName val="frozen_request3"/>
      <sheetName val="Exports_for_DSA3"/>
      <sheetName val="Impact_CI3"/>
      <sheetName val="GAS_March_053"/>
      <sheetName val="GAS_Dec043"/>
      <sheetName val="Source_Data_(Current)3"/>
      <sheetName val="Complete_Data_Set_(Annual)3"/>
      <sheetName val="Gas_20043"/>
      <sheetName val="T9SR_bop_(2)3"/>
      <sheetName val="A_Current_Data3"/>
      <sheetName val="fondo_promedio3"/>
      <sheetName val="GRÁFICO_DE_FONDO_POR_AFILIADO3"/>
      <sheetName val="Bench_-_993"/>
      <sheetName val="Cuadro_I-5_94-003"/>
      <sheetName val="Comp_GAS3"/>
      <sheetName val="GAS_March_20093"/>
      <sheetName val="GAS_May_093"/>
      <sheetName val="GAS_June_20093"/>
      <sheetName val="BOP_SR_Table3"/>
      <sheetName val="BOP_SR_Table_%_GDP3"/>
      <sheetName val="BOP_simulations3"/>
      <sheetName val="GAS_Feb_2009_23"/>
      <sheetName val="GAS_Feb_2009_13"/>
      <sheetName val="GAS_Jan_20093"/>
      <sheetName val="GAS_Nov_20083"/>
      <sheetName val="GAS_Sep_20083"/>
      <sheetName val="GAS_March_20083"/>
      <sheetName val="July_Pre_GAS3"/>
      <sheetName val="July_GAS3"/>
      <sheetName val="Sept_GAS3"/>
      <sheetName val="bcc_bil__nav_juin_071"/>
      <sheetName val="3SG_(3)1"/>
      <sheetName val="C_Summary1"/>
      <sheetName val="Dep_fonct1"/>
      <sheetName val="A_Previous_Data1"/>
      <sheetName val="Abastecimiento_x_mes1"/>
      <sheetName val="1__Assumptions1"/>
      <sheetName val="Table_11"/>
      <sheetName val="NPV_Reduction1"/>
      <sheetName val="embi_day"/>
      <sheetName val="GenericIR"/>
      <sheetName val="Sum1"/>
      <sheetName val="Projections"/>
      <sheetName val="PDVSA"/>
      <sheetName val="BEM_1"/>
      <sheetName val="Res"/>
      <sheetName val="Codes"/>
      <sheetName val="Dynamic_Country_Chart"/>
      <sheetName val="ex rate"/>
      <sheetName val="arr2def"/>
      <sheetName val="Sensitivity_Analysis4"/>
      <sheetName val="T10SR_4"/>
      <sheetName val="DSA_20024"/>
      <sheetName val="frozen_request4"/>
      <sheetName val="Exports_for_DSA4"/>
      <sheetName val="Impact_CI4"/>
      <sheetName val="GAS_March_054"/>
      <sheetName val="GAS_Dec044"/>
      <sheetName val="Source_Data_(Current)4"/>
      <sheetName val="Complete_Data_Set_(Annual)4"/>
      <sheetName val="Gas_20044"/>
      <sheetName val="T9SR_bop_(2)4"/>
      <sheetName val="A_Current_Data4"/>
      <sheetName val="fondo_promedio4"/>
      <sheetName val="GRÁFICO_DE_FONDO_POR_AFILIADO4"/>
      <sheetName val="Bench_-_994"/>
      <sheetName val="Cuadro_I-5_94-004"/>
      <sheetName val="Comp_GAS4"/>
      <sheetName val="GAS_March_20094"/>
      <sheetName val="GAS_May_094"/>
      <sheetName val="GAS_June_20094"/>
      <sheetName val="BOP_SR_Table4"/>
      <sheetName val="BOP_SR_Table_%_GDP4"/>
      <sheetName val="BOP_simulations4"/>
      <sheetName val="GAS_Feb_2009_24"/>
      <sheetName val="GAS_Feb_2009_14"/>
      <sheetName val="GAS_Jan_20094"/>
      <sheetName val="GAS_Nov_20084"/>
      <sheetName val="GAS_Sep_20084"/>
      <sheetName val="GAS_March_20084"/>
      <sheetName val="July_Pre_GAS4"/>
      <sheetName val="July_GAS4"/>
      <sheetName val="Sept_GAS4"/>
      <sheetName val="bcc_bil__nav_juin_072"/>
      <sheetName val="3SG_(3)2"/>
      <sheetName val="C_Summary2"/>
      <sheetName val="Dep_fonct2"/>
      <sheetName val="A_Previous_Data2"/>
      <sheetName val="Abastecimiento_x_mes2"/>
      <sheetName val="1__Assumptions2"/>
      <sheetName val="Table_12"/>
      <sheetName val="NPV_Reduction2"/>
      <sheetName val="2"/>
      <sheetName val="Terms"/>
      <sheetName val="Panorama_hidr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sheetData sheetId="268" refreshError="1"/>
      <sheetData sheetId="269" refreshError="1"/>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refreshError="1"/>
      <sheetData sheetId="313" refreshError="1"/>
      <sheetData sheetId="314"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C"/>
      <sheetName val="MAIN"/>
      <sheetName val="Asm"/>
      <sheetName val="Gin"/>
      <sheetName val="Con"/>
      <sheetName val="WETA"/>
      <sheetName val="DSA"/>
      <sheetName val="SPA"/>
      <sheetName val="Ann"/>
      <sheetName val="Gout"/>
      <sheetName val="Fout"/>
      <sheetName val="Mout"/>
      <sheetName val="Bout"/>
      <sheetName val="Oout"/>
      <sheetName val="Dout"/>
      <sheetName val="Fin"/>
      <sheetName val="Min"/>
      <sheetName val="Bin"/>
      <sheetName val="Din"/>
      <sheetName val="Oin"/>
      <sheetName val="Med"/>
      <sheetName val="Old"/>
      <sheetName val="Chg"/>
      <sheetName val="Chart1"/>
      <sheetName val="Macr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IN"/>
      <sheetName val="IN-HUB"/>
      <sheetName val="OUT-HUB"/>
      <sheetName val="Assum"/>
      <sheetName val="X"/>
      <sheetName val="M"/>
      <sheetName val="SRT"/>
      <sheetName val="K"/>
      <sheetName val="BOP"/>
      <sheetName val="T9SR_bop"/>
      <sheetName val="ControlSheet"/>
      <sheetName val="WETA"/>
      <sheetName val="Au"/>
      <sheetName val="Module1"/>
      <sheetName val="Module2"/>
      <sheetName val="Source Data (Current)"/>
      <sheetName val="Complete Data Set (Annual)"/>
      <sheetName val="Gas 2004"/>
      <sheetName val="Impact CI"/>
      <sheetName val="comments"/>
      <sheetName val="Gas"/>
      <sheetName val="IN-Q"/>
      <sheetName val="IN_TRE"/>
      <sheetName val="Sheet1"/>
      <sheetName val="T1SR"/>
      <sheetName val="T1SR_b"/>
      <sheetName val="Chart1"/>
      <sheetName val="T9SR_bop (2)"/>
      <sheetName val="Sensitivity Analysis"/>
      <sheetName val="T10SR "/>
      <sheetName val="T11SR"/>
      <sheetName val="DSA 2002"/>
      <sheetName val="DSA_Presentation"/>
      <sheetName val="NPV_DP2"/>
      <sheetName val="frozen request"/>
      <sheetName val="request"/>
      <sheetName val="Exports for DSA"/>
      <sheetName val="GAS March 05"/>
      <sheetName val="GAS Dec04"/>
      <sheetName val=""/>
      <sheetName val="T3SR_bop"/>
      <sheetName val="A Current Data"/>
      <sheetName val="MSRV"/>
      <sheetName val="fondo promedio"/>
      <sheetName val="GRÁFICO DE FONDO POR AFILIADO"/>
      <sheetName val="Current"/>
      <sheetName val="Reference"/>
      <sheetName val="pvtReport"/>
      <sheetName val="Bench - 99"/>
      <sheetName val="Cuadro I-5 94-00"/>
      <sheetName val="MLIBOP"/>
      <sheetName val="E"/>
      <sheetName val="BOP_NC-DMX"/>
      <sheetName val="Trade-DMX"/>
      <sheetName val="Comp GAS"/>
      <sheetName val="GAS March 2009"/>
      <sheetName val="GAS May 09"/>
      <sheetName val="GAS June 2009"/>
      <sheetName val="BOP SR Table"/>
      <sheetName val="BOP SR Table % GDP"/>
      <sheetName val="BOP simulations"/>
      <sheetName val="GOLD"/>
      <sheetName val="GAS Feb 2009_2"/>
      <sheetName val="GAS Feb 2009_1"/>
      <sheetName val="GAS Jan 2009"/>
      <sheetName val="GAS Nov 2008"/>
      <sheetName val="GAS Sep 2008"/>
      <sheetName val="GAS March 2008"/>
      <sheetName val="BOP_AUTH_1"/>
      <sheetName val="BOP_AUTH_2"/>
      <sheetName val="BOP_AUTH_3"/>
      <sheetName val="BOP_AUTH_4"/>
      <sheetName val="July Pre GAS"/>
      <sheetName val="July GAS"/>
      <sheetName val="Sept GAS"/>
      <sheetName val="Services"/>
      <sheetName val="C"/>
      <sheetName val="Indic"/>
      <sheetName val="Source_Data_(Current)"/>
      <sheetName val="Complete_Data_Set_(Annual)"/>
      <sheetName val="Gas_2004"/>
      <sheetName val="Impact_CI"/>
      <sheetName val="T9SR_bop_(2)"/>
      <sheetName val="Sensitivity_Analysis"/>
      <sheetName val="T10SR_"/>
      <sheetName val="DSA_2002"/>
      <sheetName val="frozen_request"/>
      <sheetName val="Exports_for_DSA"/>
      <sheetName val="GAS_March_05"/>
      <sheetName val="GAS_Dec04"/>
      <sheetName val="A_Current_Data"/>
      <sheetName val="fondo_promedio"/>
      <sheetName val="GRÁFICO_DE_FONDO_POR_AFILIADO"/>
      <sheetName val="Bench_-_99"/>
      <sheetName val="Cuadro_I-5_94-00"/>
      <sheetName val="Comp_GAS"/>
      <sheetName val="GAS_March_2009"/>
      <sheetName val="GAS_May_09"/>
      <sheetName val="GAS_June_2009"/>
      <sheetName val="BOP_SR_Table"/>
      <sheetName val="BOP_SR_Table_%_GDP"/>
      <sheetName val="BOP_simulations"/>
      <sheetName val="GAS_Feb_2009_2"/>
      <sheetName val="GAS_Feb_2009_1"/>
      <sheetName val="GAS_Jan_2009"/>
      <sheetName val="GAS_Nov_2008"/>
      <sheetName val="GAS_Sep_2008"/>
      <sheetName val="GAS_March_2008"/>
      <sheetName val="July_Pre_GAS"/>
      <sheetName val="July_GAS"/>
      <sheetName val="Sept_GAS"/>
      <sheetName val="Relief"/>
      <sheetName val="Constan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Price_formation"/>
      <sheetName val="FPA MACRO"/>
      <sheetName val="REAL_PUBCON_Chart"/>
      <sheetName val="REAL_PUBINV_Chart"/>
      <sheetName val="PUB_EMPLOY_Chart"/>
      <sheetName val="INFO_AMACRO"/>
      <sheetName val="INFO_QMACRO"/>
      <sheetName val="FPA FISCAL"/>
      <sheetName val="INFO_AFISCAL (PFR, LEVELS)"/>
      <sheetName val="INFO_AFISCAL (PFR, %GDP)"/>
      <sheetName val="INFO_AFISCAL (AMECO, %GDP)"/>
      <sheetName val="Memo_Output RATIOS"/>
      <sheetName val="QFISCAL (AMECO-based, %GDP)"/>
      <sheetName val="QFISCAL (AMECO-based, levels)"/>
      <sheetName val="TOTEXP&amp;REV_Chart"/>
      <sheetName val="captrans_Chart"/>
      <sheetName val="CUREV_Chart"/>
      <sheetName val="SSCON_Chart"/>
      <sheetName val="CUTR_Chart"/>
      <sheetName val="PUBCON_Chart"/>
      <sheetName val="PUBINV_Chart"/>
      <sheetName val="DEBT_Chart"/>
      <sheetName val="Memo_Output for MODELS"/>
    </sheetNames>
    <sheetDataSet>
      <sheetData sheetId="0"/>
      <sheetData sheetId="1" refreshError="1"/>
      <sheetData sheetId="2" refreshError="1"/>
      <sheetData sheetId="3" refreshError="1"/>
      <sheetData sheetId="4" refreshError="1"/>
      <sheetData sheetId="5" refreshError="1"/>
      <sheetData sheetId="6" refreshError="1"/>
      <sheetData sheetId="7"/>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ockExchange"/>
      <sheetName val="GovSecur"/>
      <sheetName val="ForExchange"/>
      <sheetName val="MoneyMarket"/>
      <sheetName val="Sheet1"/>
      <sheetName val="Sheet2"/>
      <sheetName val="BDDBIL"/>
      <sheetName val="BNCBIL"/>
    </sheetNames>
    <sheetDataSet>
      <sheetData sheetId="0"/>
      <sheetData sheetId="1"/>
      <sheetData sheetId="2"/>
      <sheetData sheetId="3"/>
      <sheetData sheetId="4"/>
      <sheetData sheetId="5"/>
      <sheetData sheetId="6" refreshError="1"/>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Sheet"/>
      <sheetName val="Contents"/>
      <sheetName val="T1"/>
      <sheetName val="Source_DOT"/>
      <sheetName val="T2_SSA"/>
      <sheetName val="T3_SEI"/>
      <sheetName val="T4_NA_W"/>
      <sheetName val="T5_FISBAL_W"/>
      <sheetName val="T6_CONVCRIT"/>
      <sheetName val="T6a_CONVCRIT"/>
      <sheetName val="T7-EXTDEBT"/>
      <sheetName val="T8_DOMDEBT_00"/>
      <sheetName val="T8_DOMDEBT_01"/>
      <sheetName val="T9_EXT_W"/>
      <sheetName val="T10_TTT"/>
      <sheetName val="T11_EER"/>
      <sheetName val="T12_disbfassist"/>
      <sheetName val="T13_MONSUR"/>
      <sheetName val="T14_BCEAO"/>
      <sheetName val="T15_FA"/>
      <sheetName val="T16_COMBNKS"/>
      <sheetName val="T17_T18_MSURC"/>
      <sheetName val="T19_1999"/>
      <sheetName val="T19_2000"/>
      <sheetName val="T19_2001"/>
      <sheetName val="T20"/>
      <sheetName val="T21_prudratio"/>
      <sheetName val="T22_BS"/>
      <sheetName val="T23RFM"/>
      <sheetName val="T24_BUDGSUM"/>
      <sheetName val="T26_T27SOCIAL"/>
      <sheetName val="T27ED_T28HLT"/>
      <sheetName val="weights"/>
      <sheetName val="INS_Source"/>
      <sheetName val="ppp_TTT"/>
      <sheetName val="CPIINDE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GovSecur"/>
      <sheetName val="BDDBIL"/>
      <sheetName val="BNCBIL"/>
    </sheetNames>
    <sheetDataSet>
      <sheetData sheetId="0"/>
      <sheetData sheetId="1"/>
      <sheetData sheetId="2"/>
      <sheetData sheetId="3" refreshError="1"/>
      <sheetData sheetId="4" refreshError="1"/>
      <sheetData sheetId="5"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igeria_Val"/>
      <sheetName val="Raw_1"/>
      <sheetName val="Raw_2"/>
      <sheetName val="raw"/>
      <sheetName val="Nominal"/>
      <sheetName val="EERProfile"/>
      <sheetName val="BDDBIL"/>
      <sheetName val="BNCBIL"/>
      <sheetName val="SpotExchangeRates"/>
      <sheetName val="StockMarketIndices"/>
      <sheetName val="OUT_WETA"/>
      <sheetName val="Bloomberg_Nigeria_Db"/>
      <sheetName val="outsheet"/>
      <sheetName val="CODE LIST"/>
      <sheetName val="COP FED"/>
      <sheetName val="Sheet1"/>
      <sheetName val="Ex rate bloom"/>
      <sheetName val="CODE_LIST"/>
      <sheetName val="COP_FED"/>
      <sheetName val="Ex_rate_bloom"/>
      <sheetName val="CODE_LIST1"/>
      <sheetName val="COP_FED1"/>
      <sheetName val="Bloomberg"/>
      <sheetName val="CODE_LIST2"/>
      <sheetName val="COP_FED2"/>
      <sheetName val="Ex_rate_bloom1"/>
      <sheetName val="CAgds"/>
      <sheetName val="CAinc"/>
      <sheetName val="CAnfs"/>
      <sheetName val="FAport"/>
      <sheetName val="CAtrs"/>
      <sheetName val="KA"/>
      <sheetName val="RED Table8"/>
      <sheetName val="CODE_LIST3"/>
      <sheetName val="COP_FED3"/>
      <sheetName val="Ex_rate_bloom2"/>
      <sheetName val="I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refreshError="1"/>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sheetData sheetId="34"/>
      <sheetData sheetId="35"/>
      <sheetData sheetId="36"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MBI"/>
      <sheetName val="Sheet1"/>
      <sheetName val="correlations with EMBI"/>
      <sheetName val="60d correlation"/>
      <sheetName val="80d correlation"/>
      <sheetName val="60d correlation (2)"/>
      <sheetName val="spreads"/>
      <sheetName val="embispread2001 02"/>
      <sheetName val="PNB"/>
      <sheetName val="WAEMU"/>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ControlSheet"/>
      <sheetName val="STOCK MARKET"/>
      <sheetName val="Valu"/>
      <sheetName val="MarketCap"/>
      <sheetName val="Raw_1"/>
    </sheetNames>
    <sheetDataSet>
      <sheetData sheetId="0"/>
      <sheetData sheetId="1"/>
      <sheetData sheetId="2"/>
      <sheetData sheetId="3" refreshError="1"/>
      <sheetData sheetId="4" refreshError="1"/>
      <sheetData sheetId="5"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5"/>
      <sheetName val="Sheet4"/>
      <sheetName val="MarketCap (2)"/>
      <sheetName val="MarketCap"/>
      <sheetName val="Sheet3"/>
      <sheetName val="Sheet2"/>
      <sheetName val="Sheet6"/>
      <sheetName val="Valu (3)"/>
      <sheetName val="Valu (2)"/>
      <sheetName val="Valu"/>
      <sheetName val="Sheet1"/>
      <sheetName val="AddInd"/>
      <sheetName val="Raw_1"/>
      <sheetName val="STOCK MARKET"/>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IN"/>
      <sheetName val="OUT"/>
      <sheetName val="DMB"/>
      <sheetName val="CBS"/>
      <sheetName val="MSRV"/>
      <sheetName val="SCSMSRV"/>
      <sheetName val="printMRSV"/>
      <sheetName val="SCSCBS"/>
      <sheetName val="VulnInd"/>
      <sheetName val="WETA"/>
      <sheetName val="Figure X"/>
      <sheetName val="Quarterly Interest Rate IFS"/>
      <sheetName val="Annual Interest Rate IFS"/>
      <sheetName val="Development Bank IFS"/>
      <sheetName val="Financial Survey IFS"/>
      <sheetName val="Nonbank Institution IFS"/>
      <sheetName val="Vuln.ind from CBS"/>
      <sheetName val="SoundnessInd."/>
      <sheetName val="FinSoundInd"/>
      <sheetName val="DOMDEBT-M (old)"/>
      <sheetName val="ControlSheet"/>
      <sheetName val="EDSS_OFIM"/>
      <sheetName val="EDSS_OFIQ"/>
      <sheetName val="from CBS on DMB"/>
      <sheetName val="di_RSRV"/>
      <sheetName val="di_OFI"/>
      <sheetName val="di_CRDT"/>
      <sheetName val="di_LQDT"/>
      <sheetName val="di_INT"/>
      <sheetName val="SCRMSRV"/>
      <sheetName val="SCRMCDEV"/>
      <sheetName val="SCRCBS"/>
      <sheetName val="SCRDMB"/>
      <sheetName val="SCROFI"/>
      <sheetName val="SCRCRDT"/>
      <sheetName val="SCRLQDT"/>
      <sheetName val="SCRINT"/>
      <sheetName val="SCRRSRV"/>
      <sheetName val="monetary aggregates"/>
      <sheetName val="mon aggreg in percent"/>
      <sheetName val="Chart2"/>
      <sheetName val="Chart3"/>
      <sheetName val="data for monetary dev chart"/>
      <sheetName val="data for Figure 3"/>
      <sheetName val="Figure 3"/>
      <sheetName val="Chart1"/>
      <sheetName val="Chart4"/>
      <sheetName val="Chart5"/>
      <sheetName val="Panel1"/>
      <sheetName val="Monetary Authorites IFS"/>
      <sheetName val="Banking Institution IFS"/>
      <sheetName val="Banking Survey IFS"/>
      <sheetName val="CBS IFS"/>
      <sheetName val="Commercial Bank Assets IFS"/>
      <sheetName val="Securities-nonbanks"/>
      <sheetName val="SecuritiesDMBs"/>
      <sheetName val="SEC-REDEMP"/>
      <sheetName val="SCRDOMDEBT"/>
      <sheetName val="DOMDEBT-M"/>
      <sheetName val="SCSMSRVHalfYear"/>
      <sheetName val="Sheet1"/>
      <sheetName val="MSRV-PRG"/>
      <sheetName val="DMB-PRG"/>
      <sheetName val="CBS-PRG"/>
      <sheetName val="EDSS_CBSQ"/>
      <sheetName val="EDSS_DMBQ"/>
      <sheetName val="EDSS_CBSM"/>
      <sheetName val="EDSS_DMBM"/>
      <sheetName val="Sheet1 (2)"/>
      <sheetName val="Interest Rate IFS"/>
      <sheetName val="Gvt.Securities-others"/>
      <sheetName val="Comparing AFR &amp; SRF data"/>
      <sheetName val="Broad Money contribution"/>
      <sheetName val="CBS (SRF pilot)"/>
      <sheetName val="ODCs (SRF pilot)"/>
      <sheetName val="Monetary Survey (SRF pilot) "/>
      <sheetName val="GvtSecurities-DMBs"/>
      <sheetName val="Gvt-Securities"/>
      <sheetName val="Mon-DMX"/>
      <sheetName val="IN_DMX"/>
      <sheetName val="CBS (SRF)"/>
      <sheetName val="ODCs (SRF)"/>
      <sheetName val="Monetary Survey (SRF) "/>
      <sheetName val="FX"/>
      <sheetName val="1SR"/>
      <sheetName val="CBS weekly"/>
      <sheetName val="MS proj"/>
      <sheetName val="Mon Ind"/>
      <sheetName val="Mon Survey Table (2)"/>
      <sheetName val="MS montly"/>
      <sheetName val="CBS BS (2)"/>
      <sheetName val="CBS BS"/>
      <sheetName val="MonQ Prg"/>
      <sheetName val="IFS - Exchange rates"/>
      <sheetName val="WEO_q"/>
      <sheetName val="Input from HUB"/>
      <sheetName val="Raw_1"/>
      <sheetName val="page 1"/>
      <sheetName val="Figure_X"/>
      <sheetName val="Quarterly_Interest_Rate_IFS"/>
      <sheetName val="Annual_Interest_Rate_IFS"/>
      <sheetName val="Development_Bank_IFS"/>
      <sheetName val="Financial_Survey_IFS"/>
      <sheetName val="Nonbank_Institution_IFS"/>
      <sheetName val="Vuln_ind_from_CBS"/>
      <sheetName val="SoundnessInd_"/>
      <sheetName val="DOMDEBT-M_(old)"/>
      <sheetName val="from_CBS_on_DMB"/>
      <sheetName val="monetary_aggregates"/>
      <sheetName val="mon_aggreg_in_percent"/>
      <sheetName val="data_for_monetary_dev_chart"/>
      <sheetName val="data_for_Figure_3"/>
      <sheetName val="Figure_3"/>
      <sheetName val="Monetary_Authorites_IFS"/>
      <sheetName val="Banking_Institution_IFS"/>
      <sheetName val="Banking_Survey_IFS"/>
      <sheetName val="CBS_IFS"/>
      <sheetName val="Commercial_Bank_Assets_IFS"/>
      <sheetName val="Sheet1_(2)"/>
      <sheetName val="Interest_Rate_IFS"/>
      <sheetName val="Gvt_Securities-others"/>
      <sheetName val="Comparing_AFR_&amp;_SRF_data"/>
      <sheetName val="Broad_Money_contribution"/>
      <sheetName val="CBS_(SRF_pilot)"/>
      <sheetName val="ODCs_(SRF_pilot)"/>
      <sheetName val="Monetary_Survey_(SRF_pilot)_"/>
      <sheetName val="CBS_(SRF)"/>
      <sheetName val="ODCs_(SRF)"/>
      <sheetName val="Monetary_Survey_(SRF)_"/>
      <sheetName val="CBS_weekly"/>
      <sheetName val="MS_proj"/>
      <sheetName val="Mon_Ind"/>
      <sheetName val="Mon_Survey_Table_(2)"/>
      <sheetName val="MS_montly"/>
      <sheetName val="CBS_BS_(2)"/>
      <sheetName val="CBS_BS"/>
      <sheetName val="MonQ_Prg"/>
      <sheetName val="IFS_-_Exchange_rates"/>
      <sheetName val="Input_from_HUB"/>
      <sheetName val="page_1"/>
      <sheetName val="country name lookup"/>
      <sheetName val="Scmony"/>
      <sheetName val="Med"/>
      <sheetName val="E"/>
      <sheetName val="PrivReceipts"/>
      <sheetName val="by year"/>
      <sheetName val="C"/>
      <sheetName val="Codes"/>
      <sheetName val="Cover"/>
      <sheetName val="T3a. Fiscal (N$)"/>
      <sheetName val="T1. Select Economic Indicators"/>
      <sheetName val="Input 1- Basics"/>
      <sheetName val="Instructions"/>
      <sheetName val="CountryList"/>
      <sheetName val="di_CBS"/>
      <sheetName val="di_DMB"/>
      <sheetName val="di_MSRV"/>
      <sheetName val="MCDEV"/>
      <sheetName val="scrlqdt.not.linked"/>
      <sheetName val="Auction results"/>
      <sheetName val="DAA auction bids"/>
      <sheetName val="Interest rates - 06R"/>
      <sheetName val="RM Monthly"/>
      <sheetName val="MonQ Prg (2)"/>
      <sheetName val="Mon Survey Table"/>
      <sheetName val="Inflation Table "/>
      <sheetName val="SC1"/>
      <sheetName val="SC2"/>
      <sheetName val="SC3"/>
      <sheetName val="SC4"/>
      <sheetName val="Chart - Contribution to M2"/>
      <sheetName val="Consistency checks"/>
      <sheetName val="Chart Money Ratios"/>
      <sheetName val="Chart - Proj. contrib. to M2"/>
      <sheetName val="CBS (old!)"/>
      <sheetName val="DMB (old!)"/>
      <sheetName val="MSRV (old!)"/>
      <sheetName val="Interest rates - 06R OLD!!"/>
      <sheetName val="CPIINDEX"/>
      <sheetName val="Content"/>
      <sheetName val="CBS_(SRF_pilot)1"/>
      <sheetName val="ODCs_(SRF_pilot)1"/>
      <sheetName val="Monetary_Survey_(SRF_pilot)_1"/>
      <sheetName val="Comparing_AFR_&amp;_SRF_data1"/>
      <sheetName val="Broad_Money_contribution1"/>
      <sheetName val="Figure_X1"/>
      <sheetName val="Quarterly_Interest_Rate_IFS1"/>
      <sheetName val="Annual_Interest_Rate_IFS1"/>
      <sheetName val="Development_Bank_IFS1"/>
      <sheetName val="Financial_Survey_IFS1"/>
      <sheetName val="Nonbank_Institution_IFS1"/>
      <sheetName val="Vuln_ind_from_CBS1"/>
      <sheetName val="SoundnessInd_1"/>
      <sheetName val="DOMDEBT-M_(old)1"/>
      <sheetName val="from_CBS_on_DMB1"/>
      <sheetName val="monetary_aggregates1"/>
      <sheetName val="mon_aggreg_in_percent1"/>
      <sheetName val="data_for_monetary_dev_chart1"/>
      <sheetName val="data_for_Figure_31"/>
      <sheetName val="Figure_31"/>
      <sheetName val="Monetary_Authorites_IFS1"/>
      <sheetName val="Banking_Institution_IFS1"/>
      <sheetName val="Banking_Survey_IFS1"/>
      <sheetName val="CBS_IFS1"/>
      <sheetName val="Commercial_Bank_Assets_IFS1"/>
      <sheetName val="Sheet1_(2)1"/>
      <sheetName val="Interest_Rate_IFS1"/>
      <sheetName val="Gvt_Securities-others1"/>
      <sheetName val="CBS_(SRF)1"/>
      <sheetName val="ODCs_(SRF)1"/>
      <sheetName val="Monetary_Survey_(SRF)_1"/>
      <sheetName val="CBS_weekly1"/>
      <sheetName val="MS_proj1"/>
      <sheetName val="Mon_Ind1"/>
      <sheetName val="Mon_Survey_Table_(2)1"/>
      <sheetName val="MS_montly1"/>
      <sheetName val="CBS_BS_(2)1"/>
      <sheetName val="CBS_BS1"/>
      <sheetName val="MonQ_Prg1"/>
      <sheetName val="IFS_-_Exchange_rates1"/>
      <sheetName val="Input_from_HUB1"/>
      <sheetName val="page_11"/>
      <sheetName val="country_name_lookup"/>
      <sheetName val="by_year"/>
      <sheetName val="list"/>
      <sheetName val="CBS_(SRF_pilot)2"/>
      <sheetName val="ODCs_(SRF_pilot)2"/>
      <sheetName val="Monetary_Survey_(SRF_pilot)_2"/>
      <sheetName val="Comparing_AFR_&amp;_SRF_data2"/>
      <sheetName val="Broad_Money_contribution2"/>
      <sheetName val="Figure_X2"/>
      <sheetName val="Quarterly_Interest_Rate_IFS2"/>
      <sheetName val="Annual_Interest_Rate_IFS2"/>
      <sheetName val="Development_Bank_IFS2"/>
      <sheetName val="Financial_Survey_IFS2"/>
      <sheetName val="Nonbank_Institution_IFS2"/>
      <sheetName val="Vuln_ind_from_CBS2"/>
      <sheetName val="SoundnessInd_2"/>
      <sheetName val="DOMDEBT-M_(old)2"/>
      <sheetName val="from_CBS_on_DMB2"/>
      <sheetName val="monetary_aggregates2"/>
      <sheetName val="mon_aggreg_in_percent2"/>
      <sheetName val="data_for_monetary_dev_chart2"/>
      <sheetName val="data_for_Figure_32"/>
      <sheetName val="Figure_32"/>
      <sheetName val="Monetary_Authorites_IFS2"/>
      <sheetName val="Banking_Institution_IFS2"/>
      <sheetName val="Banking_Survey_IFS2"/>
      <sheetName val="CBS_IFS2"/>
      <sheetName val="Commercial_Bank_Assets_IFS2"/>
      <sheetName val="Sheet1_(2)2"/>
      <sheetName val="Interest_Rate_IFS2"/>
      <sheetName val="Gvt_Securities-others2"/>
      <sheetName val="CBS_(SRF)2"/>
      <sheetName val="ODCs_(SRF)2"/>
      <sheetName val="Monetary_Survey_(SRF)_2"/>
      <sheetName val="CBS_weekly2"/>
      <sheetName val="MS_proj2"/>
      <sheetName val="Mon_Ind2"/>
      <sheetName val="Mon_Survey_Table_(2)2"/>
      <sheetName val="MS_montly2"/>
      <sheetName val="CBS_BS_(2)2"/>
      <sheetName val="CBS_BS2"/>
      <sheetName val="MonQ_Prg2"/>
      <sheetName val="IFS_-_Exchange_rates2"/>
      <sheetName val="Input_from_HUB2"/>
      <sheetName val="page_12"/>
      <sheetName val="country_name_lookup1"/>
      <sheetName val="by_year1"/>
      <sheetName val="Change according to grades"/>
      <sheetName val="BSD5"/>
      <sheetName val="Control"/>
      <sheetName val="WEOData"/>
      <sheetName val="Figure_X3"/>
      <sheetName val="Quarterly_Interest_Rate_IFS3"/>
      <sheetName val="Annual_Interest_Rate_IFS3"/>
      <sheetName val="Development_Bank_IFS3"/>
      <sheetName val="Financial_Survey_IFS3"/>
      <sheetName val="Nonbank_Institution_IFS3"/>
      <sheetName val="Vuln_ind_from_CBS3"/>
      <sheetName val="SoundnessInd_3"/>
      <sheetName val="DOMDEBT-M_(old)3"/>
      <sheetName val="from_CBS_on_DMB3"/>
      <sheetName val="monetary_aggregates3"/>
      <sheetName val="mon_aggreg_in_percent3"/>
      <sheetName val="data_for_monetary_dev_chart3"/>
      <sheetName val="data_for_Figure_33"/>
      <sheetName val="Figure_33"/>
      <sheetName val="Monetary_Authorites_IFS3"/>
      <sheetName val="Banking_Institution_IFS3"/>
      <sheetName val="Banking_Survey_IFS3"/>
      <sheetName val="CBS_IFS3"/>
      <sheetName val="Commercial_Bank_Assets_IFS3"/>
      <sheetName val="Sheet1_(2)3"/>
      <sheetName val="Interest_Rate_IFS3"/>
      <sheetName val="Gvt_Securities-others3"/>
      <sheetName val="Comparing_AFR_&amp;_SRF_data3"/>
      <sheetName val="Broad_Money_contribution3"/>
      <sheetName val="CBS_(SRF_pilot)3"/>
      <sheetName val="ODCs_(SRF_pilot)3"/>
      <sheetName val="Monetary_Survey_(SRF_pilot)_3"/>
      <sheetName val="CBS_(SRF)3"/>
      <sheetName val="ODCs_(SRF)3"/>
      <sheetName val="Monetary_Survey_(SRF)_3"/>
      <sheetName val="CBS_weekly3"/>
      <sheetName val="MS_proj3"/>
      <sheetName val="Mon_Ind3"/>
      <sheetName val="Mon_Survey_Table_(2)3"/>
      <sheetName val="MS_montly3"/>
      <sheetName val="CBS_BS_(2)3"/>
      <sheetName val="CBS_BS3"/>
      <sheetName val="MonQ_Prg3"/>
      <sheetName val="IFS_-_Exchange_rates3"/>
      <sheetName val="Input_from_HUB3"/>
      <sheetName val="page_13"/>
      <sheetName val="country_name_lookup2"/>
      <sheetName val="by_year2"/>
      <sheetName val="T3a__Fiscal_(N$)"/>
      <sheetName val="T1__Select_Economic_Indicators"/>
      <sheetName val="Input_1-_Basics"/>
      <sheetName val="scrlqdt_not_linked"/>
      <sheetName val="Auction_results"/>
      <sheetName val="DAA_auction_bids"/>
      <sheetName val="Interest_rates_-_06R"/>
      <sheetName val="RM_Monthly"/>
      <sheetName val="MonQ_Prg_(2)"/>
      <sheetName val="Mon_Survey_Table"/>
      <sheetName val="Inflation_Table_"/>
      <sheetName val="Chart_-_Contribution_to_M2"/>
      <sheetName val="Consistency_checks"/>
      <sheetName val="Chart_Money_Ratios"/>
      <sheetName val="Chart_-_Proj__contrib__to_M2"/>
      <sheetName val="CBS_(old!)"/>
      <sheetName val="DMB_(old!)"/>
      <sheetName val="MSRV_(old!)"/>
      <sheetName val="Interest_rates_-_06R_OLD!!"/>
      <sheetName val="Change_according_to_grades"/>
      <sheetName val="BFtab10 Macro Framework"/>
      <sheetName val="D(Old Credit U data)"/>
      <sheetName val="C(Old DFC data)"/>
      <sheetName val="Figure_X4"/>
      <sheetName val="Quarterly_Interest_Rate_IFS4"/>
      <sheetName val="Annual_Interest_Rate_IFS4"/>
      <sheetName val="Development_Bank_IFS4"/>
      <sheetName val="Financial_Survey_IFS4"/>
      <sheetName val="Nonbank_Institution_IFS4"/>
      <sheetName val="Vuln_ind_from_CBS4"/>
      <sheetName val="SoundnessInd_4"/>
      <sheetName val="DOMDEBT-M_(old)4"/>
      <sheetName val="from_CBS_on_DMB4"/>
      <sheetName val="monetary_aggregates4"/>
      <sheetName val="mon_aggreg_in_percent4"/>
      <sheetName val="data_for_monetary_dev_chart4"/>
      <sheetName val="data_for_Figure_34"/>
      <sheetName val="Figure_34"/>
      <sheetName val="Monetary_Authorites_IFS4"/>
      <sheetName val="Banking_Institution_IFS4"/>
      <sheetName val="Banking_Survey_IFS4"/>
      <sheetName val="CBS_IFS4"/>
      <sheetName val="Commercial_Bank_Assets_IFS4"/>
      <sheetName val="Sheet1_(2)4"/>
      <sheetName val="Interest_Rate_IFS4"/>
      <sheetName val="Gvt_Securities-others4"/>
      <sheetName val="Comparing_AFR_&amp;_SRF_data4"/>
      <sheetName val="Broad_Money_contribution4"/>
      <sheetName val="CBS_(SRF_pilot)4"/>
      <sheetName val="ODCs_(SRF_pilot)4"/>
      <sheetName val="Monetary_Survey_(SRF_pilot)_4"/>
      <sheetName val="CBS_(SRF)4"/>
      <sheetName val="ODCs_(SRF)4"/>
      <sheetName val="Monetary_Survey_(SRF)_4"/>
      <sheetName val="CBS_weekly4"/>
      <sheetName val="MS_proj4"/>
      <sheetName val="Mon_Ind4"/>
      <sheetName val="Mon_Survey_Table_(2)4"/>
      <sheetName val="MS_montly4"/>
      <sheetName val="CBS_BS_(2)4"/>
      <sheetName val="CBS_BS4"/>
      <sheetName val="MonQ_Prg4"/>
      <sheetName val="IFS_-_Exchange_rates4"/>
      <sheetName val="Input_from_HUB4"/>
      <sheetName val="page_14"/>
      <sheetName val="country_name_lookup3"/>
      <sheetName val="by_year3"/>
      <sheetName val="T3a__Fiscal_(N$)1"/>
      <sheetName val="T1__Select_Economic_Indicators1"/>
      <sheetName val="Input_1-_Basics1"/>
      <sheetName val="scrlqdt_not_linked1"/>
      <sheetName val="Auction_results1"/>
      <sheetName val="DAA_auction_bids1"/>
      <sheetName val="Interest_rates_-_06R1"/>
      <sheetName val="RM_Monthly1"/>
      <sheetName val="MonQ_Prg_(2)1"/>
      <sheetName val="Mon_Survey_Table1"/>
      <sheetName val="Inflation_Table_1"/>
      <sheetName val="Chart_-_Contribution_to_M21"/>
      <sheetName val="Consistency_checks1"/>
      <sheetName val="Chart_Money_Ratios1"/>
      <sheetName val="Chart_-_Proj__contrib__to_M21"/>
      <sheetName val="CBS_(old!)1"/>
      <sheetName val="DMB_(old!)1"/>
      <sheetName val="MSRV_(old!)1"/>
      <sheetName val="Interest_rates_-_06R_OLD!!1"/>
      <sheetName val="Change_according_to_grades1"/>
      <sheetName val="ProjectThemes"/>
      <sheetName val="funding wksheet"/>
      <sheetName val="MINISTRY LEVEL"/>
      <sheetName val="ONGOIN_PJJ"/>
      <sheetName val="PIPELINE"/>
      <sheetName val="HiddenSetting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sheetData sheetId="44"/>
      <sheetData sheetId="45"/>
      <sheetData sheetId="46" refreshError="1"/>
      <sheetData sheetId="47" refreshError="1"/>
      <sheetData sheetId="48" refreshError="1"/>
      <sheetData sheetId="49"/>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sheetData sheetId="73" refreshError="1"/>
      <sheetData sheetId="74"/>
      <sheetData sheetId="75"/>
      <sheetData sheetId="76"/>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refreshError="1"/>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refreshError="1"/>
      <sheetData sheetId="271" refreshError="1"/>
      <sheetData sheetId="272" refreshError="1"/>
      <sheetData sheetId="273" refreshError="1"/>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refreshError="1"/>
      <sheetData sheetId="339" refreshError="1"/>
      <sheetData sheetId="340" refreshError="1"/>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refreshError="1"/>
      <sheetData sheetId="406" refreshError="1"/>
      <sheetData sheetId="407" refreshError="1"/>
      <sheetData sheetId="408" refreshError="1"/>
      <sheetData sheetId="409" refreshError="1"/>
      <sheetData sheetId="410"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C"/>
      <sheetName val="IN"/>
      <sheetName val="OUT"/>
      <sheetName val="M"/>
      <sheetName val="DMX"/>
      <sheetName val="Main"/>
      <sheetName val="Dsb"/>
      <sheetName val="Dbt"/>
      <sheetName val="BOP SR"/>
      <sheetName val="Government Debt"/>
      <sheetName val="Assump"/>
      <sheetName val="Amt"/>
      <sheetName val="GOV Financing"/>
      <sheetName val="Tr"/>
      <sheetName val="Int"/>
      <sheetName val="GIR_NIR"/>
      <sheetName val="OldOut"/>
      <sheetName val="T-DSvc"/>
      <sheetName val="T-DSA"/>
      <sheetName val="2001Cshflw"/>
      <sheetName val="2002Cshflw"/>
      <sheetName val="NIR"/>
      <sheetName val="BOG"/>
      <sheetName val="Oil sector"/>
      <sheetName val="Svc"/>
      <sheetName val="Q-BOP"/>
      <sheetName val="Ind"/>
      <sheetName val="M-Id"/>
      <sheetName val="X-Id"/>
      <sheetName val="X"/>
      <sheetName val="Summary"/>
      <sheetName val="Eurobond"/>
      <sheetName val="Gross Int Reserves"/>
      <sheetName val="Trade"/>
      <sheetName val="IMF"/>
      <sheetName val="T-IMF"/>
      <sheetName val="2003Cshflw"/>
      <sheetName val="2004Cshflw"/>
      <sheetName val="2005Cshflw"/>
      <sheetName val="2006Cshflw"/>
      <sheetName val="2007cshflw"/>
      <sheetName val="Cashflow 2007"/>
      <sheetName val="Req"/>
      <sheetName val="HIPC-rlf"/>
      <sheetName val="nominal relief "/>
      <sheetName val="WetaOld"/>
      <sheetName val="ControlSheet"/>
      <sheetName val="Panel1"/>
      <sheetName val="Panel2"/>
      <sheetName val="BOP-SEI"/>
      <sheetName val="T-BOP (SR06-8)"/>
      <sheetName val="BOP_SR"/>
      <sheetName val="Government_Debt"/>
      <sheetName val="GOV_Financing"/>
      <sheetName val="Oil_sector"/>
      <sheetName val="Gross_Int_Reserves"/>
      <sheetName val="Cashflow_2007"/>
      <sheetName val="nominal_relief_"/>
      <sheetName val="T-BOP_(SR06-8)"/>
      <sheetName val="2004Cshflw (no updating)"/>
      <sheetName val="RMe"/>
      <sheetName val="OUT (2)"/>
      <sheetName val="Asp"/>
      <sheetName val="T-BOP"/>
      <sheetName val="T-BOP-DSA"/>
      <sheetName val="DSA1001"/>
      <sheetName val="Null1"/>
      <sheetName val="Debt Service (CP)"/>
      <sheetName val="NEW-BIL"/>
      <sheetName val="T-Rq"/>
      <sheetName val="EU-OUT"/>
      <sheetName val="Table 33"/>
      <sheetName val="Table 34"/>
      <sheetName val="Table 35"/>
      <sheetName val="Table 37"/>
      <sheetName val="Table 39"/>
      <sheetName val="New debt-DSA"/>
      <sheetName val="OUT_WETA"/>
      <sheetName val="IN_REAL"/>
      <sheetName val="IN_BOP"/>
      <sheetName val="IN_FISCAL"/>
      <sheetName val="WETA"/>
      <sheetName val="2004Cshflw_(no_updating)"/>
      <sheetName val="OUT_(2)"/>
      <sheetName val="Debt_Service_(CP)"/>
      <sheetName val="Table_33"/>
      <sheetName val="Table_34"/>
      <sheetName val="Table_35"/>
      <sheetName val="Table_37"/>
      <sheetName val="Table_39"/>
      <sheetName val="New_debt-DSA"/>
      <sheetName val="NFA"/>
      <sheetName val="BOP_SR1"/>
      <sheetName val="Government_Debt1"/>
      <sheetName val="GOV_Financing1"/>
      <sheetName val="Oil_sector1"/>
      <sheetName val="Gross_Int_Reserves1"/>
      <sheetName val="Cashflow_20071"/>
      <sheetName val="nominal_relief_1"/>
      <sheetName val="T-BOP_(SR06-8)1"/>
      <sheetName val="2004Cshflw_(no_updating)1"/>
      <sheetName val="OUT_(2)1"/>
      <sheetName val="Debt_Service_(CP)1"/>
      <sheetName val="Table_331"/>
      <sheetName val="Table_341"/>
      <sheetName val="Table_351"/>
      <sheetName val="Table_371"/>
      <sheetName val="Table_391"/>
      <sheetName val="New_debt-DSA1"/>
      <sheetName val="Current"/>
      <sheetName val="BOP_SR2"/>
      <sheetName val="Government_Debt2"/>
      <sheetName val="GOV_Financing2"/>
      <sheetName val="Oil_sector2"/>
      <sheetName val="Gross_Int_Reserves2"/>
      <sheetName val="Cashflow_20072"/>
      <sheetName val="nominal_relief_2"/>
      <sheetName val="T-BOP_(SR06-8)2"/>
      <sheetName val="2004Cshflw_(no_updating)2"/>
      <sheetName val="OUT_(2)2"/>
      <sheetName val="Debt_Service_(CP)2"/>
      <sheetName val="Table_332"/>
      <sheetName val="Table_342"/>
      <sheetName val="Table_352"/>
      <sheetName val="Table_372"/>
      <sheetName val="Table_392"/>
      <sheetName val="New_debt-DSA2"/>
      <sheetName val="BOP_SR3"/>
      <sheetName val="Government_Debt3"/>
      <sheetName val="GOV_Financing3"/>
      <sheetName val="Oil_sector3"/>
      <sheetName val="Gross_Int_Reserves3"/>
      <sheetName val="Cashflow_20073"/>
      <sheetName val="nominal_relief_3"/>
      <sheetName val="T-BOP_(SR06-8)3"/>
      <sheetName val="2004Cshflw_(no_updating)3"/>
      <sheetName val="OUT_(2)3"/>
      <sheetName val="Debt_Service_(CP)3"/>
      <sheetName val="Table_333"/>
      <sheetName val="Table_343"/>
      <sheetName val="Table_353"/>
      <sheetName val="Table_373"/>
      <sheetName val="Table_393"/>
      <sheetName val="New_debt-DSA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sheetData sheetId="52"/>
      <sheetData sheetId="53"/>
      <sheetData sheetId="54"/>
      <sheetData sheetId="55"/>
      <sheetData sheetId="56"/>
      <sheetData sheetId="57"/>
      <sheetData sheetId="58"/>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sheetData sheetId="83"/>
      <sheetData sheetId="84"/>
      <sheetData sheetId="85"/>
      <sheetData sheetId="86"/>
      <sheetData sheetId="87"/>
      <sheetData sheetId="88"/>
      <sheetData sheetId="89"/>
      <sheetData sheetId="90"/>
      <sheetData sheetId="91" refreshError="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refreshError="1"/>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
      <sheetName val="OUTREO"/>
      <sheetName val="In"/>
      <sheetName val="Out"/>
      <sheetName val="Bdgt"/>
      <sheetName val="Rev"/>
      <sheetName val="Exp"/>
      <sheetName val="Debt"/>
      <sheetName val="T2a-Fisc"/>
      <sheetName val="T2b-Fisc"/>
      <sheetName val="BUD$"/>
      <sheetName val="Brf-tab-MT"/>
      <sheetName val="Brf-tab"/>
      <sheetName val="GCC 2004 Table 1"/>
      <sheetName val="GCC 2004 Table 1-FY"/>
      <sheetName val="GCC 2004 Budget vs. Actual"/>
      <sheetName val="GCC 2004 Budget vs. Actual - FY"/>
      <sheetName val="OUTREO_History"/>
      <sheetName val="Indic"/>
      <sheetName val="WEOREO"/>
      <sheetName val="IIP"/>
      <sheetName val="Foreign Debt "/>
      <sheetName val="Dom Debt (2012)"/>
      <sheetName val="Dom Debt "/>
      <sheetName val="T2a-Fisc NEW"/>
      <sheetName val="T2b-Fisc NEW"/>
      <sheetName val="T2a"/>
      <sheetName val="2b"/>
      <sheetName val="CashFlow To State"/>
      <sheetName val="Nonhydro Rev Gap chart"/>
      <sheetName val="Chart_I"/>
      <sheetName val="PIH"/>
      <sheetName val="2025"/>
      <sheetName val="QP"/>
      <sheetName val="Bdg vs. Act"/>
      <sheetName val="2"/>
      <sheetName val="GCC"/>
      <sheetName val="subsidies calculations"/>
      <sheetName val="Dom Debt (2011)"/>
      <sheetName val="Sheet1"/>
      <sheetName val="Med"/>
      <sheetName val="Contents"/>
      <sheetName val="PEF"/>
      <sheetName val="GCC_2004_Table_1"/>
      <sheetName val="GCC_2004_Table_1-FY"/>
      <sheetName val="GCC_2004_Budget_vs__Actual"/>
      <sheetName val="GCC_2004_Budget_vs__Actual_-_F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efreshError="1"/>
      <sheetData sheetId="39" refreshError="1"/>
      <sheetData sheetId="40" refreshError="1"/>
      <sheetData sheetId="41" refreshError="1"/>
      <sheetData sheetId="42" refreshError="1"/>
      <sheetData sheetId="43"/>
      <sheetData sheetId="44"/>
      <sheetData sheetId="45"/>
      <sheetData sheetId="46"/>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framework-Ver.2"/>
      <sheetName val="Macroframework-Ver.1"/>
      <sheetName val="exports"/>
      <sheetName val="assumpts."/>
    </sheetNames>
    <sheetDataSet>
      <sheetData sheetId="0" refreshError="1"/>
      <sheetData sheetId="1" refreshError="1"/>
      <sheetData sheetId="2" refreshError="1"/>
      <sheetData sheetId="3"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 val="GAS_061301"/>
      <sheetName val="GEE_061301"/>
      <sheetName val="B(Assump)"/>
      <sheetName val="GEE0901"/>
      <sheetName val="X"/>
      <sheetName val="M"/>
      <sheetName val="T-T"/>
      <sheetName val="S"/>
      <sheetName val="Check Interest"/>
      <sheetName val="G(Disb.)"/>
      <sheetName val="H(Amort)"/>
      <sheetName val="Debt scenario"/>
      <sheetName val="I(Interest)"/>
      <sheetName val="N(Debt)"/>
      <sheetName val="J(Priv.Cap)"/>
      <sheetName val="J(Fin. account)"/>
      <sheetName val="O(Arrears)"/>
      <sheetName val="K(Reserves)"/>
      <sheetName val="BOP_output"/>
      <sheetName val="L(Links)"/>
      <sheetName val="P(IMF)"/>
      <sheetName val="Basic Data"/>
      <sheetName val="Table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YRAMID"/>
      <sheetName val="GRAPH3"/>
      <sheetName val="GRAPH2"/>
      <sheetName val="GRAPH1"/>
      <sheetName val="manipulation"/>
    </sheetNames>
    <sheetDataSet>
      <sheetData sheetId="0" refreshError="1"/>
      <sheetData sheetId="1"/>
      <sheetData sheetId="2"/>
      <sheetData sheetId="3"/>
      <sheetData sheetId="4"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1"/>
      <sheetName val="oldtab3"/>
      <sheetName val="monthly data for table4"/>
      <sheetName val="TAB2"/>
      <sheetName val="TAB3"/>
      <sheetName val="TAB4"/>
      <sheetName val="TAB8"/>
      <sheetName val="TAB9"/>
      <sheetName val="TAB10"/>
      <sheetName val="TAB11"/>
      <sheetName val="table6"/>
      <sheetName val="table7"/>
      <sheetName val="tab6"/>
      <sheetName val="TAB12"/>
      <sheetName val="TAB13"/>
      <sheetName val="TAB14"/>
      <sheetName val="TAB15"/>
      <sheetName val="table12"/>
      <sheetName val="TAB16"/>
      <sheetName val="TAB17"/>
      <sheetName val="oldtab14"/>
      <sheetName val="TAB18"/>
      <sheetName val="TAB19"/>
      <sheetName val="TAB20"/>
      <sheetName val="TAB21"/>
      <sheetName val="TAB22"/>
      <sheetName val="TAB23"/>
      <sheetName val="TAB24"/>
      <sheetName val="TAB25"/>
      <sheetName val="TAB26"/>
      <sheetName val="TAB27"/>
      <sheetName val="TAB28"/>
      <sheetName val="TAB29"/>
      <sheetName val="TAB30"/>
      <sheetName val="TAB31"/>
      <sheetName val="TAB32"/>
      <sheetName val="TAB33"/>
      <sheetName val="TAB34"/>
      <sheetName val="TAB35"/>
      <sheetName val="TAB36"/>
      <sheetName val="TAB37"/>
      <sheetName val="TAB38"/>
      <sheetName val="loo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ructuras"/>
      <sheetName val="GRAF"/>
      <sheetName val="GRAF 1"/>
      <sheetName val="OF-DD"/>
      <sheetName val="PIB por act"/>
      <sheetName val="PIB gasto1"/>
      <sheetName val="PIB gasto"/>
      <sheetName val="PIB PRODUCC"/>
      <sheetName val="SNF Córd"/>
      <sheetName val="SNF Córd 94"/>
      <sheetName val="APYR"/>
      <sheetName val="AgricCalendario"/>
      <sheetName val="Pecuario"/>
      <sheetName val="Pesca"/>
      <sheetName val="Silvicultura"/>
      <sheetName val="Minería"/>
      <sheetName val="Supuestos "/>
      <sheetName val="Supuestos"/>
      <sheetName val="PIB PROD 94-2005"/>
      <sheetName val="PIB ACT 94-2005"/>
      <sheetName val="PIB PRODUCCION"/>
      <sheetName val="PRODUCC"/>
      <sheetName val="FBKF"/>
      <sheetName val="Agricultura"/>
      <sheetName val="X Córd "/>
      <sheetName val="X Córd 94"/>
      <sheetName val="M Cif Córd"/>
      <sheetName val="M Cif Córd 94 "/>
      <sheetName val="Gasto"/>
      <sheetName val="Hoja1"/>
      <sheetName val="J(Priv.Cap)"/>
      <sheetName val="BOP 10C"/>
      <sheetName val="TP 10C"/>
      <sheetName val="PRIVATE"/>
      <sheetName val="HACIENDA"/>
      <sheetName val="Pecuario'94"/>
      <sheetName val="1"/>
      <sheetName val="Cuadros de presentació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Manual Adjustments"/>
      <sheetName val="DMX Batch"/>
      <sheetName val="DMX In"/>
      <sheetName val="EcOS In"/>
      <sheetName val="T1"/>
      <sheetName val="T2"/>
      <sheetName val="T3"/>
      <sheetName val="T4"/>
      <sheetName val="T5"/>
      <sheetName val="T6"/>
      <sheetName val="T7"/>
      <sheetName val="T8"/>
      <sheetName val="T9"/>
      <sheetName val="T10"/>
      <sheetName val="T11"/>
      <sheetName val="T12"/>
      <sheetName val="T13"/>
      <sheetName val="T14"/>
      <sheetName val="T15"/>
      <sheetName val="T16"/>
      <sheetName val="T17"/>
      <sheetName val="T18"/>
      <sheetName val="T19"/>
      <sheetName val="T20"/>
      <sheetName val="T21"/>
      <sheetName val="T22"/>
      <sheetName val="T23"/>
      <sheetName val="T24"/>
      <sheetName val="T25"/>
      <sheetName val="Balance Sheet"/>
      <sheetName val="Mode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ments"/>
      <sheetName val="CONTENTS"/>
      <sheetName val="IN"/>
      <sheetName val="IN-Q"/>
      <sheetName val="IN_TRE"/>
      <sheetName val="IN-HUB"/>
      <sheetName val="OUT-HUB"/>
      <sheetName val="ASSUM"/>
      <sheetName val="X"/>
      <sheetName val="Sheet1"/>
      <sheetName val="M"/>
      <sheetName val="SRT"/>
      <sheetName val="K"/>
      <sheetName val="BOP"/>
      <sheetName val="T1SR"/>
      <sheetName val="T1SR_b"/>
      <sheetName val="Chart1"/>
      <sheetName val="T9SR_bop"/>
      <sheetName val="Sensitivity Analysis"/>
      <sheetName val="T10SR "/>
      <sheetName val="T11SR"/>
      <sheetName val="WETA"/>
      <sheetName val="Au"/>
      <sheetName val="DSA 2002"/>
      <sheetName val="DSA_Presentation"/>
      <sheetName val="NPV_DP2"/>
      <sheetName val="frozen request"/>
      <sheetName val="request"/>
      <sheetName val="Exports for DSA"/>
      <sheetName val="ControlSheet"/>
      <sheetName val="Module1"/>
      <sheetName val="Module2"/>
      <sheetName val="Impact CI"/>
      <sheetName val="Gas"/>
      <sheetName val="T9SR_bop (2)"/>
      <sheetName val="Gas 2004"/>
      <sheetName val="Source Data (Current)"/>
      <sheetName val="Complete Data Set (Annual)"/>
      <sheetName val=""/>
      <sheetName val="GAS Dec04"/>
      <sheetName val="GAS March 05"/>
      <sheetName val="T3SR_bop"/>
      <sheetName val="Baseline"/>
      <sheetName val="Out-Panel chart-External"/>
      <sheetName val="Inp_Out_Debt"/>
      <sheetName val="Cov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 val="GAS_061301"/>
      <sheetName val="GEE_061301"/>
      <sheetName val="B(Assump)"/>
      <sheetName val="GEE0901"/>
      <sheetName val="X"/>
      <sheetName val="M"/>
      <sheetName val="T-T"/>
      <sheetName val="S"/>
      <sheetName val="Check Interest"/>
      <sheetName val="G(Disb.)"/>
      <sheetName val="H(Amort)"/>
      <sheetName val="Debt scenario"/>
      <sheetName val="I(Interest)"/>
      <sheetName val="N(Debt)"/>
      <sheetName val="J(Priv.Cap)"/>
      <sheetName val="J(Fin. account)"/>
      <sheetName val="O(Arrears)"/>
      <sheetName val="K(Reserves)"/>
      <sheetName val="BOP_output"/>
      <sheetName val="L(Links)"/>
      <sheetName val="P(IMF)"/>
      <sheetName val="Sheet4"/>
      <sheetName val="to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sheetName val="2"/>
      <sheetName val="3"/>
      <sheetName val="4"/>
      <sheetName val="5"/>
      <sheetName val="6"/>
      <sheetName val="STRP_TABLES"/>
      <sheetName val="RPI (Serbia)"/>
      <sheetName val="exports"/>
      <sheetName val="Imports"/>
      <sheetName val="Sheet3"/>
      <sheetName val="Sheet1"/>
      <sheetName val="Settings"/>
      <sheetName val="DMX Metadata Values"/>
      <sheetName val="M"/>
      <sheetName val="Main"/>
      <sheetName val="Kin"/>
      <sheetName val="Q6"/>
      <sheetName val="output"/>
      <sheetName val="Drz.zapisi"/>
      <sheetName val="FOUTH QTR,2014"/>
      <sheetName val="Orç Prog 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
      <sheetName val="A"/>
      <sheetName val="Basicdata"/>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amp; 38"/>
      <sheetName val="39"/>
      <sheetName val="40"/>
      <sheetName val="41"/>
      <sheetName val="42"/>
      <sheetName val="43"/>
      <sheetName val="44"/>
      <sheetName val="45"/>
      <sheetName val="46"/>
      <sheetName val="47"/>
      <sheetName val="48"/>
      <sheetName val="49"/>
      <sheetName val="50"/>
      <sheetName val="51"/>
      <sheetName val="52"/>
      <sheetName val="5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 val="BoPOutmission"/>
      <sheetName val="BoPOutMedium"/>
      <sheetName val="External Financing"/>
      <sheetName val="CBCashflow"/>
      <sheetName val="Work sheet"/>
      <sheetName val="Old Debt"/>
      <sheetName val="New Debt"/>
      <sheetName val="large projects (2)"/>
      <sheetName val="DATAIMPORT"/>
      <sheetName val="DATAEXPORT"/>
      <sheetName val="baseline"/>
      <sheetName val="NominalDebt"/>
      <sheetName val="NPVDebt"/>
      <sheetName val="Loans 02-01"/>
      <sheetName val="IMFDebtservice"/>
      <sheetName val="exproj"/>
      <sheetName val="improj"/>
      <sheetName val="grants 02-01"/>
      <sheetName val="scenario"/>
      <sheetName val="NIRChart"/>
      <sheetName val="ExtFinLoan"/>
      <sheetName val="ExtFinGrant"/>
      <sheetName val="large projects (3)"/>
      <sheetName val="Sheet2"/>
      <sheetName val="Input"/>
      <sheetName val="Exports"/>
      <sheetName val="Contents"/>
      <sheetName val="Services"/>
      <sheetName val="Savings"/>
      <sheetName val="BoP HIPC"/>
      <sheetName val="OUTPUT"/>
      <sheetName val="DSproj"/>
      <sheetName val="Imports"/>
      <sheetName val="ToT"/>
      <sheetName val="Exports(rev)"/>
      <sheetName val="IMF Assistance (CP)"/>
      <sheetName val="IMF Assistance (DP)"/>
      <sheetName val="Compare"/>
      <sheetName val="Sheet1"/>
      <sheetName val="Exports (2)"/>
      <sheetName val="Imports (2)"/>
      <sheetName val="large projects"/>
      <sheetName val="IMF in Decision"/>
      <sheetName val="IMF debt"/>
      <sheetName val="Indicators of Fund credit"/>
      <sheetName val="DebtService to budget 1999"/>
      <sheetName val="D"/>
      <sheetName val="E"/>
      <sheetName val="F"/>
      <sheetName val="ExtLoan"/>
      <sheetName val="ExtGrant"/>
      <sheetName val="BopoutBP"/>
      <sheetName val="External_Financing"/>
      <sheetName val="Work_sheet"/>
      <sheetName val="Old_Debt"/>
      <sheetName val="New_Debt"/>
      <sheetName val="large_projects_(2)"/>
      <sheetName val="Loans_02-01"/>
      <sheetName val="grants_02-01"/>
      <sheetName val="large_projects_(3)"/>
      <sheetName val="BoP_HIPC"/>
      <sheetName val="IMF_Assistance_(CP)"/>
      <sheetName val="IMF_Assistance_(DP)"/>
      <sheetName val="Exports_(2)"/>
      <sheetName val="Imports_(2)"/>
      <sheetName val="large_projects"/>
      <sheetName val="IMF_in_Decision"/>
      <sheetName val="IMF_debt"/>
      <sheetName val="Indicators_of_Fund_credit"/>
      <sheetName val="DebtService_to_budget_1999"/>
      <sheetName val="IN_MOF_DBT_DISB_GRANTS"/>
      <sheetName val="IN_EXT_DBT_Q"/>
      <sheetName val="IN_BORROWING_PLAN"/>
      <sheetName val="Table 60"/>
      <sheetName val="NFA-input"/>
      <sheetName val="CODE LIST"/>
      <sheetName val="Contro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X"/>
      <sheetName val="M"/>
      <sheetName val="CA"/>
      <sheetName val="CA-Income"/>
      <sheetName val="CK"/>
      <sheetName val="Gin"/>
      <sheetName val="Din"/>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Inputs"/>
      <sheetName val="Input 2 (march 2000)"/>
      <sheetName val="Outputs"/>
      <sheetName val="TOFE"/>
      <sheetName val="quarterly"/>
      <sheetName val="monthly"/>
      <sheetName val="TOFE_SR"/>
      <sheetName val="Projections_SR"/>
      <sheetName val="Educ and Health"/>
      <sheetName val="Indicators"/>
      <sheetName val="Debt"/>
      <sheetName val="Fiscal93-99"/>
      <sheetName val="Semesters"/>
      <sheetName val="DENOS+Arriérés"/>
      <sheetName val="DENO"/>
      <sheetName val="Dep fonct"/>
      <sheetName val="Dep_capital"/>
      <sheetName val="ext_fin"/>
      <sheetName val="RED_19"/>
      <sheetName val="RED_20"/>
      <sheetName val="RED_21"/>
      <sheetName val="RED_22_23"/>
      <sheetName val="RED_25"/>
      <sheetName val="RED_26"/>
      <sheetName val="RED_28"/>
      <sheetName val="Modul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t.debt"/>
      <sheetName val="DOC"/>
      <sheetName val="Input"/>
      <sheetName val="BoP"/>
      <sheetName val="Gas"/>
      <sheetName val="ER"/>
      <sheetName val="Prog"/>
      <sheetName val="UFC_TBL"/>
      <sheetName val="IMF"/>
      <sheetName val="WB"/>
      <sheetName val="EBRD"/>
      <sheetName val="End-94"/>
      <sheetName val="Debt"/>
      <sheetName val="CPFs"/>
      <sheetName val="ControlSheet"/>
      <sheetName val="DSA_macroassump"/>
      <sheetName val="DSA-2000"/>
      <sheetName val="DSA"/>
      <sheetName val="PFP"/>
      <sheetName val="RED"/>
      <sheetName val="DSA-Tkmn"/>
      <sheetName val="Cht_NPV"/>
      <sheetName val="Cht_DS"/>
      <sheetName val="SA_HP"/>
      <sheetName val=""/>
      <sheetName val="Ext_debt"/>
      <sheetName val="GeoBop0900_BseLine"/>
      <sheetName val="AQ"/>
      <sheetName val="Read Me"/>
      <sheetName val="Table3"/>
      <sheetName val="FOREX-DAILY"/>
      <sheetName val="Base de Datos Proyecciones"/>
      <sheetName val="Main"/>
      <sheetName val="QQ"/>
      <sheetName val="Q4"/>
      <sheetName val="Q6"/>
      <sheetName val="Q7"/>
      <sheetName val="DA"/>
      <sheetName val="Q1"/>
      <sheetName val="Q3"/>
      <sheetName val="Q5"/>
      <sheetName val="Micro"/>
      <sheetName val="Q2"/>
      <sheetName val="Links"/>
      <sheetName val="ErrCheck"/>
      <sheetName val="PRIVATE"/>
      <sheetName val="Programa"/>
      <sheetName val="Other"/>
      <sheetName val="cbh old"/>
      <sheetName val="Ext_debt1"/>
      <sheetName val="Read_Me"/>
      <sheetName val="Base_de_Datos_Proyecciones"/>
      <sheetName val="M"/>
      <sheetName val="COP FED"/>
      <sheetName val="PY 20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refreshError="1"/>
      <sheetData sheetId="49"/>
      <sheetData sheetId="50"/>
      <sheetData sheetId="51"/>
      <sheetData sheetId="52" refreshError="1"/>
      <sheetData sheetId="53" refreshError="1"/>
      <sheetData sheetId="54"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OUTPUT"/>
      <sheetName val="Scratch pad"/>
      <sheetName val="ControlSheet"/>
      <sheetName val="INPUT"/>
      <sheetName val="Sel. Ind.-MacroframeworkI"/>
      <sheetName val="Annual Meetings Selec Indicator"/>
      <sheetName val="WETA"/>
      <sheetName val="GDP Prod. - Input"/>
      <sheetName val="National Accounts"/>
      <sheetName val="Chart real growth rates"/>
      <sheetName val="Figure 3"/>
      <sheetName val="INE PIBprod"/>
      <sheetName val="PROJECTIONS"/>
      <sheetName val="AnMeets"/>
      <sheetName val="PIN Selected Indicators."/>
      <sheetName val="weekly-monthly Rep."/>
      <sheetName val="MacroframeworkII"/>
      <sheetName val="RED TABLES"/>
      <sheetName val="Basic Data"/>
      <sheetName val="SUMMARY"/>
      <sheetName val="Excel macros"/>
      <sheetName val="moz macroframework Brief Feb200"/>
      <sheetName val="Q1"/>
      <sheetName val="Q2"/>
      <sheetName val="Q3"/>
      <sheetName val="Assump"/>
      <sheetName val="Last"/>
      <sheetName val="wage growth"/>
      <sheetName val="Gin"/>
      <sheetName val="Din"/>
      <sheetName val="Gasoline"/>
      <sheetName val="PIVO"/>
      <sheetName val="Scratch_pad"/>
      <sheetName val="Sel__Ind_-MacroframeworkI"/>
      <sheetName val="Annual_Meetings_Selec_Indicator"/>
      <sheetName val="GDP_Prod__-_Input"/>
      <sheetName val="National_Accounts"/>
      <sheetName val="Chart_real_growth_rates"/>
      <sheetName val="Figure_3"/>
      <sheetName val="INE_PIBprod"/>
      <sheetName val="PIN_Selected_Indicators_"/>
      <sheetName val="weekly-monthly_Rep_"/>
      <sheetName val="RED_TABLES"/>
      <sheetName val="Basic_Data"/>
      <sheetName val="Excel_macros"/>
      <sheetName val="moz_macroframework_Brief_Feb200"/>
      <sheetName val="wage_growth"/>
      <sheetName val="M"/>
      <sheetName val="Scratch_pad1"/>
      <sheetName val="Sel__Ind_-MacroframeworkI1"/>
      <sheetName val="Annual_Meetings_Selec_Indicato1"/>
      <sheetName val="GDP_Prod__-_Input1"/>
      <sheetName val="National_Accounts1"/>
      <sheetName val="Chart_real_growth_rates1"/>
      <sheetName val="Figure_31"/>
      <sheetName val="INE_PIBprod1"/>
      <sheetName val="PIN_Selected_Indicators_1"/>
      <sheetName val="weekly-monthly_Rep_1"/>
      <sheetName val="RED_TABLES1"/>
      <sheetName val="Basic_Data1"/>
      <sheetName val="Excel_macros1"/>
      <sheetName val="moz_macroframework_Brief_Feb201"/>
      <sheetName val="wage_growth1"/>
      <sheetName val="Table"/>
      <sheetName val="Table_GEF"/>
      <sheetName val="unemp"/>
      <sheetName val="J3"/>
      <sheetName val="WEO"/>
      <sheetName val="FY 08-13MTB(LY std)"/>
      <sheetName val="PIB EN CORR"/>
      <sheetName val="продаја - графикони"/>
      <sheetName val="Fiscal Scenarios"/>
      <sheetName val="A"/>
      <sheetName val="Cover"/>
      <sheetName val="Sheet1"/>
      <sheetName val="IN"/>
      <sheetName val="END"/>
      <sheetName val="ExIm bfSBA04"/>
      <sheetName val="KA bfSBA04"/>
      <sheetName val="Table 3"/>
      <sheetName val="Table 4"/>
      <sheetName val="Table 5"/>
      <sheetName val="Table 6"/>
      <sheetName val="TOC"/>
      <sheetName val="Control"/>
      <sheetName val="CIRRs"/>
      <sheetName val="BCC"/>
      <sheetName val="RED47"/>
      <sheetName val="Mnth BoM data"/>
      <sheetName val="E"/>
      <sheetName val="QPro_index"/>
      <sheetName val="kursi"/>
      <sheetName val="Dep fonct"/>
      <sheetName val="2012"/>
      <sheetName val="2016"/>
      <sheetName val="2013"/>
      <sheetName val="2014"/>
      <sheetName val="2015"/>
      <sheetName val="zambia"/>
      <sheetName val="MACRO"/>
      <sheetName val="Data"/>
      <sheetName val="WEO Flash(old)"/>
      <sheetName val="Imp"/>
      <sheetName val="DSA output"/>
      <sheetName val="Scratch_pad2"/>
      <sheetName val="Sel__Ind_-MacroframeworkI2"/>
      <sheetName val="Annual_Meetings_Selec_Indicato2"/>
      <sheetName val="GDP_Prod__-_Input2"/>
      <sheetName val="National_Accounts2"/>
      <sheetName val="Chart_real_growth_rates2"/>
      <sheetName val="Figure_32"/>
      <sheetName val="INE_PIBprod2"/>
      <sheetName val="PIN_Selected_Indicators_2"/>
      <sheetName val="weekly-monthly_Rep_2"/>
      <sheetName val="RED_TABLES2"/>
      <sheetName val="Basic_Data2"/>
      <sheetName val="Excel_macros2"/>
      <sheetName val="moz_macroframework_Brief_Feb202"/>
      <sheetName val="wage_growth2"/>
      <sheetName val="FY_08-13MTB(LY_std)"/>
      <sheetName val="продаја_-_графикони"/>
      <sheetName val="PIB_EN_CORR"/>
      <sheetName val="Fiscal_Scenarios"/>
      <sheetName val="ExIm_bfSBA04"/>
      <sheetName val="KA_bfSBA04"/>
      <sheetName val="Table_3"/>
      <sheetName val="Table_4"/>
      <sheetName val="Table_5"/>
      <sheetName val="Table_6"/>
      <sheetName val="C"/>
      <sheetName val="Pre-GFS2001 (MOFED)"/>
      <sheetName val="Official (2)"/>
      <sheetName val="Bridge Table_CY"/>
      <sheetName val="DMX IN-A"/>
      <sheetName val="Mnth_BoM_data"/>
      <sheetName val="Scratch_pad3"/>
      <sheetName val="Sel__Ind_-MacroframeworkI3"/>
      <sheetName val="Annual_Meetings_Selec_Indicato3"/>
      <sheetName val="GDP_Prod__-_Input3"/>
      <sheetName val="National_Accounts3"/>
      <sheetName val="Chart_real_growth_rates3"/>
      <sheetName val="Figure_33"/>
      <sheetName val="INE_PIBprod3"/>
      <sheetName val="PIN_Selected_Indicators_3"/>
      <sheetName val="weekly-monthly_Rep_3"/>
      <sheetName val="RED_TABLES3"/>
      <sheetName val="Basic_Data3"/>
      <sheetName val="Excel_macros3"/>
      <sheetName val="moz_macroframework_Brief_Feb203"/>
      <sheetName val="wage_growth3"/>
      <sheetName val="FY_08-13MTB(LY_std)1"/>
      <sheetName val="продаја_-_графикони1"/>
      <sheetName val="PIB_EN_CORR1"/>
      <sheetName val="Fiscal_Scenarios1"/>
      <sheetName val="ExIm_bfSBA041"/>
      <sheetName val="KA_bfSBA041"/>
      <sheetName val="Table_31"/>
      <sheetName val="Table_41"/>
      <sheetName val="Table_51"/>
      <sheetName val="Table_61"/>
      <sheetName val="Macroframework-Ver.1"/>
      <sheetName val="OldFig5(data)"/>
      <sheetName val="Exports"/>
      <sheetName val="Inp_Macro"/>
      <sheetName val="CPIINDEX"/>
      <sheetName val="seignior"/>
      <sheetName val="J(Priv.Cap)"/>
      <sheetName val="GNP AND GDP"/>
      <sheetName val="Dep_fonct"/>
      <sheetName val="PDVSA"/>
      <sheetName val="Oin"/>
      <sheetName val="Scratch_pad4"/>
      <sheetName val="Sel__Ind_-MacroframeworkI4"/>
      <sheetName val="Annual_Meetings_Selec_Indicato4"/>
      <sheetName val="GDP_Prod__-_Input4"/>
      <sheetName val="National_Accounts4"/>
      <sheetName val="Chart_real_growth_rates4"/>
      <sheetName val="Figure_34"/>
      <sheetName val="INE_PIBprod4"/>
      <sheetName val="PIN_Selected_Indicators_4"/>
      <sheetName val="weekly-monthly_Rep_4"/>
      <sheetName val="RED_TABLES4"/>
      <sheetName val="Basic_Data4"/>
      <sheetName val="Excel_macros4"/>
      <sheetName val="moz_macroframework_Brief_Feb204"/>
      <sheetName val="wage_growth4"/>
      <sheetName val="FY_08-13MTB(LY_std)2"/>
      <sheetName val="продаја_-_графикони2"/>
      <sheetName val="PIB_EN_CORR2"/>
      <sheetName val="Fiscal_Scenarios2"/>
      <sheetName val="ExIm_bfSBA042"/>
      <sheetName val="KA_bfSBA042"/>
      <sheetName val="Table_32"/>
      <sheetName val="Table_42"/>
      <sheetName val="Table_52"/>
      <sheetName val="Table_62"/>
      <sheetName val="WEO_Flash(old)"/>
      <sheetName val="DSA_output"/>
      <sheetName val="Mnth_BoM_data1"/>
      <sheetName val="Pre-GFS2001_(MOFED)"/>
      <sheetName val="Official_(2)"/>
      <sheetName val="Bridge_Table_CY"/>
      <sheetName val="DMX_IN-A"/>
      <sheetName val="Macroframework-Ver_1"/>
      <sheetName val="SEFI (T1)"/>
      <sheetName val="ClasOrg"/>
      <sheetName val="Synthèses annuelles"/>
      <sheetName val="Scratch_pad5"/>
      <sheetName val="Sel__Ind_-MacroframeworkI5"/>
      <sheetName val="Annual_Meetings_Selec_Indicato5"/>
      <sheetName val="GDP_Prod__-_Input5"/>
      <sheetName val="National_Accounts5"/>
      <sheetName val="Chart_real_growth_rates5"/>
      <sheetName val="Figure_35"/>
      <sheetName val="INE_PIBprod5"/>
      <sheetName val="PIN_Selected_Indicators_5"/>
      <sheetName val="weekly-monthly_Rep_5"/>
      <sheetName val="RED_TABLES5"/>
      <sheetName val="Basic_Data5"/>
      <sheetName val="Excel_macros5"/>
      <sheetName val="moz_macroframework_Brief_Feb205"/>
      <sheetName val="wage_growth5"/>
      <sheetName val="FY_08-13MTB(LY_std)3"/>
      <sheetName val="продаја_-_графикони3"/>
      <sheetName val="PIB_EN_CORR3"/>
      <sheetName val="Fiscal_Scenarios3"/>
      <sheetName val="ExIm_bfSBA043"/>
      <sheetName val="KA_bfSBA043"/>
      <sheetName val="Table_33"/>
      <sheetName val="Table_43"/>
      <sheetName val="Table_53"/>
      <sheetName val="Table_63"/>
      <sheetName val="WEO_Flash(old)1"/>
      <sheetName val="DSA_output1"/>
      <sheetName val="Mnth_BoM_data2"/>
      <sheetName val="Dep_fonct1"/>
      <sheetName val="Pre-GFS2001_(MOFED)1"/>
      <sheetName val="Official_(2)1"/>
      <sheetName val="Bridge_Table_CY1"/>
      <sheetName val="DMX_IN-A1"/>
      <sheetName val="Macroframework-Ver_11"/>
      <sheetName val="J(Priv_Cap)"/>
      <sheetName val="GNP_AND_GDP"/>
      <sheetName val="SEFI_(T1)"/>
      <sheetName val="to WEO"/>
      <sheetName val="J(Priv_Cap)1"/>
      <sheetName val="GNP_AND_GDP1"/>
      <sheetName val="Table 8"/>
      <sheetName val="Table 26 (cont) pg2"/>
      <sheetName val="Table 26, pg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sheetData sheetId="34"/>
      <sheetData sheetId="35"/>
      <sheetData sheetId="36"/>
      <sheetData sheetId="37"/>
      <sheetData sheetId="38"/>
      <sheetData sheetId="39"/>
      <sheetData sheetId="40"/>
      <sheetData sheetId="41"/>
      <sheetData sheetId="42"/>
      <sheetData sheetId="43"/>
      <sheetData sheetId="44" refreshError="1"/>
      <sheetData sheetId="45" refreshError="1"/>
      <sheetData sheetId="46" refreshError="1"/>
      <sheetData sheetId="47" refreshError="1"/>
      <sheetData sheetId="48" refreshError="1"/>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refreshError="1"/>
      <sheetData sheetId="131" refreshError="1"/>
      <sheetData sheetId="132" refreshError="1"/>
      <sheetData sheetId="133" refreshError="1"/>
      <sheetData sheetId="134" refreshError="1"/>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sheetData sheetId="170" refreshError="1"/>
      <sheetData sheetId="171" refreshError="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refreshError="1"/>
      <sheetData sheetId="206" refreshError="1"/>
      <sheetData sheetId="207" refreshError="1"/>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refreshError="1"/>
      <sheetData sheetId="246"/>
      <sheetData sheetId="247"/>
      <sheetData sheetId="248" refreshError="1"/>
      <sheetData sheetId="249" refreshError="1"/>
      <sheetData sheetId="250"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hflowIMF"/>
      <sheetName val="Cashflow"/>
      <sheetName val="BP"/>
      <sheetName val="Finprog"/>
      <sheetName val="Table"/>
      <sheetName val="IDA-tab7"/>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4 - External Financing"/>
    </sheetNames>
    <sheetDataSet>
      <sheetData sheetId="0"/>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3 - Macro-Debt data(DMX)"/>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Nwork"/>
      <sheetName val="Roadmap"/>
      <sheetName val="monimp"/>
      <sheetName val="interv"/>
      <sheetName val="Montabs"/>
      <sheetName val="fiscout"/>
      <sheetName val="corresp"/>
      <sheetName val="junk"/>
      <sheetName val="real"/>
      <sheetName val="TableM"/>
      <sheetName val="INFlevel"/>
      <sheetName val="#REF"/>
      <sheetName val="Consolidation"/>
      <sheetName val="WB"/>
      <sheetName val="BoP"/>
      <sheetName val="er"/>
      <sheetName val="salda_10_06_ime"/>
      <sheetName val="Montabs:junk"/>
      <sheetName val="GSA Price"/>
      <sheetName val="Gin"/>
      <sheetName val="Din"/>
      <sheetName val="CPIINDEX"/>
      <sheetName val="Ex rate bloo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basic"/>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Chartdata"/>
      <sheetName val="WB"/>
      <sheetName val="BoP"/>
      <sheetName val="E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refreshError="1"/>
      <sheetData sheetId="3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C"/>
      <sheetName val="Consistency"/>
      <sheetName val="Data issues"/>
      <sheetName val="Links-In"/>
      <sheetName val="Links-out"/>
      <sheetName val="SR table"/>
      <sheetName val="MonSurv-IMF"/>
      <sheetName val="MonS_M"/>
      <sheetName val="Mon_Sur"/>
      <sheetName val="MonSurv-BC"/>
      <sheetName val="MonSurvRED"/>
      <sheetName val="CenBank"/>
      <sheetName val="CenBankRED"/>
      <sheetName val="Combanks"/>
      <sheetName val="ComBanksRED"/>
      <sheetName val="PNT-PNG new"/>
      <sheetName val="CredGov"/>
      <sheetName val="CCP"/>
      <sheetName val="Reimb banks"/>
      <sheetName val="CGP etc."/>
      <sheetName val="Government securities"/>
      <sheetName val="Interest rates"/>
      <sheetName val="Money market RED"/>
      <sheetName val="Lending int"/>
      <sheetName val="Deposit int"/>
      <sheetName val="Amortization Creances Consolid."/>
      <sheetName val="Amortization Bank restructuring"/>
      <sheetName val="Macros"/>
      <sheetName val="Last Sheet"/>
      <sheetName val="Module2"/>
      <sheetName val="MonSurv_BC"/>
      <sheetName val="Bfamon"/>
      <sheetName val="Contents"/>
      <sheetName val="IN"/>
      <sheetName val="OUT"/>
      <sheetName val="ControlSheet"/>
      <sheetName val="ASSUM"/>
      <sheetName val="Fund_position"/>
      <sheetName val="PNT-PNG"/>
      <sheetName val="PNG_Table"/>
      <sheetName val="SR_Table_M_Survey_Oldversion"/>
      <sheetName val="SR_Table_Mon_Surv_New_version"/>
      <sheetName val="Central_Bank_Table"/>
      <sheetName val="Commercial_Banks_Table"/>
      <sheetName val="WETA"/>
      <sheetName val="Reimb_banks"/>
      <sheetName val="AmortizationCreancesConsolid"/>
      <sheetName val="AmortizationBankrestructuring"/>
      <sheetName val="PC tabl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sheetData sheetId="29" refreshError="1"/>
      <sheetData sheetId="30"/>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persons/person.xml><?xml version="1.0" encoding="utf-8"?>
<personList xmlns="http://schemas.microsoft.com/office/spreadsheetml/2018/threadedcomments" xmlns:x="http://schemas.openxmlformats.org/spreadsheetml/2006/main">
  <person displayName="Tessy Grace Vasquez Baos" id="{5BA5408E-25F5-4071-B1BD-2D58EF4D0D83}" userId="S::tvasquezbaos@worldbank.org::29d6bfa6-cb2b-43e7-b9f6-4a6be1f1f47a"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H307" dT="2025-03-27T21:05:19.41" personId="{5BA5408E-25F5-4071-B1BD-2D58EF4D0D83}" id="{336D0C14-2AF5-40BD-B7A2-76386C86E8C8}">
    <text>Working with assumptions as of March 27</text>
  </threadedComment>
  <threadedComment ref="D308" dT="2025-03-10T19:07:33.07" personId="{5BA5408E-25F5-4071-B1BD-2D58EF4D0D83}" id="{7CA6333D-8FE4-4485-8E2E-DB1081B2D6E9}">
    <text>0.75% SDR service charge</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bluegamma.io/euribor-swap-rates" TargetMode="External"/><Relationship Id="rId7" Type="http://schemas.openxmlformats.org/officeDocument/2006/relationships/hyperlink" Target="https://treasury.worldbank.org/en/about/unit/treasury/ibrd-financial-products/ibrd-flexible-loan" TargetMode="External"/><Relationship Id="rId2" Type="http://schemas.openxmlformats.org/officeDocument/2006/relationships/hyperlink" Target="http://ida.worldbank.org/about/borrowing-countries" TargetMode="External"/><Relationship Id="rId1" Type="http://schemas.openxmlformats.org/officeDocument/2006/relationships/hyperlink" Target="http://ida.worldbank.org/financing/ida-lending-terms" TargetMode="External"/><Relationship Id="rId6" Type="http://schemas.openxmlformats.org/officeDocument/2006/relationships/hyperlink" Target="https://www.bluegamma.io/usd-swap-rates" TargetMode="External"/><Relationship Id="rId5" Type="http://schemas.openxmlformats.org/officeDocument/2006/relationships/hyperlink" Target="https://www.bluegamma.io/sonia-swap-rates-uk" TargetMode="External"/><Relationship Id="rId4" Type="http://schemas.openxmlformats.org/officeDocument/2006/relationships/hyperlink" Target="https://www.bluegamma.io/swap-rates/tona-swap-rates"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CB113-4308-439B-AB36-E97C7F8A0B8C}">
  <sheetPr codeName="Sheet32">
    <tabColor rgb="FF00FF00"/>
  </sheetPr>
  <dimension ref="A1:BM901"/>
  <sheetViews>
    <sheetView topLeftCell="A201" zoomScale="70" zoomScaleNormal="70" workbookViewId="0">
      <selection activeCell="A34" sqref="A34:XFD217"/>
    </sheetView>
  </sheetViews>
  <sheetFormatPr defaultColWidth="9.33203125" defaultRowHeight="14.25"/>
  <cols>
    <col min="1" max="1" width="83.33203125" style="41" customWidth="1"/>
    <col min="2" max="2" width="14.6640625" style="1" customWidth="1"/>
    <col min="3" max="3" width="41.6640625" style="1" bestFit="1" customWidth="1"/>
    <col min="4" max="4" width="17.1640625" style="1" customWidth="1"/>
    <col min="5" max="5" width="15.33203125" style="1" bestFit="1" customWidth="1"/>
    <col min="6" max="6" width="18.6640625" style="1" bestFit="1" customWidth="1"/>
    <col min="7" max="8" width="11.6640625" style="1" bestFit="1" customWidth="1"/>
    <col min="9" max="9" width="13.33203125" style="1" customWidth="1"/>
    <col min="10" max="10" width="11.6640625" style="1" bestFit="1" customWidth="1"/>
    <col min="11" max="12" width="12" style="1" bestFit="1" customWidth="1"/>
    <col min="13" max="13" width="11.6640625" style="1" bestFit="1" customWidth="1"/>
    <col min="14" max="14" width="11.33203125" style="1" customWidth="1"/>
    <col min="15" max="15" width="12.33203125" style="1" bestFit="1" customWidth="1"/>
    <col min="16" max="16" width="14.6640625" style="1" bestFit="1" customWidth="1"/>
    <col min="17" max="26" width="13.33203125" style="1" bestFit="1" customWidth="1"/>
    <col min="27" max="27" width="15.6640625" style="1" bestFit="1" customWidth="1"/>
    <col min="28" max="29" width="13.33203125" style="1" bestFit="1" customWidth="1"/>
    <col min="30" max="30" width="12.33203125" style="1" customWidth="1"/>
    <col min="31" max="31" width="13.1640625" style="1" bestFit="1" customWidth="1"/>
    <col min="32" max="44" width="11.33203125" style="1" bestFit="1" customWidth="1"/>
    <col min="45" max="45" width="9.33203125" style="1" customWidth="1"/>
    <col min="46" max="55" width="10.33203125" style="1" bestFit="1" customWidth="1"/>
    <col min="56" max="56" width="9.33203125" style="1" customWidth="1"/>
    <col min="57" max="16384" width="9.33203125" style="1"/>
  </cols>
  <sheetData>
    <row r="1" spans="1:64" s="12" customFormat="1">
      <c r="A1" s="16"/>
      <c r="C1" s="17"/>
      <c r="D1" s="16"/>
    </row>
    <row r="2" spans="1:64" s="12" customFormat="1">
      <c r="A2" s="18" t="s">
        <v>0</v>
      </c>
      <c r="C2" s="17"/>
    </row>
    <row r="3" spans="1:64" s="21" customFormat="1" ht="19.5" customHeight="1">
      <c r="A3" s="19" t="e">
        <f>#REF!</f>
        <v>#REF!</v>
      </c>
      <c r="B3" s="20"/>
      <c r="C3" s="20"/>
      <c r="D3" s="20"/>
      <c r="E3" s="321"/>
      <c r="F3" s="321"/>
      <c r="G3" s="321"/>
      <c r="H3" s="321"/>
      <c r="I3" s="321"/>
      <c r="J3" s="321"/>
      <c r="K3" s="321"/>
      <c r="L3" s="321"/>
      <c r="M3" s="321"/>
      <c r="N3" s="321"/>
      <c r="O3" s="321"/>
      <c r="P3" s="321"/>
      <c r="Q3" s="321"/>
      <c r="R3" s="321"/>
      <c r="S3" s="321"/>
      <c r="T3" s="321"/>
      <c r="U3" s="321"/>
      <c r="V3" s="321"/>
      <c r="W3" s="321"/>
      <c r="X3" s="321"/>
      <c r="Y3" s="321"/>
      <c r="Z3" s="321"/>
      <c r="AA3" s="321"/>
      <c r="AB3" s="321"/>
      <c r="AC3" s="321"/>
      <c r="AD3" s="321"/>
      <c r="AE3" s="321"/>
      <c r="AF3" s="321"/>
      <c r="AG3" s="321"/>
      <c r="AH3" s="321"/>
      <c r="AI3" s="321"/>
      <c r="AJ3" s="321"/>
      <c r="AK3" s="321"/>
      <c r="AL3" s="321"/>
      <c r="AM3" s="321"/>
      <c r="AN3" s="321"/>
      <c r="AO3" s="321"/>
      <c r="AP3" s="321"/>
      <c r="AQ3" s="321"/>
      <c r="AR3" s="321"/>
      <c r="AS3" s="321"/>
      <c r="AT3" s="321"/>
      <c r="AU3" s="321"/>
      <c r="AV3" s="321"/>
      <c r="AW3" s="321"/>
      <c r="AX3" s="321"/>
      <c r="AY3" s="321"/>
      <c r="AZ3" s="321"/>
      <c r="BA3" s="321"/>
      <c r="BB3" s="321"/>
      <c r="BC3" s="321"/>
      <c r="BD3" s="321"/>
    </row>
    <row r="4" spans="1:64" s="12" customFormat="1" ht="11.1" customHeight="1">
      <c r="A4" s="18"/>
      <c r="C4" s="17"/>
    </row>
    <row r="5" spans="1:64" s="12" customFormat="1">
      <c r="C5" s="17"/>
      <c r="AF5" s="22"/>
      <c r="AG5" s="22"/>
      <c r="AH5" s="22"/>
      <c r="AI5" s="22"/>
      <c r="AJ5" s="22"/>
      <c r="AK5" s="22"/>
      <c r="AL5" s="22"/>
      <c r="AM5" s="22"/>
      <c r="AN5" s="22"/>
      <c r="AO5" s="22"/>
      <c r="AP5" s="22"/>
      <c r="AQ5" s="23"/>
      <c r="AR5" s="23"/>
      <c r="AS5" s="23"/>
      <c r="AT5" s="23"/>
      <c r="AU5" s="23"/>
      <c r="AV5" s="23"/>
      <c r="AW5" s="23"/>
      <c r="AX5" s="23"/>
      <c r="AY5" s="23"/>
      <c r="AZ5" s="23"/>
      <c r="BA5" s="23"/>
      <c r="BB5" s="23"/>
      <c r="BC5" s="23"/>
      <c r="BD5" s="23"/>
    </row>
    <row r="6" spans="1:64" s="12" customFormat="1" ht="14.25" customHeight="1">
      <c r="D6" s="12">
        <f t="shared" ref="D6:BL7" si="0">D49</f>
        <v>0</v>
      </c>
      <c r="E6" s="12">
        <f t="shared" si="0"/>
        <v>1</v>
      </c>
      <c r="F6" s="12">
        <f t="shared" si="0"/>
        <v>2</v>
      </c>
      <c r="G6" s="12">
        <f t="shared" si="0"/>
        <v>3</v>
      </c>
      <c r="H6" s="12">
        <f t="shared" si="0"/>
        <v>4</v>
      </c>
      <c r="I6" s="12">
        <f t="shared" si="0"/>
        <v>5</v>
      </c>
      <c r="J6" s="12">
        <f t="shared" si="0"/>
        <v>6</v>
      </c>
      <c r="K6" s="12">
        <f t="shared" si="0"/>
        <v>7</v>
      </c>
      <c r="L6" s="12">
        <f t="shared" si="0"/>
        <v>8</v>
      </c>
      <c r="M6" s="12">
        <f t="shared" si="0"/>
        <v>9</v>
      </c>
      <c r="N6" s="12">
        <f t="shared" si="0"/>
        <v>10</v>
      </c>
      <c r="O6" s="12">
        <f t="shared" si="0"/>
        <v>11</v>
      </c>
      <c r="P6" s="12">
        <f t="shared" si="0"/>
        <v>12</v>
      </c>
      <c r="Q6" s="12">
        <f t="shared" si="0"/>
        <v>13</v>
      </c>
      <c r="R6" s="12">
        <f t="shared" si="0"/>
        <v>14</v>
      </c>
      <c r="S6" s="12">
        <f t="shared" si="0"/>
        <v>15</v>
      </c>
      <c r="T6" s="12">
        <f t="shared" si="0"/>
        <v>16</v>
      </c>
      <c r="U6" s="12">
        <f t="shared" si="0"/>
        <v>17</v>
      </c>
      <c r="V6" s="12">
        <f t="shared" si="0"/>
        <v>18</v>
      </c>
      <c r="W6" s="12">
        <f t="shared" si="0"/>
        <v>19</v>
      </c>
      <c r="X6" s="12">
        <f t="shared" si="0"/>
        <v>20</v>
      </c>
      <c r="Y6" s="12">
        <f t="shared" si="0"/>
        <v>21</v>
      </c>
      <c r="Z6" s="12">
        <f t="shared" si="0"/>
        <v>22</v>
      </c>
      <c r="AA6" s="12">
        <f t="shared" si="0"/>
        <v>23</v>
      </c>
      <c r="AB6" s="12">
        <f t="shared" si="0"/>
        <v>24</v>
      </c>
      <c r="AC6" s="12">
        <f t="shared" si="0"/>
        <v>25</v>
      </c>
      <c r="AD6" s="12">
        <f t="shared" si="0"/>
        <v>26</v>
      </c>
      <c r="AE6" s="12">
        <f t="shared" si="0"/>
        <v>27</v>
      </c>
      <c r="AF6" s="12">
        <f t="shared" si="0"/>
        <v>28</v>
      </c>
      <c r="AG6" s="12">
        <f t="shared" si="0"/>
        <v>29</v>
      </c>
      <c r="AH6" s="12">
        <f t="shared" si="0"/>
        <v>30</v>
      </c>
      <c r="AI6" s="12">
        <f t="shared" si="0"/>
        <v>31</v>
      </c>
      <c r="AJ6" s="12">
        <f t="shared" si="0"/>
        <v>32</v>
      </c>
      <c r="AK6" s="12">
        <f t="shared" si="0"/>
        <v>33</v>
      </c>
      <c r="AL6" s="12">
        <f t="shared" si="0"/>
        <v>34</v>
      </c>
      <c r="AM6" s="12">
        <f t="shared" si="0"/>
        <v>35</v>
      </c>
      <c r="AN6" s="12">
        <f t="shared" si="0"/>
        <v>36</v>
      </c>
      <c r="AO6" s="12">
        <f t="shared" si="0"/>
        <v>37</v>
      </c>
      <c r="AP6" s="12">
        <f t="shared" si="0"/>
        <v>38</v>
      </c>
      <c r="AQ6" s="12">
        <f t="shared" si="0"/>
        <v>39</v>
      </c>
      <c r="AR6" s="12">
        <f t="shared" si="0"/>
        <v>40</v>
      </c>
      <c r="AS6" s="12">
        <f t="shared" si="0"/>
        <v>41</v>
      </c>
      <c r="AT6" s="12">
        <f t="shared" si="0"/>
        <v>42</v>
      </c>
      <c r="AU6" s="12">
        <f t="shared" si="0"/>
        <v>43</v>
      </c>
      <c r="AV6" s="12">
        <f t="shared" si="0"/>
        <v>44</v>
      </c>
      <c r="AW6" s="12">
        <f t="shared" si="0"/>
        <v>45</v>
      </c>
      <c r="AX6" s="12">
        <f t="shared" si="0"/>
        <v>46</v>
      </c>
      <c r="AY6" s="12">
        <f t="shared" si="0"/>
        <v>47</v>
      </c>
      <c r="AZ6" s="12">
        <f t="shared" si="0"/>
        <v>48</v>
      </c>
      <c r="BA6" s="12">
        <f t="shared" si="0"/>
        <v>49</v>
      </c>
      <c r="BB6" s="12">
        <f t="shared" si="0"/>
        <v>50</v>
      </c>
      <c r="BC6" s="12">
        <f t="shared" si="0"/>
        <v>51</v>
      </c>
      <c r="BD6" s="12">
        <f t="shared" si="0"/>
        <v>52</v>
      </c>
      <c r="BE6" s="12">
        <f t="shared" si="0"/>
        <v>53</v>
      </c>
      <c r="BF6" s="12">
        <f t="shared" si="0"/>
        <v>54</v>
      </c>
      <c r="BG6" s="12">
        <f t="shared" si="0"/>
        <v>55</v>
      </c>
      <c r="BH6" s="12">
        <f t="shared" si="0"/>
        <v>56</v>
      </c>
      <c r="BI6" s="12">
        <f t="shared" si="0"/>
        <v>57</v>
      </c>
      <c r="BJ6" s="12">
        <f t="shared" si="0"/>
        <v>58</v>
      </c>
      <c r="BK6" s="12">
        <f t="shared" si="0"/>
        <v>59</v>
      </c>
      <c r="BL6" s="12">
        <f t="shared" si="0"/>
        <v>60</v>
      </c>
    </row>
    <row r="7" spans="1:64" s="12" customFormat="1" ht="13.5" customHeight="1">
      <c r="C7" s="17"/>
      <c r="D7" s="24" t="e">
        <f>ProjectionYear</f>
        <v>#NAME?</v>
      </c>
      <c r="E7" s="25" t="e">
        <f t="shared" si="0"/>
        <v>#NAME?</v>
      </c>
      <c r="F7" s="25" t="e">
        <f t="shared" si="0"/>
        <v>#NAME?</v>
      </c>
      <c r="G7" s="25" t="e">
        <f t="shared" si="0"/>
        <v>#NAME?</v>
      </c>
      <c r="H7" s="25" t="e">
        <f t="shared" si="0"/>
        <v>#NAME?</v>
      </c>
      <c r="I7" s="25" t="e">
        <f t="shared" si="0"/>
        <v>#NAME?</v>
      </c>
      <c r="J7" s="25" t="e">
        <f t="shared" si="0"/>
        <v>#NAME?</v>
      </c>
      <c r="K7" s="25" t="e">
        <f t="shared" si="0"/>
        <v>#NAME?</v>
      </c>
      <c r="L7" s="25" t="e">
        <f t="shared" si="0"/>
        <v>#NAME?</v>
      </c>
      <c r="M7" s="25" t="e">
        <f t="shared" si="0"/>
        <v>#NAME?</v>
      </c>
      <c r="N7" s="25" t="e">
        <f t="shared" si="0"/>
        <v>#NAME?</v>
      </c>
      <c r="O7" s="25" t="e">
        <f t="shared" si="0"/>
        <v>#NAME?</v>
      </c>
      <c r="P7" s="25" t="e">
        <f t="shared" si="0"/>
        <v>#NAME?</v>
      </c>
      <c r="Q7" s="25" t="e">
        <f t="shared" si="0"/>
        <v>#NAME?</v>
      </c>
      <c r="R7" s="25" t="e">
        <f t="shared" si="0"/>
        <v>#NAME?</v>
      </c>
      <c r="S7" s="25" t="e">
        <f t="shared" si="0"/>
        <v>#NAME?</v>
      </c>
      <c r="T7" s="25" t="e">
        <f t="shared" si="0"/>
        <v>#NAME?</v>
      </c>
      <c r="U7" s="25" t="e">
        <f t="shared" si="0"/>
        <v>#NAME?</v>
      </c>
      <c r="V7" s="25" t="e">
        <f t="shared" si="0"/>
        <v>#NAME?</v>
      </c>
      <c r="W7" s="25" t="e">
        <f t="shared" si="0"/>
        <v>#NAME?</v>
      </c>
      <c r="X7" s="25" t="e">
        <f t="shared" si="0"/>
        <v>#NAME?</v>
      </c>
      <c r="Y7" s="25" t="e">
        <f t="shared" si="0"/>
        <v>#NAME?</v>
      </c>
      <c r="Z7" s="25" t="e">
        <f t="shared" si="0"/>
        <v>#NAME?</v>
      </c>
      <c r="AA7" s="25" t="e">
        <f t="shared" si="0"/>
        <v>#NAME?</v>
      </c>
      <c r="AB7" s="25" t="e">
        <f t="shared" si="0"/>
        <v>#NAME?</v>
      </c>
      <c r="AC7" s="25" t="e">
        <f t="shared" si="0"/>
        <v>#NAME?</v>
      </c>
      <c r="AD7" s="25" t="e">
        <f t="shared" si="0"/>
        <v>#NAME?</v>
      </c>
      <c r="AE7" s="25" t="e">
        <f t="shared" si="0"/>
        <v>#NAME?</v>
      </c>
      <c r="AF7" s="25" t="e">
        <f t="shared" si="0"/>
        <v>#NAME?</v>
      </c>
      <c r="AG7" s="25" t="e">
        <f t="shared" si="0"/>
        <v>#NAME?</v>
      </c>
      <c r="AH7" s="25" t="e">
        <f t="shared" si="0"/>
        <v>#NAME?</v>
      </c>
      <c r="AI7" s="25" t="e">
        <f t="shared" si="0"/>
        <v>#NAME?</v>
      </c>
      <c r="AJ7" s="25" t="e">
        <f t="shared" si="0"/>
        <v>#NAME?</v>
      </c>
      <c r="AK7" s="25" t="e">
        <f t="shared" si="0"/>
        <v>#NAME?</v>
      </c>
      <c r="AL7" s="25" t="e">
        <f t="shared" si="0"/>
        <v>#NAME?</v>
      </c>
      <c r="AM7" s="25" t="e">
        <f t="shared" si="0"/>
        <v>#NAME?</v>
      </c>
      <c r="AN7" s="25" t="e">
        <f t="shared" si="0"/>
        <v>#NAME?</v>
      </c>
      <c r="AO7" s="25" t="e">
        <f t="shared" si="0"/>
        <v>#NAME?</v>
      </c>
      <c r="AP7" s="25" t="e">
        <f t="shared" si="0"/>
        <v>#NAME?</v>
      </c>
      <c r="AQ7" s="25" t="e">
        <f t="shared" si="0"/>
        <v>#NAME?</v>
      </c>
      <c r="AR7" s="25" t="e">
        <f t="shared" si="0"/>
        <v>#NAME?</v>
      </c>
      <c r="AS7" s="25" t="e">
        <f t="shared" si="0"/>
        <v>#NAME?</v>
      </c>
      <c r="AT7" s="25" t="e">
        <f t="shared" si="0"/>
        <v>#NAME?</v>
      </c>
      <c r="AU7" s="25" t="e">
        <f t="shared" si="0"/>
        <v>#NAME?</v>
      </c>
      <c r="AV7" s="25" t="e">
        <f t="shared" si="0"/>
        <v>#NAME?</v>
      </c>
      <c r="AW7" s="25" t="e">
        <f t="shared" si="0"/>
        <v>#NAME?</v>
      </c>
      <c r="AX7" s="25" t="e">
        <f t="shared" si="0"/>
        <v>#NAME?</v>
      </c>
      <c r="AY7" s="25" t="e">
        <f t="shared" si="0"/>
        <v>#NAME?</v>
      </c>
      <c r="AZ7" s="25" t="e">
        <f t="shared" si="0"/>
        <v>#NAME?</v>
      </c>
      <c r="BA7" s="25" t="e">
        <f t="shared" si="0"/>
        <v>#NAME?</v>
      </c>
      <c r="BB7" s="25" t="e">
        <f t="shared" si="0"/>
        <v>#NAME?</v>
      </c>
      <c r="BC7" s="25" t="e">
        <f t="shared" si="0"/>
        <v>#NAME?</v>
      </c>
      <c r="BD7" s="25" t="e">
        <f t="shared" si="0"/>
        <v>#NAME?</v>
      </c>
      <c r="BE7" s="25" t="e">
        <f t="shared" si="0"/>
        <v>#NAME?</v>
      </c>
      <c r="BF7" s="25" t="e">
        <f t="shared" si="0"/>
        <v>#NAME?</v>
      </c>
      <c r="BG7" s="25" t="e">
        <f t="shared" si="0"/>
        <v>#NAME?</v>
      </c>
      <c r="BH7" s="25" t="e">
        <f t="shared" si="0"/>
        <v>#NAME?</v>
      </c>
      <c r="BI7" s="25" t="e">
        <f t="shared" si="0"/>
        <v>#NAME?</v>
      </c>
      <c r="BJ7" s="25" t="e">
        <f t="shared" si="0"/>
        <v>#NAME?</v>
      </c>
      <c r="BK7" s="25" t="e">
        <f t="shared" si="0"/>
        <v>#NAME?</v>
      </c>
      <c r="BL7" s="25" t="e">
        <f t="shared" si="0"/>
        <v>#NAME?</v>
      </c>
    </row>
    <row r="8" spans="1:64" s="12" customFormat="1" ht="13.5" customHeight="1">
      <c r="A8" s="18" t="e">
        <f>+#REF!</f>
        <v>#REF!</v>
      </c>
      <c r="C8" s="17"/>
      <c r="D8" s="26"/>
      <c r="E8" s="27"/>
      <c r="F8" s="27"/>
      <c r="G8" s="27"/>
      <c r="H8" s="27"/>
      <c r="I8" s="27"/>
      <c r="J8" s="27"/>
      <c r="K8" s="27"/>
      <c r="L8" s="27"/>
      <c r="M8" s="27"/>
      <c r="N8" s="27"/>
      <c r="O8" s="27"/>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row>
    <row r="9" spans="1:64" s="12" customFormat="1" ht="13.5" customHeight="1">
      <c r="A9" s="28" t="e">
        <f>+"Grace "&amp; PV_Base!A8&amp;""</f>
        <v>#REF!</v>
      </c>
      <c r="B9" s="29" t="e">
        <f>#REF!</f>
        <v>#REF!</v>
      </c>
      <c r="C9" s="30" t="s">
        <v>1</v>
      </c>
      <c r="D9" s="31">
        <v>100</v>
      </c>
      <c r="E9" s="27"/>
      <c r="F9" s="27"/>
      <c r="G9" s="27"/>
      <c r="H9" s="27"/>
      <c r="I9" s="27"/>
      <c r="J9" s="27"/>
      <c r="K9" s="27"/>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row>
    <row r="10" spans="1:64" s="12" customFormat="1">
      <c r="A10" s="32" t="e">
        <f>+"Maturity "&amp; PV_Base!A8&amp;""</f>
        <v>#REF!</v>
      </c>
      <c r="B10" s="33" t="e">
        <f>#REF!</f>
        <v>#REF!</v>
      </c>
      <c r="C10" s="30" t="e">
        <f>+#REF!</f>
        <v>#REF!</v>
      </c>
      <c r="D10" s="34" t="e">
        <f>D9-D11</f>
        <v>#REF!</v>
      </c>
      <c r="E10" s="34" t="e">
        <f t="shared" ref="E10:BD10" si="1">D10-E11</f>
        <v>#REF!</v>
      </c>
      <c r="F10" s="34" t="e">
        <f t="shared" si="1"/>
        <v>#REF!</v>
      </c>
      <c r="G10" s="34" t="e">
        <f t="shared" si="1"/>
        <v>#REF!</v>
      </c>
      <c r="H10" s="34" t="e">
        <f t="shared" si="1"/>
        <v>#REF!</v>
      </c>
      <c r="I10" s="34" t="e">
        <f t="shared" si="1"/>
        <v>#REF!</v>
      </c>
      <c r="J10" s="34" t="e">
        <f t="shared" si="1"/>
        <v>#REF!</v>
      </c>
      <c r="K10" s="34" t="e">
        <f t="shared" si="1"/>
        <v>#REF!</v>
      </c>
      <c r="L10" s="34" t="e">
        <f t="shared" si="1"/>
        <v>#REF!</v>
      </c>
      <c r="M10" s="34" t="e">
        <f t="shared" si="1"/>
        <v>#REF!</v>
      </c>
      <c r="N10" s="34" t="e">
        <f t="shared" si="1"/>
        <v>#REF!</v>
      </c>
      <c r="O10" s="34" t="e">
        <f t="shared" si="1"/>
        <v>#REF!</v>
      </c>
      <c r="P10" s="34" t="e">
        <f t="shared" si="1"/>
        <v>#REF!</v>
      </c>
      <c r="Q10" s="34" t="e">
        <f t="shared" si="1"/>
        <v>#REF!</v>
      </c>
      <c r="R10" s="34" t="e">
        <f t="shared" si="1"/>
        <v>#REF!</v>
      </c>
      <c r="S10" s="34" t="e">
        <f t="shared" si="1"/>
        <v>#REF!</v>
      </c>
      <c r="T10" s="34" t="e">
        <f t="shared" si="1"/>
        <v>#REF!</v>
      </c>
      <c r="U10" s="34" t="e">
        <f t="shared" si="1"/>
        <v>#REF!</v>
      </c>
      <c r="V10" s="34" t="e">
        <f t="shared" si="1"/>
        <v>#REF!</v>
      </c>
      <c r="W10" s="34" t="e">
        <f t="shared" si="1"/>
        <v>#REF!</v>
      </c>
      <c r="X10" s="34" t="e">
        <f t="shared" si="1"/>
        <v>#REF!</v>
      </c>
      <c r="Y10" s="34" t="e">
        <f t="shared" si="1"/>
        <v>#REF!</v>
      </c>
      <c r="Z10" s="34" t="e">
        <f t="shared" si="1"/>
        <v>#REF!</v>
      </c>
      <c r="AA10" s="34" t="e">
        <f t="shared" si="1"/>
        <v>#REF!</v>
      </c>
      <c r="AB10" s="34" t="e">
        <f t="shared" si="1"/>
        <v>#REF!</v>
      </c>
      <c r="AC10" s="34" t="e">
        <f t="shared" si="1"/>
        <v>#REF!</v>
      </c>
      <c r="AD10" s="34" t="e">
        <f t="shared" si="1"/>
        <v>#REF!</v>
      </c>
      <c r="AE10" s="34" t="e">
        <f t="shared" si="1"/>
        <v>#REF!</v>
      </c>
      <c r="AF10" s="34" t="e">
        <f t="shared" si="1"/>
        <v>#REF!</v>
      </c>
      <c r="AG10" s="34" t="e">
        <f t="shared" si="1"/>
        <v>#REF!</v>
      </c>
      <c r="AH10" s="34" t="e">
        <f t="shared" si="1"/>
        <v>#REF!</v>
      </c>
      <c r="AI10" s="34" t="e">
        <f t="shared" si="1"/>
        <v>#REF!</v>
      </c>
      <c r="AJ10" s="34" t="e">
        <f t="shared" si="1"/>
        <v>#REF!</v>
      </c>
      <c r="AK10" s="34" t="e">
        <f t="shared" si="1"/>
        <v>#REF!</v>
      </c>
      <c r="AL10" s="34" t="e">
        <f t="shared" si="1"/>
        <v>#REF!</v>
      </c>
      <c r="AM10" s="34" t="e">
        <f t="shared" si="1"/>
        <v>#REF!</v>
      </c>
      <c r="AN10" s="34" t="e">
        <f t="shared" si="1"/>
        <v>#REF!</v>
      </c>
      <c r="AO10" s="34" t="e">
        <f t="shared" si="1"/>
        <v>#REF!</v>
      </c>
      <c r="AP10" s="34" t="e">
        <f t="shared" si="1"/>
        <v>#REF!</v>
      </c>
      <c r="AQ10" s="34" t="e">
        <f t="shared" si="1"/>
        <v>#REF!</v>
      </c>
      <c r="AR10" s="34" t="e">
        <f t="shared" si="1"/>
        <v>#REF!</v>
      </c>
      <c r="AS10" s="34" t="e">
        <f t="shared" si="1"/>
        <v>#REF!</v>
      </c>
      <c r="AT10" s="34" t="e">
        <f t="shared" si="1"/>
        <v>#REF!</v>
      </c>
      <c r="AU10" s="34" t="e">
        <f t="shared" si="1"/>
        <v>#REF!</v>
      </c>
      <c r="AV10" s="34" t="e">
        <f t="shared" si="1"/>
        <v>#REF!</v>
      </c>
      <c r="AW10" s="34" t="e">
        <f t="shared" si="1"/>
        <v>#REF!</v>
      </c>
      <c r="AX10" s="34" t="e">
        <f t="shared" si="1"/>
        <v>#REF!</v>
      </c>
      <c r="AY10" s="34" t="e">
        <f t="shared" si="1"/>
        <v>#REF!</v>
      </c>
      <c r="AZ10" s="34" t="e">
        <f t="shared" si="1"/>
        <v>#REF!</v>
      </c>
      <c r="BA10" s="34" t="e">
        <f t="shared" si="1"/>
        <v>#REF!</v>
      </c>
      <c r="BB10" s="34" t="e">
        <f t="shared" si="1"/>
        <v>#REF!</v>
      </c>
      <c r="BC10" s="34" t="e">
        <f t="shared" si="1"/>
        <v>#REF!</v>
      </c>
      <c r="BD10" s="34" t="e">
        <f t="shared" si="1"/>
        <v>#REF!</v>
      </c>
    </row>
    <row r="11" spans="1:64" s="12" customFormat="1">
      <c r="A11" s="32" t="e">
        <f>+"Interest "&amp; PV_Base!A8&amp;""</f>
        <v>#REF!</v>
      </c>
      <c r="B11" s="35" t="e">
        <f>#REF!</f>
        <v>#REF!</v>
      </c>
      <c r="C11" s="30" t="e">
        <f>+#REF!</f>
        <v>#REF!</v>
      </c>
      <c r="D11" s="34" t="e">
        <f>IF(D6-D6-1&lt;B9,0,IF(D6-D6-1&lt;B10,D9/(B10-B9),0))</f>
        <v>#REF!</v>
      </c>
      <c r="E11" s="34" t="e">
        <f t="shared" ref="E11:BD11" si="2">IF(E6-$D6-1&lt;$B9,0,IF(E6-$D6-1&lt;$B10,$D9/($B10-$B9),0))</f>
        <v>#REF!</v>
      </c>
      <c r="F11" s="34" t="e">
        <f t="shared" si="2"/>
        <v>#REF!</v>
      </c>
      <c r="G11" s="34" t="e">
        <f t="shared" si="2"/>
        <v>#REF!</v>
      </c>
      <c r="H11" s="34" t="e">
        <f t="shared" si="2"/>
        <v>#REF!</v>
      </c>
      <c r="I11" s="34" t="e">
        <f t="shared" si="2"/>
        <v>#REF!</v>
      </c>
      <c r="J11" s="34" t="e">
        <f t="shared" si="2"/>
        <v>#REF!</v>
      </c>
      <c r="K11" s="34" t="e">
        <f t="shared" si="2"/>
        <v>#REF!</v>
      </c>
      <c r="L11" s="34" t="e">
        <f t="shared" si="2"/>
        <v>#REF!</v>
      </c>
      <c r="M11" s="34" t="e">
        <f t="shared" si="2"/>
        <v>#REF!</v>
      </c>
      <c r="N11" s="34" t="e">
        <f t="shared" si="2"/>
        <v>#REF!</v>
      </c>
      <c r="O11" s="34" t="e">
        <f t="shared" si="2"/>
        <v>#REF!</v>
      </c>
      <c r="P11" s="34" t="e">
        <f t="shared" si="2"/>
        <v>#REF!</v>
      </c>
      <c r="Q11" s="34" t="e">
        <f t="shared" si="2"/>
        <v>#REF!</v>
      </c>
      <c r="R11" s="34" t="e">
        <f t="shared" si="2"/>
        <v>#REF!</v>
      </c>
      <c r="S11" s="34" t="e">
        <f t="shared" si="2"/>
        <v>#REF!</v>
      </c>
      <c r="T11" s="34" t="e">
        <f t="shared" si="2"/>
        <v>#REF!</v>
      </c>
      <c r="U11" s="34" t="e">
        <f t="shared" si="2"/>
        <v>#REF!</v>
      </c>
      <c r="V11" s="34" t="e">
        <f t="shared" si="2"/>
        <v>#REF!</v>
      </c>
      <c r="W11" s="34" t="e">
        <f t="shared" si="2"/>
        <v>#REF!</v>
      </c>
      <c r="X11" s="34" t="e">
        <f t="shared" si="2"/>
        <v>#REF!</v>
      </c>
      <c r="Y11" s="34" t="e">
        <f t="shared" si="2"/>
        <v>#REF!</v>
      </c>
      <c r="Z11" s="34" t="e">
        <f t="shared" si="2"/>
        <v>#REF!</v>
      </c>
      <c r="AA11" s="34" t="e">
        <f t="shared" si="2"/>
        <v>#REF!</v>
      </c>
      <c r="AB11" s="34" t="e">
        <f t="shared" si="2"/>
        <v>#REF!</v>
      </c>
      <c r="AC11" s="34" t="e">
        <f t="shared" si="2"/>
        <v>#REF!</v>
      </c>
      <c r="AD11" s="34" t="e">
        <f t="shared" si="2"/>
        <v>#REF!</v>
      </c>
      <c r="AE11" s="34" t="e">
        <f t="shared" si="2"/>
        <v>#REF!</v>
      </c>
      <c r="AF11" s="34" t="e">
        <f t="shared" si="2"/>
        <v>#REF!</v>
      </c>
      <c r="AG11" s="34" t="e">
        <f t="shared" si="2"/>
        <v>#REF!</v>
      </c>
      <c r="AH11" s="34" t="e">
        <f t="shared" si="2"/>
        <v>#REF!</v>
      </c>
      <c r="AI11" s="34" t="e">
        <f t="shared" si="2"/>
        <v>#REF!</v>
      </c>
      <c r="AJ11" s="34" t="e">
        <f t="shared" si="2"/>
        <v>#REF!</v>
      </c>
      <c r="AK11" s="34" t="e">
        <f t="shared" si="2"/>
        <v>#REF!</v>
      </c>
      <c r="AL11" s="34" t="e">
        <f t="shared" si="2"/>
        <v>#REF!</v>
      </c>
      <c r="AM11" s="34" t="e">
        <f t="shared" si="2"/>
        <v>#REF!</v>
      </c>
      <c r="AN11" s="34" t="e">
        <f t="shared" si="2"/>
        <v>#REF!</v>
      </c>
      <c r="AO11" s="34" t="e">
        <f t="shared" si="2"/>
        <v>#REF!</v>
      </c>
      <c r="AP11" s="34" t="e">
        <f t="shared" si="2"/>
        <v>#REF!</v>
      </c>
      <c r="AQ11" s="34" t="e">
        <f t="shared" si="2"/>
        <v>#REF!</v>
      </c>
      <c r="AR11" s="34" t="e">
        <f t="shared" si="2"/>
        <v>#REF!</v>
      </c>
      <c r="AS11" s="34" t="e">
        <f t="shared" si="2"/>
        <v>#REF!</v>
      </c>
      <c r="AT11" s="34" t="e">
        <f t="shared" si="2"/>
        <v>#REF!</v>
      </c>
      <c r="AU11" s="34" t="e">
        <f t="shared" si="2"/>
        <v>#REF!</v>
      </c>
      <c r="AV11" s="34" t="e">
        <f t="shared" si="2"/>
        <v>#REF!</v>
      </c>
      <c r="AW11" s="34" t="e">
        <f t="shared" si="2"/>
        <v>#REF!</v>
      </c>
      <c r="AX11" s="34" t="e">
        <f t="shared" si="2"/>
        <v>#REF!</v>
      </c>
      <c r="AY11" s="34" t="e">
        <f t="shared" si="2"/>
        <v>#REF!</v>
      </c>
      <c r="AZ11" s="34" t="e">
        <f t="shared" si="2"/>
        <v>#REF!</v>
      </c>
      <c r="BA11" s="34" t="e">
        <f t="shared" si="2"/>
        <v>#REF!</v>
      </c>
      <c r="BB11" s="34" t="e">
        <f t="shared" si="2"/>
        <v>#REF!</v>
      </c>
      <c r="BC11" s="34" t="e">
        <f t="shared" si="2"/>
        <v>#REF!</v>
      </c>
      <c r="BD11" s="34" t="e">
        <f t="shared" si="2"/>
        <v>#REF!</v>
      </c>
    </row>
    <row r="12" spans="1:64" s="12" customFormat="1">
      <c r="A12" s="36" t="e">
        <f>+"Discount "&amp; PV_Base!A8&amp;""</f>
        <v>#REF!</v>
      </c>
      <c r="B12" s="37" t="e">
        <f>#REF!</f>
        <v>#REF!</v>
      </c>
      <c r="C12" s="30" t="e">
        <f>+#REF!</f>
        <v>#REF!</v>
      </c>
      <c r="D12" s="38"/>
      <c r="E12" s="38" t="e">
        <f t="shared" ref="E12:BD12" si="3">IF(E7&lt;=2018,0,$B11*D10)</f>
        <v>#NAME?</v>
      </c>
      <c r="F12" s="38" t="e">
        <f t="shared" si="3"/>
        <v>#NAME?</v>
      </c>
      <c r="G12" s="38" t="e">
        <f t="shared" si="3"/>
        <v>#NAME?</v>
      </c>
      <c r="H12" s="38" t="e">
        <f t="shared" si="3"/>
        <v>#NAME?</v>
      </c>
      <c r="I12" s="38" t="e">
        <f t="shared" si="3"/>
        <v>#NAME?</v>
      </c>
      <c r="J12" s="38" t="e">
        <f t="shared" si="3"/>
        <v>#NAME?</v>
      </c>
      <c r="K12" s="38" t="e">
        <f t="shared" si="3"/>
        <v>#NAME?</v>
      </c>
      <c r="L12" s="38" t="e">
        <f t="shared" si="3"/>
        <v>#NAME?</v>
      </c>
      <c r="M12" s="38" t="e">
        <f t="shared" si="3"/>
        <v>#NAME?</v>
      </c>
      <c r="N12" s="38" t="e">
        <f t="shared" si="3"/>
        <v>#NAME?</v>
      </c>
      <c r="O12" s="38" t="e">
        <f t="shared" si="3"/>
        <v>#NAME?</v>
      </c>
      <c r="P12" s="38" t="e">
        <f t="shared" si="3"/>
        <v>#NAME?</v>
      </c>
      <c r="Q12" s="38" t="e">
        <f t="shared" si="3"/>
        <v>#NAME?</v>
      </c>
      <c r="R12" s="38" t="e">
        <f t="shared" si="3"/>
        <v>#NAME?</v>
      </c>
      <c r="S12" s="38" t="e">
        <f t="shared" si="3"/>
        <v>#NAME?</v>
      </c>
      <c r="T12" s="38" t="e">
        <f t="shared" si="3"/>
        <v>#NAME?</v>
      </c>
      <c r="U12" s="38" t="e">
        <f t="shared" si="3"/>
        <v>#NAME?</v>
      </c>
      <c r="V12" s="38" t="e">
        <f t="shared" si="3"/>
        <v>#NAME?</v>
      </c>
      <c r="W12" s="38" t="e">
        <f t="shared" si="3"/>
        <v>#NAME?</v>
      </c>
      <c r="X12" s="38" t="e">
        <f t="shared" si="3"/>
        <v>#NAME?</v>
      </c>
      <c r="Y12" s="38" t="e">
        <f t="shared" si="3"/>
        <v>#NAME?</v>
      </c>
      <c r="Z12" s="38" t="e">
        <f t="shared" si="3"/>
        <v>#NAME?</v>
      </c>
      <c r="AA12" s="38" t="e">
        <f t="shared" si="3"/>
        <v>#NAME?</v>
      </c>
      <c r="AB12" s="38" t="e">
        <f t="shared" si="3"/>
        <v>#NAME?</v>
      </c>
      <c r="AC12" s="38" t="e">
        <f t="shared" si="3"/>
        <v>#NAME?</v>
      </c>
      <c r="AD12" s="38" t="e">
        <f t="shared" si="3"/>
        <v>#NAME?</v>
      </c>
      <c r="AE12" s="38" t="e">
        <f t="shared" si="3"/>
        <v>#NAME?</v>
      </c>
      <c r="AF12" s="38" t="e">
        <f t="shared" si="3"/>
        <v>#NAME?</v>
      </c>
      <c r="AG12" s="38" t="e">
        <f t="shared" si="3"/>
        <v>#NAME?</v>
      </c>
      <c r="AH12" s="38" t="e">
        <f t="shared" si="3"/>
        <v>#NAME?</v>
      </c>
      <c r="AI12" s="38" t="e">
        <f t="shared" si="3"/>
        <v>#NAME?</v>
      </c>
      <c r="AJ12" s="38" t="e">
        <f t="shared" si="3"/>
        <v>#NAME?</v>
      </c>
      <c r="AK12" s="38" t="e">
        <f t="shared" si="3"/>
        <v>#NAME?</v>
      </c>
      <c r="AL12" s="38" t="e">
        <f t="shared" si="3"/>
        <v>#NAME?</v>
      </c>
      <c r="AM12" s="38" t="e">
        <f t="shared" si="3"/>
        <v>#NAME?</v>
      </c>
      <c r="AN12" s="38" t="e">
        <f t="shared" si="3"/>
        <v>#NAME?</v>
      </c>
      <c r="AO12" s="38" t="e">
        <f t="shared" si="3"/>
        <v>#NAME?</v>
      </c>
      <c r="AP12" s="38" t="e">
        <f t="shared" si="3"/>
        <v>#NAME?</v>
      </c>
      <c r="AQ12" s="38" t="e">
        <f t="shared" si="3"/>
        <v>#NAME?</v>
      </c>
      <c r="AR12" s="38" t="e">
        <f t="shared" si="3"/>
        <v>#NAME?</v>
      </c>
      <c r="AS12" s="38" t="e">
        <f t="shared" si="3"/>
        <v>#NAME?</v>
      </c>
      <c r="AT12" s="38" t="e">
        <f t="shared" si="3"/>
        <v>#NAME?</v>
      </c>
      <c r="AU12" s="38" t="e">
        <f t="shared" si="3"/>
        <v>#NAME?</v>
      </c>
      <c r="AV12" s="38" t="e">
        <f t="shared" si="3"/>
        <v>#NAME?</v>
      </c>
      <c r="AW12" s="38" t="e">
        <f t="shared" si="3"/>
        <v>#NAME?</v>
      </c>
      <c r="AX12" s="38" t="e">
        <f t="shared" si="3"/>
        <v>#NAME?</v>
      </c>
      <c r="AY12" s="38" t="e">
        <f t="shared" si="3"/>
        <v>#NAME?</v>
      </c>
      <c r="AZ12" s="38" t="e">
        <f t="shared" si="3"/>
        <v>#NAME?</v>
      </c>
      <c r="BA12" s="38" t="e">
        <f t="shared" si="3"/>
        <v>#NAME?</v>
      </c>
      <c r="BB12" s="38" t="e">
        <f t="shared" si="3"/>
        <v>#NAME?</v>
      </c>
      <c r="BC12" s="38" t="e">
        <f t="shared" si="3"/>
        <v>#NAME?</v>
      </c>
      <c r="BD12" s="38" t="e">
        <f t="shared" si="3"/>
        <v>#NAME?</v>
      </c>
    </row>
    <row r="13" spans="1:64" s="12" customFormat="1">
      <c r="C13" s="30" t="e">
        <f>+#REF!</f>
        <v>#REF!</v>
      </c>
      <c r="D13" s="34" t="e">
        <f t="shared" ref="D13:BD13" si="4">D11+D12</f>
        <v>#REF!</v>
      </c>
      <c r="E13" s="34" t="e">
        <f t="shared" si="4"/>
        <v>#REF!</v>
      </c>
      <c r="F13" s="34" t="e">
        <f t="shared" si="4"/>
        <v>#REF!</v>
      </c>
      <c r="G13" s="34" t="e">
        <f t="shared" si="4"/>
        <v>#REF!</v>
      </c>
      <c r="H13" s="34" t="e">
        <f t="shared" si="4"/>
        <v>#REF!</v>
      </c>
      <c r="I13" s="34" t="e">
        <f t="shared" si="4"/>
        <v>#REF!</v>
      </c>
      <c r="J13" s="34" t="e">
        <f t="shared" si="4"/>
        <v>#REF!</v>
      </c>
      <c r="K13" s="34" t="e">
        <f t="shared" si="4"/>
        <v>#REF!</v>
      </c>
      <c r="L13" s="34" t="e">
        <f t="shared" si="4"/>
        <v>#REF!</v>
      </c>
      <c r="M13" s="34" t="e">
        <f t="shared" si="4"/>
        <v>#REF!</v>
      </c>
      <c r="N13" s="34" t="e">
        <f t="shared" si="4"/>
        <v>#REF!</v>
      </c>
      <c r="O13" s="34" t="e">
        <f t="shared" si="4"/>
        <v>#REF!</v>
      </c>
      <c r="P13" s="34" t="e">
        <f t="shared" si="4"/>
        <v>#REF!</v>
      </c>
      <c r="Q13" s="34" t="e">
        <f t="shared" si="4"/>
        <v>#REF!</v>
      </c>
      <c r="R13" s="34" t="e">
        <f t="shared" si="4"/>
        <v>#REF!</v>
      </c>
      <c r="S13" s="34" t="e">
        <f t="shared" si="4"/>
        <v>#REF!</v>
      </c>
      <c r="T13" s="34" t="e">
        <f t="shared" si="4"/>
        <v>#REF!</v>
      </c>
      <c r="U13" s="34" t="e">
        <f t="shared" si="4"/>
        <v>#REF!</v>
      </c>
      <c r="V13" s="34" t="e">
        <f t="shared" si="4"/>
        <v>#REF!</v>
      </c>
      <c r="W13" s="34" t="e">
        <f t="shared" si="4"/>
        <v>#REF!</v>
      </c>
      <c r="X13" s="34" t="e">
        <f t="shared" si="4"/>
        <v>#REF!</v>
      </c>
      <c r="Y13" s="34" t="e">
        <f t="shared" si="4"/>
        <v>#REF!</v>
      </c>
      <c r="Z13" s="34" t="e">
        <f t="shared" si="4"/>
        <v>#REF!</v>
      </c>
      <c r="AA13" s="34" t="e">
        <f t="shared" si="4"/>
        <v>#REF!</v>
      </c>
      <c r="AB13" s="34" t="e">
        <f t="shared" si="4"/>
        <v>#REF!</v>
      </c>
      <c r="AC13" s="34" t="e">
        <f t="shared" si="4"/>
        <v>#REF!</v>
      </c>
      <c r="AD13" s="34" t="e">
        <f t="shared" si="4"/>
        <v>#REF!</v>
      </c>
      <c r="AE13" s="34" t="e">
        <f t="shared" si="4"/>
        <v>#REF!</v>
      </c>
      <c r="AF13" s="34" t="e">
        <f t="shared" si="4"/>
        <v>#REF!</v>
      </c>
      <c r="AG13" s="34" t="e">
        <f t="shared" si="4"/>
        <v>#REF!</v>
      </c>
      <c r="AH13" s="34" t="e">
        <f t="shared" si="4"/>
        <v>#REF!</v>
      </c>
      <c r="AI13" s="34" t="e">
        <f t="shared" si="4"/>
        <v>#REF!</v>
      </c>
      <c r="AJ13" s="34" t="e">
        <f t="shared" si="4"/>
        <v>#REF!</v>
      </c>
      <c r="AK13" s="34" t="e">
        <f t="shared" si="4"/>
        <v>#REF!</v>
      </c>
      <c r="AL13" s="34" t="e">
        <f t="shared" si="4"/>
        <v>#REF!</v>
      </c>
      <c r="AM13" s="34" t="e">
        <f t="shared" si="4"/>
        <v>#REF!</v>
      </c>
      <c r="AN13" s="34" t="e">
        <f t="shared" si="4"/>
        <v>#REF!</v>
      </c>
      <c r="AO13" s="34" t="e">
        <f t="shared" si="4"/>
        <v>#REF!</v>
      </c>
      <c r="AP13" s="34" t="e">
        <f t="shared" si="4"/>
        <v>#REF!</v>
      </c>
      <c r="AQ13" s="34" t="e">
        <f t="shared" si="4"/>
        <v>#REF!</v>
      </c>
      <c r="AR13" s="34" t="e">
        <f t="shared" si="4"/>
        <v>#REF!</v>
      </c>
      <c r="AS13" s="34" t="e">
        <f t="shared" si="4"/>
        <v>#REF!</v>
      </c>
      <c r="AT13" s="34" t="e">
        <f t="shared" si="4"/>
        <v>#REF!</v>
      </c>
      <c r="AU13" s="34" t="e">
        <f t="shared" si="4"/>
        <v>#REF!</v>
      </c>
      <c r="AV13" s="34" t="e">
        <f t="shared" si="4"/>
        <v>#REF!</v>
      </c>
      <c r="AW13" s="34" t="e">
        <f t="shared" si="4"/>
        <v>#REF!</v>
      </c>
      <c r="AX13" s="34" t="e">
        <f t="shared" si="4"/>
        <v>#REF!</v>
      </c>
      <c r="AY13" s="34" t="e">
        <f t="shared" si="4"/>
        <v>#REF!</v>
      </c>
      <c r="AZ13" s="34" t="e">
        <f t="shared" si="4"/>
        <v>#REF!</v>
      </c>
      <c r="BA13" s="34" t="e">
        <f t="shared" si="4"/>
        <v>#REF!</v>
      </c>
      <c r="BB13" s="34" t="e">
        <f t="shared" si="4"/>
        <v>#REF!</v>
      </c>
      <c r="BC13" s="34" t="e">
        <f t="shared" si="4"/>
        <v>#REF!</v>
      </c>
      <c r="BD13" s="34" t="e">
        <f t="shared" si="4"/>
        <v>#REF!</v>
      </c>
    </row>
    <row r="14" spans="1:64" s="12" customFormat="1">
      <c r="A14" s="39"/>
      <c r="C14" s="30" t="e">
        <f>+#REF!</f>
        <v>#REF!</v>
      </c>
      <c r="D14" s="34" t="e">
        <f>IF($B11&gt;=$B12, D10, NPV($B12,E13:$BD13))</f>
        <v>#REF!</v>
      </c>
      <c r="E14" s="34" t="e">
        <f>IF($B11&gt;=$B12, E10, NPV($B12,F13:$BD13))</f>
        <v>#REF!</v>
      </c>
      <c r="F14" s="34" t="e">
        <f>IF($B11&gt;=$B12, F10, NPV($B12,G13:$BD13))</f>
        <v>#REF!</v>
      </c>
      <c r="G14" s="34" t="e">
        <f>IF($B11&gt;=$B12, G10, NPV($B12,H13:$BD13))</f>
        <v>#REF!</v>
      </c>
      <c r="H14" s="34" t="e">
        <f>IF($B11&gt;=$B12, H10, NPV($B12,I13:$BD13))</f>
        <v>#REF!</v>
      </c>
      <c r="I14" s="34" t="e">
        <f>IF($B11&gt;=$B12, I10, NPV($B12,J13:$BD13))</f>
        <v>#REF!</v>
      </c>
      <c r="J14" s="34" t="e">
        <f>IF($B11&gt;=$B12, J10, NPV($B12,K13:$BD13))</f>
        <v>#REF!</v>
      </c>
      <c r="K14" s="34" t="e">
        <f>IF($B11&gt;=$B12, K10, NPV($B12,L13:$BD13))</f>
        <v>#REF!</v>
      </c>
      <c r="L14" s="34" t="e">
        <f>IF($B11&gt;=$B12, L10, NPV($B12,M13:$BD13))</f>
        <v>#REF!</v>
      </c>
      <c r="M14" s="34" t="e">
        <f>IF($B11&gt;=$B12, M10, NPV($B12,N13:$BD13))</f>
        <v>#REF!</v>
      </c>
      <c r="N14" s="34" t="e">
        <f>IF($B11&gt;=$B12, N10, NPV($B12,O13:$BD13))</f>
        <v>#REF!</v>
      </c>
      <c r="O14" s="34" t="e">
        <f>IF($B11&gt;=$B12, O10, NPV($B12,P13:$BD13))</f>
        <v>#REF!</v>
      </c>
      <c r="P14" s="34" t="e">
        <f>IF($B11&gt;=$B12, P10, NPV($B12,Q13:$BD13))</f>
        <v>#REF!</v>
      </c>
      <c r="Q14" s="34" t="e">
        <f>IF($B11&gt;=$B12, Q10, NPV($B12,R13:$BD13))</f>
        <v>#REF!</v>
      </c>
      <c r="R14" s="34" t="e">
        <f>IF($B11&gt;=$B12, R10, NPV($B12,S13:$BD13))</f>
        <v>#REF!</v>
      </c>
      <c r="S14" s="34" t="e">
        <f>IF($B11&gt;=$B12, S10, NPV($B12,T13:$BD13))</f>
        <v>#REF!</v>
      </c>
      <c r="T14" s="34" t="e">
        <f>IF($B11&gt;=$B12, T10, NPV($B12,U13:$BD13))</f>
        <v>#REF!</v>
      </c>
      <c r="U14" s="34" t="e">
        <f>IF($B11&gt;=$B12, U10, NPV($B12,V13:$BD13))</f>
        <v>#REF!</v>
      </c>
      <c r="V14" s="34" t="e">
        <f>IF($B11&gt;=$B12, V10, NPV($B12,W13:$BD13))</f>
        <v>#REF!</v>
      </c>
      <c r="W14" s="34" t="e">
        <f>IF($B11&gt;=$B12, W10, NPV($B12,X13:$BD13))</f>
        <v>#REF!</v>
      </c>
      <c r="X14" s="34" t="e">
        <f>IF($B11&gt;=$B12, X10, NPV($B12,Y13:$BD13))</f>
        <v>#REF!</v>
      </c>
      <c r="Y14" s="34" t="e">
        <f>IF($B11&gt;=$B12, Y10, NPV($B12,Z13:$BD13))</f>
        <v>#REF!</v>
      </c>
      <c r="Z14" s="34" t="e">
        <f>IF($B11&gt;=$B12, Z10, NPV($B12,AA13:$BD13))</f>
        <v>#REF!</v>
      </c>
      <c r="AA14" s="34" t="e">
        <f>IF($B11&gt;=$B12, AA10, NPV($B12,AB13:$BD13))</f>
        <v>#REF!</v>
      </c>
      <c r="AB14" s="34" t="e">
        <f>IF($B11&gt;=$B12, AB10, NPV($B12,AC13:$BD13))</f>
        <v>#REF!</v>
      </c>
      <c r="AC14" s="34" t="e">
        <f>IF($B11&gt;=$B12, AC10, NPV($B12,AD13:$BD13))</f>
        <v>#REF!</v>
      </c>
      <c r="AD14" s="34" t="e">
        <f>IF($B11&gt;=$B12, AD10, NPV($B12,AE13:$BD13))</f>
        <v>#REF!</v>
      </c>
      <c r="AE14" s="34" t="e">
        <f>IF($B11&gt;=$B12, AE10, NPV($B12,AF13:$BD13))</f>
        <v>#REF!</v>
      </c>
      <c r="AF14" s="34" t="e">
        <f>IF($B11&gt;=$B12, AF10, NPV($B12,AG13:$BD13))</f>
        <v>#REF!</v>
      </c>
      <c r="AG14" s="34" t="e">
        <f>IF($B11&gt;=$B12, AG10, NPV($B12,AH13:$BD13))</f>
        <v>#REF!</v>
      </c>
      <c r="AH14" s="34" t="e">
        <f>IF($B11&gt;=$B12, AH10, NPV($B12,AI13:$BD13))</f>
        <v>#REF!</v>
      </c>
      <c r="AI14" s="34" t="e">
        <f>IF($B11&gt;=$B12, AI10, NPV($B12,AJ13:$BD13))</f>
        <v>#REF!</v>
      </c>
      <c r="AJ14" s="34" t="e">
        <f>IF($B11&gt;=$B12, AJ10, NPV($B12,AK13:$BD13))</f>
        <v>#REF!</v>
      </c>
      <c r="AK14" s="34" t="e">
        <f>IF($B11&gt;=$B12, AK10, NPV($B12,AL13:$BD13))</f>
        <v>#REF!</v>
      </c>
      <c r="AL14" s="34" t="e">
        <f>IF($B11&gt;=$B12, AL10, NPV($B12,AM13:$BD13))</f>
        <v>#REF!</v>
      </c>
      <c r="AM14" s="34" t="e">
        <f>IF($B11&gt;=$B12, AM10, NPV($B12,AN13:$BD13))</f>
        <v>#REF!</v>
      </c>
      <c r="AN14" s="34" t="e">
        <f>IF($B11&gt;=$B12, AN10, NPV($B12,AO13:$BD13))</f>
        <v>#REF!</v>
      </c>
      <c r="AO14" s="34" t="e">
        <f>IF($B11&gt;=$B12, AO10, NPV($B12,AP13:$BD13))</f>
        <v>#REF!</v>
      </c>
      <c r="AP14" s="34" t="e">
        <f>IF($B11&gt;=$B12, AP10, NPV($B12,AQ13:$BD13))</f>
        <v>#REF!</v>
      </c>
      <c r="AQ14" s="34" t="e">
        <f>IF($B11&gt;=$B12, AQ10, NPV($B12,AR13:$BD13))</f>
        <v>#REF!</v>
      </c>
      <c r="AR14" s="34" t="e">
        <f>IF($B11&gt;=$B12, AR10, NPV($B12,AS13:$BD13))</f>
        <v>#REF!</v>
      </c>
      <c r="AS14" s="34" t="e">
        <f>IF($B11&gt;=$B12, AS10, NPV($B12,AT13:$BD13))</f>
        <v>#REF!</v>
      </c>
      <c r="AT14" s="34" t="e">
        <f>IF($B11&gt;=$B12, AT10, NPV($B12,AU13:$BD13))</f>
        <v>#REF!</v>
      </c>
      <c r="AU14" s="34" t="e">
        <f>IF($B11&gt;=$B12, AU10, NPV($B12,AV13:$BD13))</f>
        <v>#REF!</v>
      </c>
      <c r="AV14" s="34" t="e">
        <f>IF($B11&gt;=$B12, AV10, NPV($B12,AW13:$BD13))</f>
        <v>#REF!</v>
      </c>
      <c r="AW14" s="34" t="e">
        <f>IF($B11&gt;=$B12, AW10, NPV($B12,AX13:$BD13))</f>
        <v>#REF!</v>
      </c>
      <c r="AX14" s="34" t="e">
        <f>IF($B11&gt;=$B12, AX10, NPV($B12,AY13:$BD13))</f>
        <v>#REF!</v>
      </c>
      <c r="AY14" s="34" t="e">
        <f>IF($B11&gt;=$B12, AY10, NPV($B12,AZ13:$BD13))</f>
        <v>#REF!</v>
      </c>
      <c r="AZ14" s="34" t="e">
        <f>IF($B11&gt;=$B12, AZ10, NPV($B12,BA13:$BD13))</f>
        <v>#REF!</v>
      </c>
      <c r="BA14" s="34" t="e">
        <f>IF($B11&gt;=$B12, BA10, NPV($B12,BB13:$BD13))</f>
        <v>#REF!</v>
      </c>
      <c r="BB14" s="34" t="e">
        <f>IF($B11&gt;=$B12, BB10, NPV($B12,BC13:$BD13))</f>
        <v>#REF!</v>
      </c>
      <c r="BC14" s="34" t="e">
        <f>IF($B11&gt;=$B12, BC10, NPV($B12,BD13:$BD13))</f>
        <v>#REF!</v>
      </c>
      <c r="BD14" s="34" t="e">
        <f>IF($B11&gt;=$B12, BD10, NPV($B12,$BD13:BD13))</f>
        <v>#REF!</v>
      </c>
    </row>
    <row r="15" spans="1:64" s="12" customFormat="1">
      <c r="A15" s="40"/>
      <c r="C15" s="30" t="e">
        <f>+#REF!</f>
        <v>#REF!</v>
      </c>
      <c r="D15" s="34" t="e">
        <f>IF(D14=0,0,(1-D14/D10)*100)</f>
        <v>#REF!</v>
      </c>
      <c r="E15" s="34" t="e">
        <f t="shared" ref="E15:BD15" si="5">IF(E14=0,0,(1-E14/E10)*100)</f>
        <v>#REF!</v>
      </c>
      <c r="F15" s="34" t="e">
        <f t="shared" si="5"/>
        <v>#REF!</v>
      </c>
      <c r="G15" s="34" t="e">
        <f t="shared" si="5"/>
        <v>#REF!</v>
      </c>
      <c r="H15" s="34" t="e">
        <f t="shared" si="5"/>
        <v>#REF!</v>
      </c>
      <c r="I15" s="34" t="e">
        <f t="shared" si="5"/>
        <v>#REF!</v>
      </c>
      <c r="J15" s="34" t="e">
        <f t="shared" si="5"/>
        <v>#REF!</v>
      </c>
      <c r="K15" s="34" t="e">
        <f t="shared" si="5"/>
        <v>#REF!</v>
      </c>
      <c r="L15" s="34" t="e">
        <f t="shared" si="5"/>
        <v>#REF!</v>
      </c>
      <c r="M15" s="34" t="e">
        <f t="shared" si="5"/>
        <v>#REF!</v>
      </c>
      <c r="N15" s="34" t="e">
        <f t="shared" si="5"/>
        <v>#REF!</v>
      </c>
      <c r="O15" s="34" t="e">
        <f t="shared" si="5"/>
        <v>#REF!</v>
      </c>
      <c r="P15" s="34" t="e">
        <f t="shared" si="5"/>
        <v>#REF!</v>
      </c>
      <c r="Q15" s="34" t="e">
        <f t="shared" si="5"/>
        <v>#REF!</v>
      </c>
      <c r="R15" s="34" t="e">
        <f t="shared" si="5"/>
        <v>#REF!</v>
      </c>
      <c r="S15" s="34" t="e">
        <f t="shared" si="5"/>
        <v>#REF!</v>
      </c>
      <c r="T15" s="34" t="e">
        <f t="shared" si="5"/>
        <v>#REF!</v>
      </c>
      <c r="U15" s="34" t="e">
        <f t="shared" si="5"/>
        <v>#REF!</v>
      </c>
      <c r="V15" s="34" t="e">
        <f t="shared" si="5"/>
        <v>#REF!</v>
      </c>
      <c r="W15" s="34" t="e">
        <f t="shared" si="5"/>
        <v>#REF!</v>
      </c>
      <c r="X15" s="34" t="e">
        <f t="shared" si="5"/>
        <v>#REF!</v>
      </c>
      <c r="Y15" s="34" t="e">
        <f t="shared" si="5"/>
        <v>#REF!</v>
      </c>
      <c r="Z15" s="34" t="e">
        <f t="shared" si="5"/>
        <v>#REF!</v>
      </c>
      <c r="AA15" s="34" t="e">
        <f t="shared" si="5"/>
        <v>#REF!</v>
      </c>
      <c r="AB15" s="34" t="e">
        <f t="shared" si="5"/>
        <v>#REF!</v>
      </c>
      <c r="AC15" s="34" t="e">
        <f t="shared" si="5"/>
        <v>#REF!</v>
      </c>
      <c r="AD15" s="34" t="e">
        <f t="shared" si="5"/>
        <v>#REF!</v>
      </c>
      <c r="AE15" s="34" t="e">
        <f t="shared" si="5"/>
        <v>#REF!</v>
      </c>
      <c r="AF15" s="34" t="e">
        <f t="shared" si="5"/>
        <v>#REF!</v>
      </c>
      <c r="AG15" s="34" t="e">
        <f t="shared" si="5"/>
        <v>#REF!</v>
      </c>
      <c r="AH15" s="34" t="e">
        <f t="shared" si="5"/>
        <v>#REF!</v>
      </c>
      <c r="AI15" s="34" t="e">
        <f t="shared" si="5"/>
        <v>#REF!</v>
      </c>
      <c r="AJ15" s="34" t="e">
        <f t="shared" si="5"/>
        <v>#REF!</v>
      </c>
      <c r="AK15" s="34" t="e">
        <f t="shared" si="5"/>
        <v>#REF!</v>
      </c>
      <c r="AL15" s="34" t="e">
        <f t="shared" si="5"/>
        <v>#REF!</v>
      </c>
      <c r="AM15" s="34" t="e">
        <f t="shared" si="5"/>
        <v>#REF!</v>
      </c>
      <c r="AN15" s="34" t="e">
        <f t="shared" si="5"/>
        <v>#REF!</v>
      </c>
      <c r="AO15" s="34" t="e">
        <f t="shared" si="5"/>
        <v>#REF!</v>
      </c>
      <c r="AP15" s="34" t="e">
        <f t="shared" si="5"/>
        <v>#REF!</v>
      </c>
      <c r="AQ15" s="34" t="e">
        <f t="shared" si="5"/>
        <v>#REF!</v>
      </c>
      <c r="AR15" s="34" t="e">
        <f t="shared" si="5"/>
        <v>#REF!</v>
      </c>
      <c r="AS15" s="34" t="e">
        <f t="shared" si="5"/>
        <v>#REF!</v>
      </c>
      <c r="AT15" s="34" t="e">
        <f t="shared" si="5"/>
        <v>#REF!</v>
      </c>
      <c r="AU15" s="34" t="e">
        <f t="shared" si="5"/>
        <v>#REF!</v>
      </c>
      <c r="AV15" s="34" t="e">
        <f t="shared" si="5"/>
        <v>#REF!</v>
      </c>
      <c r="AW15" s="34" t="e">
        <f t="shared" si="5"/>
        <v>#REF!</v>
      </c>
      <c r="AX15" s="34" t="e">
        <f t="shared" si="5"/>
        <v>#REF!</v>
      </c>
      <c r="AY15" s="34" t="e">
        <f t="shared" si="5"/>
        <v>#REF!</v>
      </c>
      <c r="AZ15" s="34" t="e">
        <f t="shared" si="5"/>
        <v>#REF!</v>
      </c>
      <c r="BA15" s="34" t="e">
        <f t="shared" si="5"/>
        <v>#REF!</v>
      </c>
      <c r="BB15" s="34" t="e">
        <f t="shared" si="5"/>
        <v>#REF!</v>
      </c>
      <c r="BC15" s="34" t="e">
        <f t="shared" si="5"/>
        <v>#REF!</v>
      </c>
      <c r="BD15" s="34" t="e">
        <f t="shared" si="5"/>
        <v>#REF!</v>
      </c>
    </row>
    <row r="16" spans="1:64" s="17" customFormat="1">
      <c r="A16" s="41"/>
      <c r="B16" s="1"/>
      <c r="C16" s="30" t="s">
        <v>2</v>
      </c>
      <c r="D16" s="42" t="e">
        <f>IF(D49-B9&gt;0,D49-B9,0)</f>
        <v>#REF!</v>
      </c>
      <c r="E16" s="42" t="e">
        <f>IF(E49-B9&gt;0,E49-B9,0)</f>
        <v>#REF!</v>
      </c>
      <c r="F16" s="42" t="e">
        <f>IF(F49-B9&gt;0,F49-B9,0)</f>
        <v>#REF!</v>
      </c>
      <c r="G16" s="42" t="e">
        <f>IF(G49-B9&gt;0,G49-B9,0)</f>
        <v>#REF!</v>
      </c>
      <c r="H16" s="42" t="e">
        <f>IF(H49-B9&gt;0,H49-B9,0)</f>
        <v>#REF!</v>
      </c>
      <c r="I16" s="42" t="e">
        <f>IF(I49-B9&gt;0,I49-B9,0)</f>
        <v>#REF!</v>
      </c>
      <c r="J16" s="42" t="e">
        <f>IF(J49-B9&gt;0,J49-B9,0)</f>
        <v>#REF!</v>
      </c>
      <c r="K16" s="42" t="e">
        <f>IF(K49-B9&gt;0,K49-B9,0)</f>
        <v>#REF!</v>
      </c>
      <c r="L16" s="42" t="e">
        <f>IF(L49-B9&gt;0,L49-B9,0)</f>
        <v>#REF!</v>
      </c>
      <c r="M16" s="42" t="e">
        <f>IF(M49-B9&gt;0,M49-B9,0)</f>
        <v>#REF!</v>
      </c>
      <c r="N16" s="42" t="e">
        <f>IF(N49-B9&gt;0,N49-B9,0)</f>
        <v>#REF!</v>
      </c>
      <c r="O16" s="42" t="e">
        <f>IF(O49-B9&gt;0,O49-B9,0)</f>
        <v>#REF!</v>
      </c>
      <c r="P16" s="42" t="e">
        <f>IF(P49-B9&gt;0,P49-B9,0)</f>
        <v>#REF!</v>
      </c>
      <c r="Q16" s="42" t="e">
        <f>IF(Q49-B9&gt;0,Q49-B9,0)</f>
        <v>#REF!</v>
      </c>
      <c r="R16" s="42" t="e">
        <f>IF(R49-B9&gt;0,R49-B9,0)</f>
        <v>#REF!</v>
      </c>
      <c r="S16" s="42" t="e">
        <f>IF(S49-B9&gt;0,S49-B9,0)</f>
        <v>#REF!</v>
      </c>
      <c r="T16" s="42" t="e">
        <f>IF(T49-B9&gt;0,T49-B9,0)</f>
        <v>#REF!</v>
      </c>
      <c r="U16" s="42" t="e">
        <f>IF(U49-B9&gt;0,U49-B9,0)</f>
        <v>#REF!</v>
      </c>
      <c r="V16" s="42" t="e">
        <f>IF(V49-B9&gt;0,V49-B9,0)</f>
        <v>#REF!</v>
      </c>
      <c r="W16" s="42" t="e">
        <f>IF(W49-B9&gt;0,W49-B9,0)</f>
        <v>#REF!</v>
      </c>
      <c r="X16" s="42" t="e">
        <f>IF(X49-B9&gt;0,X49-B9,0)</f>
        <v>#REF!</v>
      </c>
      <c r="Y16" s="42" t="e">
        <f>IF(Y49-B9&gt;0,Y49-B9,0)</f>
        <v>#REF!</v>
      </c>
      <c r="Z16" s="42" t="e">
        <f>IF(Z49-B9&gt;0,Z49-B9,0)</f>
        <v>#REF!</v>
      </c>
      <c r="AA16" s="42" t="e">
        <f>IF(AA49-B9&gt;0,AA49-B9,0)</f>
        <v>#REF!</v>
      </c>
      <c r="AB16" s="42" t="e">
        <f>IF(AB49-B9&gt;0,AB49-B9,0)</f>
        <v>#REF!</v>
      </c>
      <c r="AC16" s="42" t="e">
        <f>IF(AC49-B9&gt;0,AC49-B9,0)</f>
        <v>#REF!</v>
      </c>
      <c r="AD16" s="42" t="e">
        <f>IF(AD49-B9&gt;0,AD49-B9,0)</f>
        <v>#REF!</v>
      </c>
      <c r="AE16" s="42" t="e">
        <f>IF(AE49-B9&gt;0,AE49-B9,0)</f>
        <v>#REF!</v>
      </c>
      <c r="AF16" s="42"/>
      <c r="AG16" s="42"/>
      <c r="AH16" s="42"/>
      <c r="AI16" s="42"/>
      <c r="AJ16" s="42"/>
      <c r="AK16" s="42"/>
      <c r="AL16" s="42"/>
      <c r="AM16" s="42"/>
      <c r="AN16" s="42"/>
      <c r="AO16" s="42"/>
      <c r="AP16" s="42"/>
      <c r="AQ16" s="42"/>
      <c r="AR16" s="43"/>
      <c r="AS16" s="43"/>
      <c r="AT16" s="43"/>
      <c r="AU16" s="43"/>
      <c r="AV16" s="43"/>
      <c r="AW16" s="43"/>
      <c r="AX16" s="43"/>
      <c r="AY16" s="43"/>
      <c r="AZ16" s="43"/>
      <c r="BA16" s="43"/>
      <c r="BB16" s="43"/>
      <c r="BC16" s="43"/>
      <c r="BD16" s="43"/>
    </row>
    <row r="17" spans="1:56" s="12" customFormat="1">
      <c r="A17" s="41"/>
      <c r="B17" s="1"/>
      <c r="C17" s="1"/>
      <c r="D17" s="42" t="e">
        <f>IF(D16=0,0,CHOOSE(D16,D23,E23,F23,G23,H23,I23,J23,K23,L23,M23,N23,O23,P23,Q23,R23,S23,T23,U23,V23,W23,X23,Y23,Z23,AA23,AB23,AC23,AD23,AE23,AF23))</f>
        <v>#REF!</v>
      </c>
      <c r="E17" s="42" t="e">
        <f>IF(E16=0,0,CHOOSE(E16,D23,E23,F23,G23,H23,I23,J23,K23,L23,M23,N23,O23,P23,Q23,R23,S23,T23,U23,V23,W23,X23,Y23,Z23,AA23,AB23,AC23,AD23,AE23,AF23))</f>
        <v>#REF!</v>
      </c>
      <c r="F17" s="42" t="e">
        <f>IF(F16=0,0,CHOOSE(F16,D23,E23,F23,G23,H23,I23,J23,K23,L23,M23,N23,O23,P23,Q23,R23,S23,T23,U23,V23,W23,X23,Y23,Z23,AA23,AB23,AC23,AD23,AE23,AF23))</f>
        <v>#REF!</v>
      </c>
      <c r="G17" s="42" t="e">
        <f>IF(G16=0,0,CHOOSE(G16,D23,E23,F23,G23,H23,I23,J23,K23,L23,M23,N23,O23,P23,Q23,R23,S23,T23,U23,V23,W23,X23,Y23,Z23,AA23,AB23,AC23,AD23,AE23,AF23))</f>
        <v>#REF!</v>
      </c>
      <c r="H17" s="42" t="e">
        <f>IF(H16=0,0,CHOOSE(H16,D23,E23,F23,G23,H23,I23,J23,K23,L23,M23,N23,O23,P23,Q23,R23,S23,T23,U23,V23,W23,X23,Y23,Z23,AA23,AB23,AC23,AD23,AE23,AF23))</f>
        <v>#REF!</v>
      </c>
      <c r="I17" s="42" t="e">
        <f>IF(I16=0,0,CHOOSE(I16,D23,E23,F23,G23,H23,I23,J23,K23,L23,M23,N23,O23,P23,Q23,R23,S23,T23,U23,V23,W23,X23,Y23,Z23,AA23,AB23,AC23,AD23,AE23,AF23))</f>
        <v>#REF!</v>
      </c>
      <c r="J17" s="42" t="e">
        <f>IF(J16=0,0,CHOOSE(J16,D23,E23,F23,G23,H23,I23,J23,K23,L23,M23,N23,O23,P23,Q23,R23,S23,T23,U23,V23,W23,X23,Y23,Z23,AA23,AB23,AC23,AD23,AE23,AF23))</f>
        <v>#REF!</v>
      </c>
      <c r="K17" s="42" t="e">
        <f>IF(K16=0,0,CHOOSE(K16,D23,E23,F23,G23,H23,I23,J23,K23,L23,M23,N23,O23,P23,Q23,R23,S23,T23,U23,V23,W23,X23,Y23,Z23,AA23,AB23,AC23,AD23,AE23,AF23))</f>
        <v>#REF!</v>
      </c>
      <c r="L17" s="42" t="e">
        <f>IF(L16=0,0,CHOOSE(L16,D23,E23,F23,G23,H23,I23,J23,K23,L23,M23,N23,O23,P23,Q23,R23,S23,T23,U23,V23,W23,X23,Y23,Z23,AA23,AB23,AC23,AD23,AE23,AF23))</f>
        <v>#REF!</v>
      </c>
      <c r="M17" s="44" t="e">
        <f>IF(M16=0,0,CHOOSE(M16,D23,E23,F23,G23,H23,I23,J23,K23,L23,M23,N23,O23,P23,Q23,R23,S23,T23,U23,V23,W23,X23,Y23,Z23,AA23,AB23,AC23,AD23,AE23,AF23))</f>
        <v>#REF!</v>
      </c>
      <c r="N17" s="44" t="e">
        <f>IF(N16=0,0,CHOOSE(N16,D23,E23,F23,G23,H23,I23,J23,K23,L23,M23,N23,O23,P23,Q23,R23,S23,T23,U23,V23,W23,X23,Y23,Z23,AA23,AB23,AC23,AD23,AE23,AF23))</f>
        <v>#REF!</v>
      </c>
      <c r="O17" s="44" t="e">
        <f>IF(O16=0,0,CHOOSE(O16,D23,E23,F23,G23,H23,I23,J23,K23,L23,M23,N23,O23,P23,Q23,R23,S23,T23,U23,V23,W23,X23,Y23,Z23,AA23,AB23,AC23,AD23,AE23,AF23))</f>
        <v>#REF!</v>
      </c>
      <c r="P17" s="44" t="e">
        <f>IF(P16=0,0,CHOOSE(P16,D23,E23,F23,G23,H23,I23,J23,K23,L23,M23,N23,O23,P23,Q23,R23,S23,T23,U23,V23,W23,X23,Y23,Z23,AA23,AB23,AC23,AD23,AE23,AF23))</f>
        <v>#REF!</v>
      </c>
      <c r="Q17" s="44" t="e">
        <f>IF(Q16=0,0,CHOOSE(Q16,D23,E23,F23,G23,H23,I23,J23,K23,L23,M23,N23,O23,P23,Q23,R23,S23,T23,U23,V23,W23,X23,Y23,Z23,AA23,AB23,AC23,AD23,AE23,AF23))</f>
        <v>#REF!</v>
      </c>
      <c r="R17" s="44" t="e">
        <f>IF(R16=0,0,CHOOSE(R16,D23,E23,F23,G23,H23,I23,J23,K23,L23,M23,N23,O23,P23,Q23,R23,S23,T23,U23,V23,W23,X23,Y23,Z23,AA23,AB23,AC23,AD23,AE23,AF23))</f>
        <v>#REF!</v>
      </c>
      <c r="S17" s="44" t="e">
        <f>IF(S16=0,0,CHOOSE(S16,D23,E23,F23,G23,H23,I23,J23,K23,L23,M23,N23,O23,P23,Q23,R23,S23,T23,U23,V23,W23,X23,Y23,Z23,AA23,AB23,AC23,AD23,AE23,AF23))</f>
        <v>#REF!</v>
      </c>
      <c r="T17" s="44" t="e">
        <f>IF(T16=0,0,CHOOSE(T16,D23,E23,F23,G23,H23,I23,J23,K23,L23,M23,N23,O23,P23,Q23,R23,S23,T23,U23,V23,W23,X23,Y23,Z23,AA23,AB23,AC23,AD23,AE23,AF23))</f>
        <v>#REF!</v>
      </c>
      <c r="U17" s="44" t="e">
        <f>IF(U16=0,0,CHOOSE(U16,D23,E23,F23,G23,H23,I23,J23,K23,L23,M23,N23,O23,P23,Q23,R23,S23,T23,U23,V23,W23,X23,Y23,Z23,AA23,AB23,AC23,AD23,AE23,AF23))</f>
        <v>#REF!</v>
      </c>
      <c r="V17" s="42" t="e">
        <f>IF(V16=0,0,CHOOSE(V16,D23,E23,F23,G23,H23,I23,J23,K23,L23,M23,N23,O23,P23,Q23,R23,S23,T23,U23,V23,W23,X23,Y23,Z23,AA23,AB23,AC23,AD23,AE23,AF23))</f>
        <v>#REF!</v>
      </c>
      <c r="W17" s="42" t="e">
        <f>IF(W16=0,0,CHOOSE(W16,D23,E23,F23,G23,H23,I23,J23,K23,L23,M23,N23,O23,P23,Q23,R23,S23,T23,U23,V23,W23,X23,Y23,Z23,AA23,AB23,AC23,AD23,AE23,AF23))</f>
        <v>#REF!</v>
      </c>
      <c r="X17" s="42" t="e">
        <f>IF(X16=0,0,CHOOSE(X16,D23,E23,F23,G23,H23,I23,J23,K23,L23,M23,N23,O23,P23,Q23,R23,S23,T23,U23,V23,W23,X23,Y23,Z23,AA23,AB23,AC23,AD23,AE23,AF23))</f>
        <v>#REF!</v>
      </c>
      <c r="Y17" s="42" t="e">
        <f>IF(Y16=0,0,CHOOSE(Y16,D23,E23,F23,G23,H23,I23,J23,K23,L23,M23,N23,O23,P23,Q23,R23,S23,T23,U23,V23,W23,X23,Y23,Z23,AA23,AB23,AC23,AD23,AE23,AF23))</f>
        <v>#REF!</v>
      </c>
      <c r="Z17" s="42" t="e">
        <f>IF(Z16=0,0,CHOOSE(Z16,D23,E23,F23,G23,H23,I23,J23,K23,L23,M23,N23,O23,P23,Q23,R23,S23,T23,U23,V23,W23,X23,Y23,Z23,AA23,AB23,AC23,AD23,AE23,AF23))</f>
        <v>#REF!</v>
      </c>
      <c r="AA17" s="42" t="e">
        <f>IF(AA16=0,0,CHOOSE(AA16,D23,E23,F23,G23,H23,I23,J23,K23,L23,M23,N23,O23,P23,Q23,R23,S23,T23,U23,V23,W23,X23,Y23,Z23,AA23,AB23,AC23,AD23,AE23,AF23))</f>
        <v>#REF!</v>
      </c>
      <c r="AB17" s="42" t="e">
        <f>IF(AB16=0,0,CHOOSE(AB16,D23,E23,F23,G23,H23,I23,J23,K23,L23,M23,N23,O23,P23,Q23,R23,S23,T23,U23,V23,W23,X23,Y23,Z23,AA23,AB23,AC23,AD23,AE23,AF23))</f>
        <v>#REF!</v>
      </c>
      <c r="AC17" s="42" t="e">
        <f>IF(AC16=0,0,CHOOSE(AC16,D23,E23,F23,G23,H23,I23,J23,K23,L23,M23,N23,O23,P23,Q23,R23,S23,T23,U23,V23,W23,X23,Y23,Z23,AA23,AB23,AC23,AD23,AE23,AF23))</f>
        <v>#REF!</v>
      </c>
      <c r="AD17" s="42" t="e">
        <f>IF(AD16=0,0,CHOOSE(AD16,D23,E23,F23,G23,H23,I23,J23,K23,L23,M23,N23,O23,P23,Q23,R23,S23,T23,U23,V23,W23,X23,Y23,Z23,AA23,AB23,AC23,AD23,AE23,AF23))</f>
        <v>#REF!</v>
      </c>
      <c r="AE17" s="42" t="e">
        <f>IF(AE16=0,0,CHOOSE(AE16,D23,E23,F23,G23,H23,I23,J23,K23,L23,M23,N23,O23,P23,Q23,R23,S23,T23,U23,V23,W23,X23,Y23,Z23,AA23,AB23,AC23,AD23,AE23,AF23))</f>
        <v>#REF!</v>
      </c>
      <c r="AF17" s="42"/>
      <c r="AG17" s="42"/>
      <c r="AH17" s="42"/>
      <c r="AI17" s="42"/>
      <c r="AJ17" s="42"/>
      <c r="AK17" s="42"/>
      <c r="AL17" s="42"/>
      <c r="AM17" s="42"/>
      <c r="AN17" s="42"/>
      <c r="AO17" s="42"/>
      <c r="AP17" s="42"/>
      <c r="AQ17" s="42"/>
      <c r="AR17" s="23"/>
      <c r="AS17" s="23"/>
      <c r="AT17" s="23"/>
      <c r="AU17" s="23"/>
      <c r="AV17" s="23"/>
      <c r="AW17" s="23"/>
      <c r="AX17" s="23"/>
      <c r="AY17" s="23"/>
      <c r="AZ17" s="23"/>
      <c r="BA17" s="23"/>
      <c r="BB17" s="23"/>
      <c r="BC17" s="23"/>
      <c r="BD17" s="23"/>
    </row>
    <row r="18" spans="1:56" s="12" customFormat="1">
      <c r="A18" s="41"/>
      <c r="B18" s="1"/>
      <c r="C18" s="30" t="s">
        <v>3</v>
      </c>
      <c r="D18" s="42" t="e">
        <f>IF(D49-B10&gt;0,D49-B10,0)</f>
        <v>#REF!</v>
      </c>
      <c r="E18" s="42" t="e">
        <f>IF(E49-B10&gt;0,E49-B10,0)</f>
        <v>#REF!</v>
      </c>
      <c r="F18" s="42" t="e">
        <f>IF(F49-B10&gt;0,F49-B10,0)</f>
        <v>#REF!</v>
      </c>
      <c r="G18" s="42" t="e">
        <f>IF(G49-B10&gt;0,G49-B10,0)</f>
        <v>#REF!</v>
      </c>
      <c r="H18" s="42" t="e">
        <f>IF(H49-B10&gt;0,H49-B10,0)</f>
        <v>#REF!</v>
      </c>
      <c r="I18" s="42" t="e">
        <f>IF(I49-B10&gt;0,I49-B10,0)</f>
        <v>#REF!</v>
      </c>
      <c r="J18" s="42" t="e">
        <f>IF(J49-B10&gt;0,J49-B10,0)</f>
        <v>#REF!</v>
      </c>
      <c r="K18" s="42" t="e">
        <f>IF(K49-B10&gt;0,K49-B10,0)</f>
        <v>#REF!</v>
      </c>
      <c r="L18" s="42" t="e">
        <f>IF(L49-B10&gt;0,L49-B10,0)</f>
        <v>#REF!</v>
      </c>
      <c r="M18" s="42" t="e">
        <f>IF(M49-B10&gt;0,M49-B10,0)</f>
        <v>#REF!</v>
      </c>
      <c r="N18" s="42" t="e">
        <f>IF(N49-B10&gt;0,N49-B10,0)</f>
        <v>#REF!</v>
      </c>
      <c r="O18" s="42" t="e">
        <f>IF(O49-B10&gt;0,O49-B10,0)</f>
        <v>#REF!</v>
      </c>
      <c r="P18" s="42" t="e">
        <f>IF(P49-B10&gt;0,P49-B10,0)</f>
        <v>#REF!</v>
      </c>
      <c r="Q18" s="42" t="e">
        <f>IF(Q49-B10&gt;0,Q49-B10,0)</f>
        <v>#REF!</v>
      </c>
      <c r="R18" s="42" t="e">
        <f>IF(R49-B10&gt;0,R49-B10,0)</f>
        <v>#REF!</v>
      </c>
      <c r="S18" s="42" t="e">
        <f>IF(S49-B10&gt;0,S49-B10,0)</f>
        <v>#REF!</v>
      </c>
      <c r="T18" s="42" t="e">
        <f>IF(T49-B10&gt;0,T49-B10,0)</f>
        <v>#REF!</v>
      </c>
      <c r="U18" s="42" t="e">
        <f>IF(U49-B10&gt;0,U49-B10,0)</f>
        <v>#REF!</v>
      </c>
      <c r="V18" s="42" t="e">
        <f>IF(V49-B10&gt;0,V49-B10,0)</f>
        <v>#REF!</v>
      </c>
      <c r="W18" s="42" t="e">
        <f>IF(W49-B10&gt;0,W49-B10,0)</f>
        <v>#REF!</v>
      </c>
      <c r="X18" s="42" t="e">
        <f>IF(X49-B10&gt;0,X49-B10,0)</f>
        <v>#REF!</v>
      </c>
      <c r="Y18" s="42" t="e">
        <f>IF(Y49-B10&gt;0,Y49-B10,0)</f>
        <v>#REF!</v>
      </c>
      <c r="Z18" s="42" t="e">
        <f>IF(Z49-B10&gt;0,Z49-B10,0)</f>
        <v>#REF!</v>
      </c>
      <c r="AA18" s="42" t="e">
        <f>IF(AA49-B10&gt;0,AA49-B10,0)</f>
        <v>#REF!</v>
      </c>
      <c r="AB18" s="42" t="e">
        <f>IF(AB49-B10&gt;0,AB49-B10,0)</f>
        <v>#REF!</v>
      </c>
      <c r="AC18" s="42" t="e">
        <f>IF(AC49-B10&gt;0,AC49-B10,0)</f>
        <v>#REF!</v>
      </c>
      <c r="AD18" s="42" t="e">
        <f>IF(AD49-B10&gt;0,AD49-B10,0)</f>
        <v>#REF!</v>
      </c>
      <c r="AE18" s="42" t="e">
        <f>IF(AE49-B10&gt;0,AE49-B10,0)</f>
        <v>#REF!</v>
      </c>
      <c r="AF18" s="42"/>
      <c r="AG18" s="42"/>
      <c r="AH18" s="42"/>
      <c r="AI18" s="42"/>
      <c r="AJ18" s="42"/>
      <c r="AK18" s="42"/>
      <c r="AL18" s="42"/>
      <c r="AM18" s="42"/>
      <c r="AN18" s="42"/>
      <c r="AO18" s="42"/>
      <c r="AP18" s="42"/>
      <c r="AQ18" s="42"/>
      <c r="AR18" s="45"/>
      <c r="AS18" s="45"/>
      <c r="AT18" s="45"/>
      <c r="AU18" s="45"/>
      <c r="AV18" s="45"/>
      <c r="AW18" s="46"/>
      <c r="AX18" s="45"/>
      <c r="AY18" s="45"/>
      <c r="AZ18" s="45"/>
      <c r="BA18" s="45"/>
      <c r="BB18" s="45"/>
      <c r="BC18" s="45"/>
      <c r="BD18" s="45"/>
    </row>
    <row r="19" spans="1:56" s="12" customFormat="1">
      <c r="A19" s="41"/>
      <c r="B19" s="1"/>
      <c r="C19" s="1"/>
      <c r="D19" s="34" t="e">
        <f>IF(D18=0,0,CHOOSE(D18,D23,E23,F23,G23,H23,I23,J23,K23,L23,M23,N23,O23,P23,Q23,R23,S23,T23,U23,V23,W23,X23,Y23,Z23,AA23,AB23,AC23,AD23,AE23))</f>
        <v>#REF!</v>
      </c>
      <c r="E19" s="34" t="e">
        <f>IF(E18=0,0,CHOOSE(E18,D23,E23,F23,G23,H23,I23,J23,K23,L23,M23,N23,O23,P23,Q23,R23,S23,T23,U23,V23,W23,X23,Y23,Z23,AA23,AB23,AC23,AD23,AE23))</f>
        <v>#REF!</v>
      </c>
      <c r="F19" s="34" t="e">
        <f>IF(F18=0,0,CHOOSE(F18,D23,E23,F23,G23,H23,I23,J23,K23,L23,M23,N23,O23,P23,Q23,R23,S23,T23,U23,V23,W23,X23,Y23,Z23,AA23,AB23,AC23,AD23,AE23))</f>
        <v>#REF!</v>
      </c>
      <c r="G19" s="34" t="e">
        <f>IF(G18=0,0,CHOOSE(G18,D23,E23,F23,G23,H23,I23,J23,K23,L23,M23,N23,O23,P23,Q23,R23,S23,T23,U23,V23,W23,X23,Y23,Z23,AA23,AB23,AC23,AD23,AE23))</f>
        <v>#REF!</v>
      </c>
      <c r="H19" s="34" t="e">
        <f>IF(H18=0,0,CHOOSE(H18,D23,E23,F23,G23,H23,I23,J23,K23,L23,M23,N23,O23,P23,Q23,R23,S23,T23,U23,V23,W23,X23,Y23,Z23,AA23,AB23,AC23,AD23,AE23))</f>
        <v>#REF!</v>
      </c>
      <c r="I19" s="34" t="e">
        <f>IF(I18=0,0,CHOOSE(I18,D23,E23,F23,G23,H23,I23,J23,K23,L23,M23,N23,O23,P23,Q23,R23,S23,T23,U23,V23,W23,X23,Y23,Z23,AA23,AB23,AC23,AD23,AE23))</f>
        <v>#REF!</v>
      </c>
      <c r="J19" s="34" t="e">
        <f>IF(J18=0,0,CHOOSE(J18,D23,E23,F23,G23,H23,I23,J23,K23,L23,M23,N23,O23,P23,Q23,R23,S23,T23,U23,V23,W23,X23,Y23,Z23,AA23,AB23,AC23,AD23,AE23))</f>
        <v>#REF!</v>
      </c>
      <c r="K19" s="34" t="e">
        <f>IF(K18=0,0,CHOOSE(K18,D23,E23,F23,G23,H23,I23,J23,K23,L23,M23,N23,O23,P23,Q23,R23,S23,T23,U23,V23,W23,X23,Y23,Z23,AA23,AB23,AC23,AD23,AE23))</f>
        <v>#REF!</v>
      </c>
      <c r="L19" s="47" t="e">
        <f>IF(L18=0,0,CHOOSE(L18,D23,E23,F23,G23,H23,I23,J23,K23,L23,M23,N23,O23,P23,Q23,R23,S23,T23,U23,V23,W23,X23,Y23,Z23,AA23,AB23,AC23,AD23,AE23))</f>
        <v>#REF!</v>
      </c>
      <c r="M19" s="47" t="e">
        <f>IF(M18=0,0,CHOOSE(M18,D23,E23,F23,G23,H23,I23,J23,K23,L23,M23,N23,O23,P23,Q23,R23,S23,T23,U23,V23,W23,X23,Y23,Z23,AA23,AB23,AC23,AD23,AE23))</f>
        <v>#REF!</v>
      </c>
      <c r="N19" s="47" t="e">
        <f>IF(N18=0,0,CHOOSE(N18,D23,E23,F23,G23,H23,I23,J23,K23,L23,M23,N23,O23,P23,Q23,R23,S23,T23,U23,V23,W23,X23,Y23,Z23,AA23,AB23,AC23,AD23,AE23))</f>
        <v>#REF!</v>
      </c>
      <c r="O19" s="44" t="e">
        <f>IF(O18=0,0,CHOOSE(O18,D23,E23,F23,G23,H23,I23,J23,K23,L23,M23,N23,O23,P23,Q23,R23,S23,T23,U23,V23,W23,X23,Y23,Z23,AA23,AB23,AC23,AD23,AE23))</f>
        <v>#REF!</v>
      </c>
      <c r="P19" s="44" t="e">
        <f>IF(P18=0,0,CHOOSE(P18,D23,E23,F23,G23,H23,I23,J23,K23,L23,M23,N23,O23,P23,Q23,R23,S23,T23,U23,V23,W23,X23,Y23,Z23,AA23,AB23,AC23,AD23,AE23))</f>
        <v>#REF!</v>
      </c>
      <c r="Q19" s="44" t="e">
        <f>IF(Q18=0,0,CHOOSE(Q18,D23,E23,F23,G23,H23,I23,J23,K23,L23,M23,N23,O23,P23,Q23,R23,S23,T23,U23,V23,W23,X23,Y23,Z23,AA23,AB23,AC23,AD23,AE23))</f>
        <v>#REF!</v>
      </c>
      <c r="R19" s="44" t="e">
        <f>IF(R18=0,0,CHOOSE(R18,D23,E23,F23,G23,H23,I23,J23,K23,L23,M23,N23,O23,P23,Q23,R23,S23,T23,U23,V23,W23,X23,Y23,Z23,AA23,AB23,AC23,AD23,AE23))</f>
        <v>#REF!</v>
      </c>
      <c r="S19" s="44" t="e">
        <f>IF(S18=0,0,CHOOSE(S18,D23,E23,F23,G23,H23,I23,J23,K23,L23,M23,N23,O23,P23,Q23,R23,S23,T23,U23,V23,W23,X23,Y23,Z23,AA23,AB23,AC23,AD23,AE23))</f>
        <v>#REF!</v>
      </c>
      <c r="T19" s="48" t="e">
        <f>IF(T18=0,0,CHOOSE(T18,D23,E23,F23,G23,H23,I23,J23,K23,L23,M23,N23,O23,P23,Q23,R23,S23,T23,U23,V23,W23,X23,Y23,Z23,AA23,AB23,AC23,AD23,AE23))</f>
        <v>#REF!</v>
      </c>
      <c r="U19" s="34" t="e">
        <f>IF(U18=0,0,CHOOSE(U18,D23,E23,F23,G23,H23,I23,J23,K23,L23,M23,N23,O23,P23,Q23,R23,S23,T23,U23,V23,W23,X23,Y23,Z23,AA23,AB23,AC23,AD23,AE23))</f>
        <v>#REF!</v>
      </c>
      <c r="V19" s="34" t="e">
        <f>IF(V18=0,0,CHOOSE(V18,D23,E23,F23,G23,H23,I23,J23,K23,L23,M23,N23,O23,P23,Q23,R23,S23,T23,U23,V23,W23,X23,Y23,Z23,AA23,AB23,AC23,AD23,AE23))</f>
        <v>#REF!</v>
      </c>
      <c r="W19" s="34" t="e">
        <f>IF(W18=0,0,CHOOSE(W18,D23,E23,F23,G23,H23,I23,J23,K23,L23,M23,N23,O23,P23,Q23,R23,S23,T23,U23,V23,W23,X23,Y23,Z23,AA23,AB23,AC23,AD23,AE23))</f>
        <v>#REF!</v>
      </c>
      <c r="X19" s="34" t="e">
        <f>IF(X18=0,0,CHOOSE(X18,D23,E23,F23,G23,H23,I23,J23,K23,L23,M23,N23,O23,P23,Q23,R23,S23,T23,U23,V23,W23,X23,Y23,Z23,AA23,AB23,AC23,AD23,AE23))</f>
        <v>#REF!</v>
      </c>
      <c r="Y19" s="34" t="e">
        <f>IF(Y18=0,0,CHOOSE(Y18,D23,E23,F23,G23,H23,I23,J23,K23,L23,M23,N23,O23,P23,Q23,R23,S23,T23,U23,V23,W23,X23,Y23,Z23,AA23,AB23,AC23,AD23,AE23))</f>
        <v>#REF!</v>
      </c>
      <c r="Z19" s="34" t="e">
        <f>IF(Z18=0,0,CHOOSE(Z18,D23,E23,F23,G23,H23,I23,J23,K23,L23,M23,N23,O23,P23,Q23,R23,S23,T23,U23,V23,W23,X23,Y23,Z23,AA23,AB23,AC23,AD23,AE23))</f>
        <v>#REF!</v>
      </c>
      <c r="AA19" s="34" t="e">
        <f>IF(AA18=0,0,CHOOSE(AA18,D23,E23,F23,G23,H23,I23,J23,K23,L23,M23,N23,O23,P23,Q23,R23,S23,T23,U23,V23,W23,X23,Y23,Z23,AA23,AB23,AC23,AD23,AE23))</f>
        <v>#REF!</v>
      </c>
      <c r="AB19" s="34" t="e">
        <f>IF(AB18=0,0,CHOOSE(AB18,D23,E23,F23,G23,H23,I23,J23,K23,L23,M23,N23,O23,P23,Q23,R23,S23,T23,U23,V23,W23,X23,Y23,Z23,AA23,AB23,AC23,AD23,AE23))</f>
        <v>#REF!</v>
      </c>
      <c r="AC19" s="34" t="e">
        <f>IF(AC18=0,0,CHOOSE(AC18,D23,E23,F23,G23,H23,I23,J23,K23,L23,M23,N23,O23,P23,Q23,R23,S23,T23,U23,V23,W23,X23,Y23,Z23,AA23,AB23,AC23,AD23,AE23))</f>
        <v>#REF!</v>
      </c>
      <c r="AD19" s="34" t="e">
        <f>IF(AD18=0,0,CHOOSE(AD18,D23,E23,F23,G23,H23,I23,J23,K23,L23,M23,N23,O23,P23,Q23,R23,S23,T23,U23,V23,W23,X23,Y23,Z23,AA23,AB23,AC23,AD23,AE23))</f>
        <v>#REF!</v>
      </c>
      <c r="AE19" s="34" t="e">
        <f>IF(AE18=0,0,CHOOSE(AE18,D23,E23,F23,G23,H23,I23,J23,K23,L23,M23,N23,O23,P23,Q23,R23,S23,T23,U23,V23,W23,X23,Y23,Z23,AA23,AB23,AC23,AD23,AE23))</f>
        <v>#REF!</v>
      </c>
      <c r="AF19" s="42"/>
      <c r="AG19" s="42"/>
      <c r="AH19" s="42"/>
      <c r="AI19" s="42"/>
      <c r="AJ19" s="42"/>
      <c r="AK19" s="42"/>
      <c r="AL19" s="42"/>
      <c r="AM19" s="42"/>
      <c r="AN19" s="42"/>
      <c r="AO19" s="42"/>
      <c r="AP19" s="42"/>
      <c r="AQ19" s="42"/>
    </row>
    <row r="20" spans="1:56" s="12" customFormat="1" ht="13.5" customHeight="1">
      <c r="A20" s="49"/>
      <c r="D20" s="22"/>
      <c r="E20" s="22"/>
      <c r="F20" s="22"/>
      <c r="G20" s="22"/>
      <c r="H20" s="22"/>
      <c r="I20" s="22"/>
      <c r="J20" s="22"/>
      <c r="K20" s="22"/>
      <c r="L20" s="22"/>
      <c r="M20" s="22"/>
      <c r="N20" s="22"/>
      <c r="O20" s="22"/>
      <c r="P20" s="22"/>
      <c r="Q20" s="22"/>
      <c r="R20" s="22"/>
      <c r="S20" s="22"/>
      <c r="T20" s="22"/>
      <c r="U20" s="22"/>
      <c r="V20" s="22"/>
      <c r="W20" s="22"/>
      <c r="X20" s="22"/>
      <c r="Y20" s="22"/>
      <c r="Z20" s="22"/>
      <c r="AA20" s="22"/>
      <c r="AB20" s="22"/>
      <c r="AC20" s="22"/>
      <c r="AD20" s="50"/>
      <c r="AE20" s="50"/>
      <c r="AF20" s="50"/>
      <c r="AG20" s="50"/>
      <c r="AH20" s="50"/>
      <c r="AI20" s="50"/>
      <c r="AJ20" s="50"/>
      <c r="AK20" s="50"/>
      <c r="AL20" s="50"/>
      <c r="AM20" s="50"/>
      <c r="AN20" s="50"/>
      <c r="AO20" s="50"/>
      <c r="AP20" s="50"/>
      <c r="AQ20" s="50"/>
      <c r="AR20" s="50"/>
      <c r="AS20" s="50"/>
      <c r="AT20" s="50"/>
      <c r="AU20" s="50"/>
      <c r="AV20" s="50"/>
      <c r="AW20" s="50"/>
      <c r="AX20" s="50"/>
      <c r="AY20" s="50"/>
      <c r="AZ20" s="50"/>
      <c r="BA20" s="50"/>
      <c r="BB20" s="50"/>
      <c r="BC20" s="50"/>
      <c r="BD20" s="50"/>
    </row>
    <row r="21" spans="1:56" s="12" customFormat="1">
      <c r="A21" s="49" t="e">
        <f>+"Output "&amp; PV_Base!A8&amp;""</f>
        <v>#REF!</v>
      </c>
      <c r="C21" s="51"/>
      <c r="D21" s="52" t="e">
        <f>D$7</f>
        <v>#NAME?</v>
      </c>
      <c r="E21" s="25" t="e">
        <f t="shared" ref="E21:AE21" si="6">D21+1</f>
        <v>#NAME?</v>
      </c>
      <c r="F21" s="25" t="e">
        <f t="shared" si="6"/>
        <v>#NAME?</v>
      </c>
      <c r="G21" s="25" t="e">
        <f t="shared" si="6"/>
        <v>#NAME?</v>
      </c>
      <c r="H21" s="25" t="e">
        <f t="shared" si="6"/>
        <v>#NAME?</v>
      </c>
      <c r="I21" s="25" t="e">
        <f t="shared" si="6"/>
        <v>#NAME?</v>
      </c>
      <c r="J21" s="25" t="e">
        <f t="shared" si="6"/>
        <v>#NAME?</v>
      </c>
      <c r="K21" s="25" t="e">
        <f t="shared" si="6"/>
        <v>#NAME?</v>
      </c>
      <c r="L21" s="25" t="e">
        <f t="shared" si="6"/>
        <v>#NAME?</v>
      </c>
      <c r="M21" s="25" t="e">
        <f t="shared" si="6"/>
        <v>#NAME?</v>
      </c>
      <c r="N21" s="25" t="e">
        <f t="shared" si="6"/>
        <v>#NAME?</v>
      </c>
      <c r="O21" s="25" t="e">
        <f t="shared" si="6"/>
        <v>#NAME?</v>
      </c>
      <c r="P21" s="25" t="e">
        <f t="shared" si="6"/>
        <v>#NAME?</v>
      </c>
      <c r="Q21" s="25" t="e">
        <f t="shared" si="6"/>
        <v>#NAME?</v>
      </c>
      <c r="R21" s="25" t="e">
        <f t="shared" si="6"/>
        <v>#NAME?</v>
      </c>
      <c r="S21" s="25" t="e">
        <f t="shared" si="6"/>
        <v>#NAME?</v>
      </c>
      <c r="T21" s="25" t="e">
        <f t="shared" si="6"/>
        <v>#NAME?</v>
      </c>
      <c r="U21" s="25" t="e">
        <f t="shared" si="6"/>
        <v>#NAME?</v>
      </c>
      <c r="V21" s="25" t="e">
        <f t="shared" si="6"/>
        <v>#NAME?</v>
      </c>
      <c r="W21" s="25" t="e">
        <f t="shared" si="6"/>
        <v>#NAME?</v>
      </c>
      <c r="X21" s="25" t="e">
        <f t="shared" si="6"/>
        <v>#NAME?</v>
      </c>
      <c r="Y21" s="25" t="e">
        <f t="shared" si="6"/>
        <v>#NAME?</v>
      </c>
      <c r="Z21" s="25" t="e">
        <f t="shared" si="6"/>
        <v>#NAME?</v>
      </c>
      <c r="AA21" s="25" t="e">
        <f t="shared" si="6"/>
        <v>#NAME?</v>
      </c>
      <c r="AB21" s="25" t="e">
        <f t="shared" si="6"/>
        <v>#NAME?</v>
      </c>
      <c r="AC21" s="25" t="e">
        <f t="shared" si="6"/>
        <v>#NAME?</v>
      </c>
      <c r="AD21" s="25" t="e">
        <f t="shared" si="6"/>
        <v>#NAME?</v>
      </c>
      <c r="AE21" s="25" t="e">
        <f t="shared" si="6"/>
        <v>#NAME?</v>
      </c>
      <c r="AF21" s="50"/>
      <c r="AG21" s="50"/>
      <c r="AH21" s="50"/>
      <c r="AI21" s="50"/>
      <c r="AJ21" s="50"/>
      <c r="AK21" s="50"/>
      <c r="AL21" s="50"/>
      <c r="AM21" s="50"/>
      <c r="AN21" s="50"/>
      <c r="AO21" s="50"/>
      <c r="AP21" s="50"/>
      <c r="AQ21" s="50"/>
      <c r="AR21" s="50"/>
      <c r="AS21" s="50"/>
      <c r="AT21" s="50"/>
      <c r="AU21" s="50"/>
      <c r="AV21" s="50"/>
      <c r="AW21" s="50"/>
      <c r="AX21" s="50"/>
      <c r="AY21" s="50"/>
      <c r="AZ21" s="50"/>
      <c r="BA21" s="50"/>
      <c r="BB21" s="50"/>
      <c r="BC21" s="50"/>
      <c r="BD21" s="50"/>
    </row>
    <row r="22" spans="1:56" s="12" customFormat="1">
      <c r="A22" s="53"/>
      <c r="B22" s="51"/>
      <c r="C22" s="54" t="e">
        <f>+#REF!</f>
        <v>#REF!</v>
      </c>
      <c r="D22" s="55" t="e">
        <f>#REF!</f>
        <v>#REF!</v>
      </c>
      <c r="E22" s="55" t="e">
        <f>#REF!</f>
        <v>#REF!</v>
      </c>
      <c r="F22" s="55" t="e">
        <f>#REF!</f>
        <v>#REF!</v>
      </c>
      <c r="G22" s="55" t="e">
        <f>#REF!</f>
        <v>#REF!</v>
      </c>
      <c r="H22" s="55" t="e">
        <f>#REF!</f>
        <v>#REF!</v>
      </c>
      <c r="I22" s="55" t="e">
        <f>#REF!</f>
        <v>#REF!</v>
      </c>
      <c r="J22" s="55" t="e">
        <f>#REF!</f>
        <v>#REF!</v>
      </c>
      <c r="K22" s="55" t="e">
        <f>#REF!</f>
        <v>#REF!</v>
      </c>
      <c r="L22" s="55" t="e">
        <f>#REF!</f>
        <v>#REF!</v>
      </c>
      <c r="M22" s="55" t="e">
        <f>#REF!</f>
        <v>#REF!</v>
      </c>
      <c r="N22" s="55" t="e">
        <f>#REF!</f>
        <v>#REF!</v>
      </c>
      <c r="O22" s="55" t="e">
        <f>#REF!</f>
        <v>#REF!</v>
      </c>
      <c r="P22" s="55" t="e">
        <f>#REF!</f>
        <v>#REF!</v>
      </c>
      <c r="Q22" s="55" t="e">
        <f>#REF!</f>
        <v>#REF!</v>
      </c>
      <c r="R22" s="55" t="e">
        <f>#REF!</f>
        <v>#REF!</v>
      </c>
      <c r="S22" s="55" t="e">
        <f>#REF!</f>
        <v>#REF!</v>
      </c>
      <c r="T22" s="55" t="e">
        <f>#REF!</f>
        <v>#REF!</v>
      </c>
      <c r="U22" s="55" t="e">
        <f>#REF!</f>
        <v>#REF!</v>
      </c>
      <c r="V22" s="55" t="e">
        <f>#REF!</f>
        <v>#REF!</v>
      </c>
      <c r="W22" s="55" t="e">
        <f>#REF!</f>
        <v>#REF!</v>
      </c>
      <c r="X22" s="55" t="e">
        <f>#REF!</f>
        <v>#REF!</v>
      </c>
      <c r="Y22" s="55" t="e">
        <f>#REF!</f>
        <v>#REF!</v>
      </c>
      <c r="Z22" s="55" t="e">
        <f>#REF!</f>
        <v>#REF!</v>
      </c>
      <c r="AA22" s="55" t="e">
        <f>#REF!</f>
        <v>#REF!</v>
      </c>
      <c r="AB22" s="55" t="e">
        <f>#REF!</f>
        <v>#REF!</v>
      </c>
      <c r="AC22" s="55" t="e">
        <f>#REF!</f>
        <v>#REF!</v>
      </c>
      <c r="AD22" s="55" t="e">
        <f>#REF!</f>
        <v>#REF!</v>
      </c>
      <c r="AE22" s="55" t="e">
        <f>#REF!</f>
        <v>#REF!</v>
      </c>
      <c r="AF22" s="50"/>
      <c r="AG22" s="50"/>
      <c r="AH22" s="50"/>
      <c r="AI22" s="50"/>
      <c r="AJ22" s="50"/>
      <c r="AK22" s="50"/>
      <c r="AL22" s="50"/>
      <c r="AM22" s="50"/>
      <c r="AN22" s="50"/>
      <c r="AO22" s="50"/>
      <c r="AP22" s="50"/>
      <c r="AQ22" s="50"/>
      <c r="AR22" s="50"/>
      <c r="AS22" s="50"/>
      <c r="AT22" s="50"/>
      <c r="AU22" s="50"/>
      <c r="AV22" s="50"/>
      <c r="AW22" s="50"/>
      <c r="AX22" s="50"/>
      <c r="AY22" s="50"/>
      <c r="AZ22" s="50"/>
      <c r="BA22" s="50"/>
      <c r="BB22" s="50"/>
      <c r="BC22" s="50"/>
      <c r="BD22" s="50"/>
    </row>
    <row r="23" spans="1:56" s="12" customFormat="1">
      <c r="A23" s="41"/>
      <c r="B23" s="1"/>
      <c r="C23" s="30" t="e">
        <f>+#REF!</f>
        <v>#REF!</v>
      </c>
      <c r="D23" s="56" t="e">
        <f>D22</f>
        <v>#REF!</v>
      </c>
      <c r="E23" s="56" t="e">
        <f>SUM(D22:E22)</f>
        <v>#REF!</v>
      </c>
      <c r="F23" s="56" t="e">
        <f>SUM(D22:F22)</f>
        <v>#REF!</v>
      </c>
      <c r="G23" s="56" t="e">
        <f>SUM(D22:G22)</f>
        <v>#REF!</v>
      </c>
      <c r="H23" s="56" t="e">
        <f>SUM(D22:H22)</f>
        <v>#REF!</v>
      </c>
      <c r="I23" s="56" t="e">
        <f>SUM(D22:I22)</f>
        <v>#REF!</v>
      </c>
      <c r="J23" s="56" t="e">
        <f>SUM(D22:J22)</f>
        <v>#REF!</v>
      </c>
      <c r="K23" s="56" t="e">
        <f>SUM(D22:K22)</f>
        <v>#REF!</v>
      </c>
      <c r="L23" s="56" t="e">
        <f>SUM(D22:L22)</f>
        <v>#REF!</v>
      </c>
      <c r="M23" s="56" t="e">
        <f>SUM(D22:M22)</f>
        <v>#REF!</v>
      </c>
      <c r="N23" s="56" t="e">
        <f>SUM(D22:N22)</f>
        <v>#REF!</v>
      </c>
      <c r="O23" s="56" t="e">
        <f>SUM(D22:O22)</f>
        <v>#REF!</v>
      </c>
      <c r="P23" s="56" t="e">
        <f>SUM(D22:P22)</f>
        <v>#REF!</v>
      </c>
      <c r="Q23" s="56" t="e">
        <f>SUM(D22:Q22)</f>
        <v>#REF!</v>
      </c>
      <c r="R23" s="56" t="e">
        <f>SUM(D22:R22)</f>
        <v>#REF!</v>
      </c>
      <c r="S23" s="56" t="e">
        <f>SUM(D22:S22)</f>
        <v>#REF!</v>
      </c>
      <c r="T23" s="56" t="e">
        <f>SUM(D22:T22)</f>
        <v>#REF!</v>
      </c>
      <c r="U23" s="56" t="e">
        <f>SUM(D22:U22)</f>
        <v>#REF!</v>
      </c>
      <c r="V23" s="56" t="e">
        <f>SUM(D22:V22)</f>
        <v>#REF!</v>
      </c>
      <c r="W23" s="56" t="e">
        <f>SUM(D22:W22)</f>
        <v>#REF!</v>
      </c>
      <c r="X23" s="56" t="e">
        <f>SUM(D22:X22)</f>
        <v>#REF!</v>
      </c>
      <c r="Y23" s="56" t="e">
        <f>SUM(D22:Y22)</f>
        <v>#REF!</v>
      </c>
      <c r="Z23" s="56" t="e">
        <f>SUM(D22:Z22)</f>
        <v>#REF!</v>
      </c>
      <c r="AA23" s="56" t="e">
        <f>SUM(D22:AA22)</f>
        <v>#REF!</v>
      </c>
      <c r="AB23" s="56" t="e">
        <f>SUM(D22:AB22)</f>
        <v>#REF!</v>
      </c>
      <c r="AC23" s="56" t="e">
        <f>SUM(D22:AC22)</f>
        <v>#REF!</v>
      </c>
      <c r="AD23" s="56" t="e">
        <f>SUM(D22:AD22)</f>
        <v>#REF!</v>
      </c>
      <c r="AE23" s="56" t="e">
        <f>SUM(D22:AE22)</f>
        <v>#REF!</v>
      </c>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row>
    <row r="24" spans="1:56" s="12" customFormat="1">
      <c r="A24" s="57"/>
      <c r="B24" s="1"/>
      <c r="C24" s="30" t="e">
        <f>+#REF!</f>
        <v>#REF!</v>
      </c>
      <c r="D24" s="47" t="e">
        <f>D22-D28</f>
        <v>#REF!</v>
      </c>
      <c r="E24" s="47" t="e">
        <f t="shared" ref="E24:AE24" si="7">D24+E22-E28</f>
        <v>#REF!</v>
      </c>
      <c r="F24" s="47" t="e">
        <f t="shared" si="7"/>
        <v>#REF!</v>
      </c>
      <c r="G24" s="47" t="e">
        <f t="shared" si="7"/>
        <v>#REF!</v>
      </c>
      <c r="H24" s="47" t="e">
        <f t="shared" si="7"/>
        <v>#REF!</v>
      </c>
      <c r="I24" s="47" t="e">
        <f t="shared" si="7"/>
        <v>#REF!</v>
      </c>
      <c r="J24" s="47" t="e">
        <f t="shared" si="7"/>
        <v>#REF!</v>
      </c>
      <c r="K24" s="47" t="e">
        <f t="shared" si="7"/>
        <v>#REF!</v>
      </c>
      <c r="L24" s="47" t="e">
        <f t="shared" si="7"/>
        <v>#REF!</v>
      </c>
      <c r="M24" s="47" t="e">
        <f t="shared" si="7"/>
        <v>#REF!</v>
      </c>
      <c r="N24" s="47" t="e">
        <f t="shared" si="7"/>
        <v>#REF!</v>
      </c>
      <c r="O24" s="47" t="e">
        <f t="shared" si="7"/>
        <v>#REF!</v>
      </c>
      <c r="P24" s="47" t="e">
        <f t="shared" si="7"/>
        <v>#REF!</v>
      </c>
      <c r="Q24" s="47" t="e">
        <f t="shared" si="7"/>
        <v>#REF!</v>
      </c>
      <c r="R24" s="47" t="e">
        <f t="shared" si="7"/>
        <v>#REF!</v>
      </c>
      <c r="S24" s="47" t="e">
        <f t="shared" si="7"/>
        <v>#REF!</v>
      </c>
      <c r="T24" s="47" t="e">
        <f t="shared" si="7"/>
        <v>#REF!</v>
      </c>
      <c r="U24" s="47" t="e">
        <f t="shared" si="7"/>
        <v>#REF!</v>
      </c>
      <c r="V24" s="47" t="e">
        <f t="shared" si="7"/>
        <v>#REF!</v>
      </c>
      <c r="W24" s="47" t="e">
        <f t="shared" si="7"/>
        <v>#REF!</v>
      </c>
      <c r="X24" s="47" t="e">
        <f t="shared" si="7"/>
        <v>#REF!</v>
      </c>
      <c r="Y24" s="47" t="e">
        <f t="shared" si="7"/>
        <v>#REF!</v>
      </c>
      <c r="Z24" s="47" t="e">
        <f t="shared" si="7"/>
        <v>#REF!</v>
      </c>
      <c r="AA24" s="47" t="e">
        <f t="shared" si="7"/>
        <v>#REF!</v>
      </c>
      <c r="AB24" s="47" t="e">
        <f t="shared" si="7"/>
        <v>#REF!</v>
      </c>
      <c r="AC24" s="47" t="e">
        <f t="shared" si="7"/>
        <v>#REF!</v>
      </c>
      <c r="AD24" s="47" t="e">
        <f t="shared" si="7"/>
        <v>#REF!</v>
      </c>
      <c r="AE24" s="47" t="e">
        <f t="shared" si="7"/>
        <v>#REF!</v>
      </c>
      <c r="AF24" s="50"/>
      <c r="AG24" s="50"/>
      <c r="AH24" s="50"/>
      <c r="AI24" s="50"/>
      <c r="AJ24" s="50"/>
      <c r="AK24" s="50"/>
      <c r="AL24" s="50"/>
      <c r="AM24" s="50"/>
      <c r="AN24" s="50"/>
      <c r="AO24" s="50"/>
      <c r="AP24" s="50"/>
      <c r="AQ24" s="50"/>
      <c r="AR24" s="50"/>
      <c r="AS24" s="50"/>
      <c r="AT24" s="50"/>
      <c r="AU24" s="50"/>
      <c r="AV24" s="50"/>
      <c r="AW24" s="50"/>
      <c r="AX24" s="50"/>
      <c r="AY24" s="50"/>
      <c r="AZ24" s="50"/>
      <c r="BA24" s="50"/>
      <c r="BB24" s="50"/>
      <c r="BC24" s="50"/>
      <c r="BD24" s="50"/>
    </row>
    <row r="25" spans="1:56" s="12" customFormat="1">
      <c r="A25" s="39"/>
      <c r="C25" s="30" t="e">
        <f>+TEXT(C14,"#")&amp;"   "&amp;TEXT(A8,"#")</f>
        <v>#REF!</v>
      </c>
      <c r="D25" s="58" t="e">
        <f>D22*D14/100</f>
        <v>#REF!</v>
      </c>
      <c r="E25" s="56" t="e">
        <f t="shared" ref="E25:AE25" si="8">IF((D25*(1+$B12)-E26)&lt;=0,E22*$D14/100,D25*(1+$B12)-E26+E22*$D14/100)</f>
        <v>#REF!</v>
      </c>
      <c r="F25" s="56" t="e">
        <f t="shared" si="8"/>
        <v>#REF!</v>
      </c>
      <c r="G25" s="56" t="e">
        <f t="shared" si="8"/>
        <v>#REF!</v>
      </c>
      <c r="H25" s="56" t="e">
        <f t="shared" si="8"/>
        <v>#REF!</v>
      </c>
      <c r="I25" s="56" t="e">
        <f t="shared" si="8"/>
        <v>#REF!</v>
      </c>
      <c r="J25" s="56" t="e">
        <f t="shared" si="8"/>
        <v>#REF!</v>
      </c>
      <c r="K25" s="56" t="e">
        <f t="shared" si="8"/>
        <v>#REF!</v>
      </c>
      <c r="L25" s="56" t="e">
        <f t="shared" si="8"/>
        <v>#REF!</v>
      </c>
      <c r="M25" s="56" t="e">
        <f t="shared" si="8"/>
        <v>#REF!</v>
      </c>
      <c r="N25" s="56" t="e">
        <f t="shared" si="8"/>
        <v>#REF!</v>
      </c>
      <c r="O25" s="56" t="e">
        <f t="shared" si="8"/>
        <v>#REF!</v>
      </c>
      <c r="P25" s="56" t="e">
        <f t="shared" si="8"/>
        <v>#REF!</v>
      </c>
      <c r="Q25" s="56" t="e">
        <f t="shared" si="8"/>
        <v>#REF!</v>
      </c>
      <c r="R25" s="56" t="e">
        <f t="shared" si="8"/>
        <v>#REF!</v>
      </c>
      <c r="S25" s="56" t="e">
        <f t="shared" si="8"/>
        <v>#REF!</v>
      </c>
      <c r="T25" s="56" t="e">
        <f t="shared" si="8"/>
        <v>#REF!</v>
      </c>
      <c r="U25" s="56" t="e">
        <f t="shared" si="8"/>
        <v>#REF!</v>
      </c>
      <c r="V25" s="56" t="e">
        <f t="shared" si="8"/>
        <v>#REF!</v>
      </c>
      <c r="W25" s="56" t="e">
        <f t="shared" si="8"/>
        <v>#REF!</v>
      </c>
      <c r="X25" s="56" t="e">
        <f t="shared" si="8"/>
        <v>#REF!</v>
      </c>
      <c r="Y25" s="56" t="e">
        <f t="shared" si="8"/>
        <v>#REF!</v>
      </c>
      <c r="Z25" s="56" t="e">
        <f t="shared" si="8"/>
        <v>#REF!</v>
      </c>
      <c r="AA25" s="56" t="e">
        <f t="shared" si="8"/>
        <v>#REF!</v>
      </c>
      <c r="AB25" s="56" t="e">
        <f t="shared" si="8"/>
        <v>#REF!</v>
      </c>
      <c r="AC25" s="56" t="e">
        <f t="shared" si="8"/>
        <v>#REF!</v>
      </c>
      <c r="AD25" s="56" t="e">
        <f t="shared" si="8"/>
        <v>#REF!</v>
      </c>
      <c r="AE25" s="56" t="e">
        <f t="shared" si="8"/>
        <v>#REF!</v>
      </c>
      <c r="AF25" s="50"/>
      <c r="AG25" s="50"/>
      <c r="AH25" s="50"/>
      <c r="AI25" s="50"/>
      <c r="AJ25" s="50"/>
      <c r="AK25" s="50"/>
      <c r="AL25" s="50"/>
      <c r="AM25" s="50"/>
      <c r="AN25" s="50"/>
      <c r="AO25" s="50"/>
      <c r="AP25" s="50"/>
      <c r="AQ25" s="50"/>
      <c r="AR25" s="50"/>
      <c r="AS25" s="50"/>
      <c r="AT25" s="50"/>
      <c r="AU25" s="50"/>
      <c r="AV25" s="50"/>
      <c r="AW25" s="50"/>
      <c r="AX25" s="50"/>
      <c r="AY25" s="50"/>
      <c r="AZ25" s="50"/>
      <c r="BA25" s="50"/>
      <c r="BB25" s="50"/>
      <c r="BC25" s="50"/>
      <c r="BD25" s="50"/>
    </row>
    <row r="26" spans="1:56" s="12" customFormat="1">
      <c r="C26" s="30" t="e">
        <f>+#REF!</f>
        <v>#REF!</v>
      </c>
      <c r="D26" s="47" t="e">
        <f t="shared" ref="D26:AE26" si="9">D27+D28</f>
        <v>#REF!</v>
      </c>
      <c r="E26" s="47" t="e">
        <f t="shared" si="9"/>
        <v>#REF!</v>
      </c>
      <c r="F26" s="47" t="e">
        <f t="shared" si="9"/>
        <v>#REF!</v>
      </c>
      <c r="G26" s="47" t="e">
        <f t="shared" si="9"/>
        <v>#REF!</v>
      </c>
      <c r="H26" s="47" t="e">
        <f t="shared" si="9"/>
        <v>#REF!</v>
      </c>
      <c r="I26" s="47" t="e">
        <f t="shared" si="9"/>
        <v>#REF!</v>
      </c>
      <c r="J26" s="47" t="e">
        <f t="shared" si="9"/>
        <v>#REF!</v>
      </c>
      <c r="K26" s="47" t="e">
        <f t="shared" si="9"/>
        <v>#REF!</v>
      </c>
      <c r="L26" s="47" t="e">
        <f t="shared" si="9"/>
        <v>#REF!</v>
      </c>
      <c r="M26" s="47" t="e">
        <f t="shared" si="9"/>
        <v>#REF!</v>
      </c>
      <c r="N26" s="47" t="e">
        <f t="shared" si="9"/>
        <v>#REF!</v>
      </c>
      <c r="O26" s="47" t="e">
        <f t="shared" si="9"/>
        <v>#REF!</v>
      </c>
      <c r="P26" s="47" t="e">
        <f>P27+P28</f>
        <v>#REF!</v>
      </c>
      <c r="Q26" s="47" t="e">
        <f t="shared" si="9"/>
        <v>#REF!</v>
      </c>
      <c r="R26" s="47" t="e">
        <f t="shared" si="9"/>
        <v>#REF!</v>
      </c>
      <c r="S26" s="47" t="e">
        <f t="shared" si="9"/>
        <v>#REF!</v>
      </c>
      <c r="T26" s="47" t="e">
        <f t="shared" si="9"/>
        <v>#REF!</v>
      </c>
      <c r="U26" s="47" t="e">
        <f t="shared" si="9"/>
        <v>#REF!</v>
      </c>
      <c r="V26" s="47" t="e">
        <f t="shared" si="9"/>
        <v>#REF!</v>
      </c>
      <c r="W26" s="47" t="e">
        <f t="shared" si="9"/>
        <v>#REF!</v>
      </c>
      <c r="X26" s="47" t="e">
        <f t="shared" si="9"/>
        <v>#REF!</v>
      </c>
      <c r="Y26" s="47" t="e">
        <f t="shared" si="9"/>
        <v>#REF!</v>
      </c>
      <c r="Z26" s="47" t="e">
        <f t="shared" si="9"/>
        <v>#REF!</v>
      </c>
      <c r="AA26" s="47" t="e">
        <f t="shared" si="9"/>
        <v>#REF!</v>
      </c>
      <c r="AB26" s="47" t="e">
        <f t="shared" si="9"/>
        <v>#REF!</v>
      </c>
      <c r="AC26" s="47" t="e">
        <f t="shared" si="9"/>
        <v>#REF!</v>
      </c>
      <c r="AD26" s="47" t="e">
        <f t="shared" si="9"/>
        <v>#REF!</v>
      </c>
      <c r="AE26" s="47" t="e">
        <f t="shared" si="9"/>
        <v>#REF!</v>
      </c>
      <c r="AF26" s="23"/>
      <c r="AG26" s="23"/>
      <c r="AH26" s="23"/>
      <c r="AI26" s="23"/>
      <c r="AJ26" s="23"/>
      <c r="AK26" s="23"/>
      <c r="AL26" s="23"/>
      <c r="AM26" s="23"/>
      <c r="AN26" s="23"/>
      <c r="AO26" s="23"/>
      <c r="AP26" s="59"/>
      <c r="AQ26" s="23"/>
      <c r="AR26" s="23"/>
      <c r="AS26" s="23"/>
      <c r="AT26" s="23"/>
      <c r="AU26" s="23"/>
      <c r="AV26" s="23"/>
      <c r="AW26" s="23"/>
      <c r="AX26" s="23"/>
      <c r="AY26" s="23"/>
      <c r="AZ26" s="23"/>
      <c r="BA26" s="23"/>
      <c r="BB26" s="23"/>
      <c r="BC26" s="23"/>
      <c r="BD26" s="23"/>
    </row>
    <row r="27" spans="1:56" s="12" customFormat="1" ht="15" customHeight="1">
      <c r="C27" s="30" t="e">
        <f>+#REF!</f>
        <v>#REF!</v>
      </c>
      <c r="D27" s="47"/>
      <c r="E27" s="47" t="e">
        <f t="shared" ref="E27:AE27" si="10">$B11*D24</f>
        <v>#REF!</v>
      </c>
      <c r="F27" s="47" t="e">
        <f t="shared" si="10"/>
        <v>#REF!</v>
      </c>
      <c r="G27" s="47" t="e">
        <f t="shared" si="10"/>
        <v>#REF!</v>
      </c>
      <c r="H27" s="47" t="e">
        <f t="shared" si="10"/>
        <v>#REF!</v>
      </c>
      <c r="I27" s="47" t="e">
        <f t="shared" si="10"/>
        <v>#REF!</v>
      </c>
      <c r="J27" s="47" t="e">
        <f t="shared" si="10"/>
        <v>#REF!</v>
      </c>
      <c r="K27" s="47" t="e">
        <f t="shared" si="10"/>
        <v>#REF!</v>
      </c>
      <c r="L27" s="47" t="e">
        <f t="shared" si="10"/>
        <v>#REF!</v>
      </c>
      <c r="M27" s="47" t="e">
        <f t="shared" si="10"/>
        <v>#REF!</v>
      </c>
      <c r="N27" s="47" t="e">
        <f t="shared" si="10"/>
        <v>#REF!</v>
      </c>
      <c r="O27" s="47" t="e">
        <f t="shared" si="10"/>
        <v>#REF!</v>
      </c>
      <c r="P27" s="47" t="e">
        <f t="shared" si="10"/>
        <v>#REF!</v>
      </c>
      <c r="Q27" s="47" t="e">
        <f t="shared" si="10"/>
        <v>#REF!</v>
      </c>
      <c r="R27" s="47" t="e">
        <f t="shared" si="10"/>
        <v>#REF!</v>
      </c>
      <c r="S27" s="47" t="e">
        <f t="shared" si="10"/>
        <v>#REF!</v>
      </c>
      <c r="T27" s="47" t="e">
        <f t="shared" si="10"/>
        <v>#REF!</v>
      </c>
      <c r="U27" s="47" t="e">
        <f t="shared" si="10"/>
        <v>#REF!</v>
      </c>
      <c r="V27" s="47" t="e">
        <f t="shared" si="10"/>
        <v>#REF!</v>
      </c>
      <c r="W27" s="47" t="e">
        <f t="shared" si="10"/>
        <v>#REF!</v>
      </c>
      <c r="X27" s="47" t="e">
        <f t="shared" si="10"/>
        <v>#REF!</v>
      </c>
      <c r="Y27" s="47" t="e">
        <f t="shared" si="10"/>
        <v>#REF!</v>
      </c>
      <c r="Z27" s="47" t="e">
        <f t="shared" si="10"/>
        <v>#REF!</v>
      </c>
      <c r="AA27" s="47" t="e">
        <f t="shared" si="10"/>
        <v>#REF!</v>
      </c>
      <c r="AB27" s="47" t="e">
        <f t="shared" si="10"/>
        <v>#REF!</v>
      </c>
      <c r="AC27" s="47" t="e">
        <f t="shared" si="10"/>
        <v>#REF!</v>
      </c>
      <c r="AD27" s="47" t="e">
        <f t="shared" si="10"/>
        <v>#REF!</v>
      </c>
      <c r="AE27" s="47" t="e">
        <f t="shared" si="10"/>
        <v>#REF!</v>
      </c>
      <c r="AF27" s="45"/>
      <c r="AG27" s="45"/>
      <c r="AH27" s="45"/>
      <c r="AI27" s="45"/>
      <c r="AJ27" s="45"/>
      <c r="AK27" s="45"/>
      <c r="AL27" s="45"/>
      <c r="AM27" s="45"/>
      <c r="AN27" s="45"/>
      <c r="AO27" s="45"/>
      <c r="AP27" s="60"/>
      <c r="AQ27" s="45"/>
      <c r="AR27" s="45"/>
      <c r="AS27" s="45"/>
      <c r="AT27" s="45"/>
      <c r="AU27" s="45"/>
      <c r="AV27" s="45"/>
      <c r="AW27" s="46"/>
      <c r="AX27" s="45"/>
      <c r="AY27" s="45"/>
      <c r="AZ27" s="45"/>
      <c r="BA27" s="45"/>
      <c r="BB27" s="45"/>
      <c r="BC27" s="45"/>
      <c r="BD27" s="45"/>
    </row>
    <row r="28" spans="1:56" s="12" customFormat="1">
      <c r="C28" s="30" t="e">
        <f>+#REF!</f>
        <v>#REF!</v>
      </c>
      <c r="D28" s="47" t="e">
        <f>(D17-D19)/(B10-B9)</f>
        <v>#REF!</v>
      </c>
      <c r="E28" s="47" t="e">
        <f>(E17-E19)/(B10-B9)</f>
        <v>#REF!</v>
      </c>
      <c r="F28" s="47" t="e">
        <f>(F17-F19)/(B10-B9)</f>
        <v>#REF!</v>
      </c>
      <c r="G28" s="47" t="e">
        <f>(G17-G19)/(B10-B9)</f>
        <v>#REF!</v>
      </c>
      <c r="H28" s="47" t="e">
        <f>(H17-H19)/(B10-B9)</f>
        <v>#REF!</v>
      </c>
      <c r="I28" s="47" t="e">
        <f>(I17-I19)/(B10-B9)</f>
        <v>#REF!</v>
      </c>
      <c r="J28" s="47" t="e">
        <f>(J17-J19)/(B10-B9)</f>
        <v>#REF!</v>
      </c>
      <c r="K28" s="47" t="e">
        <f>(K17-K19)/(B10-B9)</f>
        <v>#REF!</v>
      </c>
      <c r="L28" s="47" t="e">
        <f>(L17-L19)/(B10-B9)</f>
        <v>#REF!</v>
      </c>
      <c r="M28" s="47" t="e">
        <f>(M17-M19)/(B10-B9)</f>
        <v>#REF!</v>
      </c>
      <c r="N28" s="47" t="e">
        <f>(N17-N19)/(B10-B9)</f>
        <v>#REF!</v>
      </c>
      <c r="O28" s="47" t="e">
        <f>(O17-O19)/(B10-B9)</f>
        <v>#REF!</v>
      </c>
      <c r="P28" s="47" t="e">
        <f>(P17-P19)/(B10-B9)</f>
        <v>#REF!</v>
      </c>
      <c r="Q28" s="47" t="e">
        <f>(Q17-Q19)/(B10-B9)</f>
        <v>#REF!</v>
      </c>
      <c r="R28" s="47" t="e">
        <f>(R17-R19)/(B10-B9)</f>
        <v>#REF!</v>
      </c>
      <c r="S28" s="47" t="e">
        <f>(S17-S19)/(B10-B9)</f>
        <v>#REF!</v>
      </c>
      <c r="T28" s="47" t="e">
        <f>(T17-T19)/(B10-B9)</f>
        <v>#REF!</v>
      </c>
      <c r="U28" s="47" t="e">
        <f>(U17-U19)/(B10-B9)</f>
        <v>#REF!</v>
      </c>
      <c r="V28" s="47" t="e">
        <f>(V17-V19)/(B10-B9)</f>
        <v>#REF!</v>
      </c>
      <c r="W28" s="47" t="e">
        <f>(W17-W19)/(B10-B9)</f>
        <v>#REF!</v>
      </c>
      <c r="X28" s="47" t="e">
        <f>(X17-X19)/(B10-B9)</f>
        <v>#REF!</v>
      </c>
      <c r="Y28" s="47" t="e">
        <f>(Y17-Y19)/(B10-B9)</f>
        <v>#REF!</v>
      </c>
      <c r="Z28" s="47" t="e">
        <f>(Z17-Z19)/(B10-B9)</f>
        <v>#REF!</v>
      </c>
      <c r="AA28" s="47" t="e">
        <f>(AA17-AA19)/(B10-B9)</f>
        <v>#REF!</v>
      </c>
      <c r="AB28" s="47" t="e">
        <f>(AB17-AB19)/(B10-B9)</f>
        <v>#REF!</v>
      </c>
      <c r="AC28" s="47" t="e">
        <f>(AC17-AC19)/(B10-B9)</f>
        <v>#REF!</v>
      </c>
      <c r="AD28" s="47" t="e">
        <f>(AD17-AD19)/(B10-B9)</f>
        <v>#REF!</v>
      </c>
      <c r="AE28" s="47" t="e">
        <f>(AE17-AE19)/(B10-B9)</f>
        <v>#REF!</v>
      </c>
      <c r="AF28" s="46"/>
      <c r="AG28" s="46"/>
      <c r="AH28" s="46"/>
      <c r="AI28" s="46"/>
      <c r="AJ28" s="46"/>
      <c r="AK28" s="46"/>
      <c r="AL28" s="46"/>
      <c r="AM28" s="46"/>
      <c r="AN28" s="46"/>
      <c r="AO28" s="46"/>
      <c r="AP28" s="46"/>
      <c r="AQ28" s="46"/>
      <c r="AR28" s="46"/>
      <c r="AS28" s="46"/>
      <c r="AT28" s="46"/>
      <c r="AU28" s="46"/>
      <c r="AW28" s="46"/>
    </row>
    <row r="29" spans="1:56" s="12" customFormat="1">
      <c r="C29" s="30"/>
      <c r="D29" s="34"/>
      <c r="E29" s="34"/>
      <c r="F29" s="34"/>
      <c r="G29" s="34"/>
      <c r="H29" s="34"/>
      <c r="I29" s="34"/>
      <c r="J29" s="34"/>
      <c r="K29" s="34"/>
      <c r="L29" s="34"/>
      <c r="M29" s="34"/>
      <c r="N29" s="34"/>
      <c r="O29" s="34"/>
      <c r="P29" s="61"/>
      <c r="Q29" s="34"/>
      <c r="R29" s="34"/>
      <c r="S29" s="34"/>
      <c r="T29" s="34"/>
      <c r="U29" s="34"/>
      <c r="V29" s="34"/>
      <c r="W29" s="34"/>
      <c r="X29" s="34"/>
      <c r="Y29" s="34"/>
      <c r="Z29" s="34"/>
      <c r="AA29" s="34"/>
      <c r="AB29" s="34"/>
      <c r="AC29" s="34"/>
      <c r="AD29" s="34"/>
      <c r="AE29" s="34"/>
      <c r="AF29" s="46"/>
      <c r="AG29" s="46"/>
      <c r="AH29" s="46"/>
      <c r="AI29" s="46"/>
      <c r="AJ29" s="46"/>
      <c r="AK29" s="46"/>
      <c r="AL29" s="46"/>
      <c r="AM29" s="46"/>
      <c r="AN29" s="46"/>
      <c r="AO29" s="46"/>
      <c r="AP29" s="46"/>
      <c r="AQ29" s="46"/>
      <c r="AR29" s="46"/>
      <c r="AS29" s="46"/>
      <c r="AT29" s="46"/>
      <c r="AU29" s="46"/>
      <c r="AV29" s="46"/>
      <c r="AW29" s="46"/>
      <c r="AX29" s="46"/>
      <c r="AY29" s="46"/>
      <c r="AZ29" s="46"/>
      <c r="BA29" s="46"/>
      <c r="BB29" s="46"/>
      <c r="BC29" s="46"/>
      <c r="BD29" s="46"/>
    </row>
    <row r="30" spans="1:56" s="12" customFormat="1" ht="12.6" customHeight="1">
      <c r="A30" s="18"/>
      <c r="C30" s="17"/>
      <c r="D30" s="62"/>
      <c r="E30" s="62"/>
      <c r="F30" s="62"/>
      <c r="G30" s="62"/>
      <c r="H30" s="62"/>
      <c r="I30" s="62"/>
      <c r="J30" s="62"/>
      <c r="K30" s="62"/>
      <c r="L30" s="62"/>
      <c r="M30" s="62"/>
      <c r="N30" s="62"/>
      <c r="O30" s="62"/>
    </row>
    <row r="31" spans="1:56" s="12" customFormat="1" ht="12.6" customHeight="1">
      <c r="A31" s="18"/>
      <c r="C31" s="17"/>
    </row>
    <row r="32" spans="1:56" s="12" customFormat="1"/>
    <row r="33" spans="1:65" s="12" customFormat="1">
      <c r="D33" s="12">
        <f t="shared" ref="D33:BL34" si="11">D6</f>
        <v>0</v>
      </c>
      <c r="E33" s="12">
        <f t="shared" si="11"/>
        <v>1</v>
      </c>
      <c r="F33" s="12">
        <f t="shared" si="11"/>
        <v>2</v>
      </c>
      <c r="G33" s="12">
        <f t="shared" si="11"/>
        <v>3</v>
      </c>
      <c r="H33" s="12">
        <f t="shared" si="11"/>
        <v>4</v>
      </c>
      <c r="I33" s="12">
        <f t="shared" si="11"/>
        <v>5</v>
      </c>
      <c r="J33" s="12">
        <f t="shared" si="11"/>
        <v>6</v>
      </c>
      <c r="K33" s="12">
        <f t="shared" si="11"/>
        <v>7</v>
      </c>
      <c r="L33" s="12">
        <f t="shared" si="11"/>
        <v>8</v>
      </c>
      <c r="M33" s="12">
        <f t="shared" si="11"/>
        <v>9</v>
      </c>
      <c r="N33" s="12">
        <f t="shared" si="11"/>
        <v>10</v>
      </c>
      <c r="O33" s="12">
        <f t="shared" si="11"/>
        <v>11</v>
      </c>
      <c r="P33" s="12">
        <f t="shared" si="11"/>
        <v>12</v>
      </c>
      <c r="Q33" s="12">
        <f t="shared" si="11"/>
        <v>13</v>
      </c>
      <c r="R33" s="12">
        <f t="shared" si="11"/>
        <v>14</v>
      </c>
      <c r="S33" s="12">
        <f t="shared" si="11"/>
        <v>15</v>
      </c>
      <c r="T33" s="12">
        <f t="shared" si="11"/>
        <v>16</v>
      </c>
      <c r="U33" s="12">
        <f t="shared" si="11"/>
        <v>17</v>
      </c>
      <c r="V33" s="12">
        <f t="shared" si="11"/>
        <v>18</v>
      </c>
      <c r="W33" s="12">
        <f t="shared" si="11"/>
        <v>19</v>
      </c>
      <c r="X33" s="12">
        <f t="shared" si="11"/>
        <v>20</v>
      </c>
      <c r="Y33" s="12">
        <f t="shared" si="11"/>
        <v>21</v>
      </c>
      <c r="Z33" s="12">
        <f t="shared" si="11"/>
        <v>22</v>
      </c>
      <c r="AA33" s="12">
        <f t="shared" si="11"/>
        <v>23</v>
      </c>
      <c r="AB33" s="12">
        <f t="shared" si="11"/>
        <v>24</v>
      </c>
      <c r="AC33" s="12">
        <f t="shared" si="11"/>
        <v>25</v>
      </c>
      <c r="AD33" s="12">
        <f t="shared" si="11"/>
        <v>26</v>
      </c>
      <c r="AE33" s="12">
        <f t="shared" si="11"/>
        <v>27</v>
      </c>
      <c r="AF33" s="12">
        <f t="shared" si="11"/>
        <v>28</v>
      </c>
      <c r="AG33" s="12">
        <f t="shared" si="11"/>
        <v>29</v>
      </c>
      <c r="AH33" s="12">
        <f t="shared" si="11"/>
        <v>30</v>
      </c>
      <c r="AI33" s="12">
        <f t="shared" si="11"/>
        <v>31</v>
      </c>
      <c r="AJ33" s="12">
        <f t="shared" si="11"/>
        <v>32</v>
      </c>
      <c r="AK33" s="12">
        <f t="shared" si="11"/>
        <v>33</v>
      </c>
      <c r="AL33" s="12">
        <f t="shared" si="11"/>
        <v>34</v>
      </c>
      <c r="AM33" s="12">
        <f t="shared" si="11"/>
        <v>35</v>
      </c>
      <c r="AN33" s="12">
        <f t="shared" si="11"/>
        <v>36</v>
      </c>
      <c r="AO33" s="12">
        <f t="shared" si="11"/>
        <v>37</v>
      </c>
      <c r="AP33" s="12">
        <f t="shared" si="11"/>
        <v>38</v>
      </c>
      <c r="AQ33" s="12">
        <f t="shared" si="11"/>
        <v>39</v>
      </c>
      <c r="AR33" s="12">
        <f t="shared" si="11"/>
        <v>40</v>
      </c>
      <c r="AS33" s="12">
        <f t="shared" si="11"/>
        <v>41</v>
      </c>
      <c r="AT33" s="12">
        <f t="shared" si="11"/>
        <v>42</v>
      </c>
      <c r="AU33" s="12">
        <f t="shared" si="11"/>
        <v>43</v>
      </c>
      <c r="AV33" s="12">
        <f t="shared" si="11"/>
        <v>44</v>
      </c>
      <c r="AW33" s="12">
        <f t="shared" si="11"/>
        <v>45</v>
      </c>
      <c r="AX33" s="12">
        <f t="shared" si="11"/>
        <v>46</v>
      </c>
      <c r="AY33" s="12">
        <f t="shared" si="11"/>
        <v>47</v>
      </c>
      <c r="AZ33" s="12">
        <f t="shared" si="11"/>
        <v>48</v>
      </c>
      <c r="BA33" s="12">
        <f t="shared" si="11"/>
        <v>49</v>
      </c>
      <c r="BB33" s="12">
        <f>BB6</f>
        <v>50</v>
      </c>
      <c r="BC33" s="12">
        <f t="shared" si="11"/>
        <v>51</v>
      </c>
      <c r="BD33" s="12">
        <f t="shared" si="11"/>
        <v>52</v>
      </c>
      <c r="BE33" s="12">
        <f t="shared" si="11"/>
        <v>53</v>
      </c>
      <c r="BF33" s="12">
        <f t="shared" si="11"/>
        <v>54</v>
      </c>
      <c r="BG33" s="12">
        <f t="shared" si="11"/>
        <v>55</v>
      </c>
      <c r="BH33" s="12">
        <f t="shared" si="11"/>
        <v>56</v>
      </c>
      <c r="BI33" s="12">
        <f t="shared" si="11"/>
        <v>57</v>
      </c>
      <c r="BJ33" s="12">
        <f t="shared" si="11"/>
        <v>58</v>
      </c>
      <c r="BK33" s="12">
        <f t="shared" si="11"/>
        <v>59</v>
      </c>
      <c r="BL33" s="12">
        <f t="shared" si="11"/>
        <v>60</v>
      </c>
    </row>
    <row r="34" spans="1:65" s="12" customFormat="1">
      <c r="C34" s="63" t="s">
        <v>4</v>
      </c>
      <c r="D34" s="12" t="e">
        <f t="shared" si="11"/>
        <v>#NAME?</v>
      </c>
      <c r="E34" s="12" t="e">
        <f t="shared" si="11"/>
        <v>#NAME?</v>
      </c>
      <c r="F34" s="12" t="e">
        <f t="shared" si="11"/>
        <v>#NAME?</v>
      </c>
      <c r="G34" s="12" t="e">
        <f t="shared" si="11"/>
        <v>#NAME?</v>
      </c>
      <c r="H34" s="12" t="e">
        <f t="shared" si="11"/>
        <v>#NAME?</v>
      </c>
      <c r="I34" s="12" t="e">
        <f t="shared" si="11"/>
        <v>#NAME?</v>
      </c>
      <c r="J34" s="12" t="e">
        <f t="shared" si="11"/>
        <v>#NAME?</v>
      </c>
      <c r="K34" s="12" t="e">
        <f t="shared" si="11"/>
        <v>#NAME?</v>
      </c>
      <c r="L34" s="12" t="e">
        <f t="shared" si="11"/>
        <v>#NAME?</v>
      </c>
      <c r="M34" s="12" t="e">
        <f t="shared" si="11"/>
        <v>#NAME?</v>
      </c>
      <c r="N34" s="12" t="e">
        <f t="shared" si="11"/>
        <v>#NAME?</v>
      </c>
      <c r="O34" s="12" t="e">
        <f t="shared" si="11"/>
        <v>#NAME?</v>
      </c>
      <c r="P34" s="12" t="e">
        <f t="shared" si="11"/>
        <v>#NAME?</v>
      </c>
      <c r="Q34" s="12" t="e">
        <f t="shared" si="11"/>
        <v>#NAME?</v>
      </c>
      <c r="R34" s="12" t="e">
        <f t="shared" si="11"/>
        <v>#NAME?</v>
      </c>
      <c r="S34" s="12" t="e">
        <f t="shared" si="11"/>
        <v>#NAME?</v>
      </c>
      <c r="T34" s="12" t="e">
        <f t="shared" si="11"/>
        <v>#NAME?</v>
      </c>
      <c r="U34" s="12" t="e">
        <f t="shared" si="11"/>
        <v>#NAME?</v>
      </c>
      <c r="V34" s="12" t="e">
        <f t="shared" si="11"/>
        <v>#NAME?</v>
      </c>
      <c r="W34" s="12" t="e">
        <f t="shared" si="11"/>
        <v>#NAME?</v>
      </c>
      <c r="X34" s="12" t="e">
        <f t="shared" si="11"/>
        <v>#NAME?</v>
      </c>
      <c r="Y34" s="12" t="e">
        <f t="shared" si="11"/>
        <v>#NAME?</v>
      </c>
      <c r="Z34" s="12" t="e">
        <f t="shared" si="11"/>
        <v>#NAME?</v>
      </c>
      <c r="AA34" s="12" t="e">
        <f t="shared" si="11"/>
        <v>#NAME?</v>
      </c>
      <c r="AB34" s="12" t="e">
        <f t="shared" si="11"/>
        <v>#NAME?</v>
      </c>
      <c r="AC34" s="12" t="e">
        <f t="shared" si="11"/>
        <v>#NAME?</v>
      </c>
      <c r="AD34" s="12" t="e">
        <f t="shared" si="11"/>
        <v>#NAME?</v>
      </c>
      <c r="AE34" s="12" t="e">
        <f t="shared" si="11"/>
        <v>#NAME?</v>
      </c>
      <c r="AF34" s="12" t="e">
        <f t="shared" si="11"/>
        <v>#NAME?</v>
      </c>
      <c r="AG34" s="12" t="e">
        <f t="shared" si="11"/>
        <v>#NAME?</v>
      </c>
      <c r="AH34" s="12" t="e">
        <f t="shared" si="11"/>
        <v>#NAME?</v>
      </c>
      <c r="AI34" s="12" t="e">
        <f t="shared" si="11"/>
        <v>#NAME?</v>
      </c>
      <c r="AJ34" s="12" t="e">
        <f t="shared" si="11"/>
        <v>#NAME?</v>
      </c>
      <c r="AK34" s="12" t="e">
        <f t="shared" si="11"/>
        <v>#NAME?</v>
      </c>
      <c r="AL34" s="12" t="e">
        <f t="shared" si="11"/>
        <v>#NAME?</v>
      </c>
      <c r="AM34" s="12" t="e">
        <f t="shared" si="11"/>
        <v>#NAME?</v>
      </c>
      <c r="AN34" s="12" t="e">
        <f t="shared" si="11"/>
        <v>#NAME?</v>
      </c>
      <c r="AO34" s="12" t="e">
        <f t="shared" si="11"/>
        <v>#NAME?</v>
      </c>
      <c r="AP34" s="12" t="e">
        <f t="shared" si="11"/>
        <v>#NAME?</v>
      </c>
      <c r="AQ34" s="12" t="e">
        <f t="shared" si="11"/>
        <v>#NAME?</v>
      </c>
      <c r="AR34" s="12" t="e">
        <f t="shared" si="11"/>
        <v>#NAME?</v>
      </c>
      <c r="AS34" s="12" t="e">
        <f t="shared" si="11"/>
        <v>#NAME?</v>
      </c>
      <c r="AT34" s="12" t="e">
        <f t="shared" si="11"/>
        <v>#NAME?</v>
      </c>
      <c r="AU34" s="12" t="e">
        <f t="shared" si="11"/>
        <v>#NAME?</v>
      </c>
      <c r="AV34" s="12" t="e">
        <f t="shared" si="11"/>
        <v>#NAME?</v>
      </c>
      <c r="AW34" s="12" t="e">
        <f t="shared" si="11"/>
        <v>#NAME?</v>
      </c>
      <c r="AX34" s="12" t="e">
        <f t="shared" si="11"/>
        <v>#NAME?</v>
      </c>
      <c r="AY34" s="12" t="e">
        <f t="shared" si="11"/>
        <v>#NAME?</v>
      </c>
      <c r="AZ34" s="12" t="e">
        <f t="shared" si="11"/>
        <v>#NAME?</v>
      </c>
      <c r="BA34" s="12" t="e">
        <f t="shared" si="11"/>
        <v>#NAME?</v>
      </c>
      <c r="BB34" s="12" t="e">
        <f t="shared" si="11"/>
        <v>#NAME?</v>
      </c>
      <c r="BC34" s="12" t="e">
        <f t="shared" si="11"/>
        <v>#NAME?</v>
      </c>
      <c r="BD34" s="12" t="e">
        <f t="shared" si="11"/>
        <v>#NAME?</v>
      </c>
      <c r="BE34" s="12" t="e">
        <f t="shared" si="11"/>
        <v>#NAME?</v>
      </c>
      <c r="BF34" s="12" t="e">
        <f t="shared" si="11"/>
        <v>#NAME?</v>
      </c>
      <c r="BG34" s="12" t="e">
        <f t="shared" si="11"/>
        <v>#NAME?</v>
      </c>
      <c r="BH34" s="12" t="e">
        <f t="shared" si="11"/>
        <v>#NAME?</v>
      </c>
      <c r="BI34" s="12" t="e">
        <f t="shared" si="11"/>
        <v>#NAME?</v>
      </c>
      <c r="BJ34" s="12" t="e">
        <f t="shared" si="11"/>
        <v>#NAME?</v>
      </c>
      <c r="BK34" s="12" t="e">
        <f t="shared" si="11"/>
        <v>#NAME?</v>
      </c>
      <c r="BL34" s="12" t="e">
        <f t="shared" si="11"/>
        <v>#NAME?</v>
      </c>
    </row>
    <row r="35" spans="1:65" s="64" customFormat="1">
      <c r="B35" s="64" t="s">
        <v>5</v>
      </c>
      <c r="C35" s="65" t="s">
        <v>6</v>
      </c>
      <c r="D35" s="66" t="e">
        <f>#REF!</f>
        <v>#REF!</v>
      </c>
      <c r="E35" s="66" t="e">
        <f>#REF!</f>
        <v>#REF!</v>
      </c>
      <c r="F35" s="66" t="e">
        <f>#REF!</f>
        <v>#REF!</v>
      </c>
      <c r="G35" s="66" t="e">
        <f>#REF!</f>
        <v>#REF!</v>
      </c>
      <c r="H35" s="66" t="e">
        <f>#REF!</f>
        <v>#REF!</v>
      </c>
      <c r="I35" s="66" t="e">
        <f>#REF!</f>
        <v>#REF!</v>
      </c>
      <c r="J35" s="66" t="e">
        <f>#REF!</f>
        <v>#REF!</v>
      </c>
      <c r="K35" s="66" t="e">
        <f>#REF!</f>
        <v>#REF!</v>
      </c>
      <c r="L35" s="66" t="e">
        <f>#REF!</f>
        <v>#REF!</v>
      </c>
      <c r="M35" s="66" t="e">
        <f>#REF!</f>
        <v>#REF!</v>
      </c>
      <c r="N35" s="66" t="e">
        <f>#REF!</f>
        <v>#REF!</v>
      </c>
      <c r="O35" s="66" t="e">
        <f>#REF!</f>
        <v>#REF!</v>
      </c>
      <c r="P35" s="66" t="e">
        <f>#REF!</f>
        <v>#REF!</v>
      </c>
      <c r="Q35" s="66" t="e">
        <f>#REF!</f>
        <v>#REF!</v>
      </c>
      <c r="R35" s="66" t="e">
        <f>#REF!</f>
        <v>#REF!</v>
      </c>
      <c r="S35" s="66" t="e">
        <f>#REF!</f>
        <v>#REF!</v>
      </c>
      <c r="T35" s="66" t="e">
        <f>#REF!</f>
        <v>#REF!</v>
      </c>
      <c r="U35" s="66" t="e">
        <f>#REF!</f>
        <v>#REF!</v>
      </c>
      <c r="V35" s="66" t="e">
        <f>#REF!</f>
        <v>#REF!</v>
      </c>
      <c r="W35" s="66" t="e">
        <f>#REF!</f>
        <v>#REF!</v>
      </c>
      <c r="X35" s="66" t="e">
        <f>#REF!</f>
        <v>#REF!</v>
      </c>
      <c r="Y35" s="66" t="e">
        <f>#REF!</f>
        <v>#REF!</v>
      </c>
      <c r="Z35" s="66" t="e">
        <f>#REF!</f>
        <v>#REF!</v>
      </c>
      <c r="AA35" s="66" t="e">
        <f>#REF!</f>
        <v>#REF!</v>
      </c>
      <c r="AB35" s="66" t="e">
        <f>#REF!</f>
        <v>#REF!</v>
      </c>
      <c r="AC35" s="66" t="e">
        <f>#REF!</f>
        <v>#REF!</v>
      </c>
      <c r="AD35" s="66" t="e">
        <f>#REF!</f>
        <v>#REF!</v>
      </c>
      <c r="AE35" s="66" t="e">
        <f>#REF!</f>
        <v>#REF!</v>
      </c>
      <c r="AF35" s="66" t="e">
        <f>#REF!</f>
        <v>#REF!</v>
      </c>
      <c r="AG35" s="66" t="e">
        <f>#REF!</f>
        <v>#REF!</v>
      </c>
      <c r="AH35" s="66" t="e">
        <f>#REF!</f>
        <v>#REF!</v>
      </c>
      <c r="AI35" s="66" t="e">
        <f>#REF!</f>
        <v>#REF!</v>
      </c>
      <c r="AJ35" s="66" t="e">
        <f>#REF!</f>
        <v>#REF!</v>
      </c>
      <c r="AK35" s="66" t="e">
        <f>#REF!</f>
        <v>#REF!</v>
      </c>
      <c r="AL35" s="66" t="e">
        <f>#REF!</f>
        <v>#REF!</v>
      </c>
      <c r="AM35" s="66" t="e">
        <f>#REF!</f>
        <v>#REF!</v>
      </c>
      <c r="AN35" s="66" t="e">
        <f>#REF!</f>
        <v>#REF!</v>
      </c>
      <c r="AO35" s="66" t="e">
        <f>#REF!</f>
        <v>#REF!</v>
      </c>
      <c r="AP35" s="66" t="e">
        <f>#REF!</f>
        <v>#REF!</v>
      </c>
      <c r="AQ35" s="66" t="e">
        <f>#REF!</f>
        <v>#REF!</v>
      </c>
      <c r="AR35" s="66" t="e">
        <f>#REF!</f>
        <v>#REF!</v>
      </c>
      <c r="AS35" s="66" t="e">
        <f>#REF!</f>
        <v>#REF!</v>
      </c>
      <c r="AT35" s="66" t="e">
        <f>#REF!</f>
        <v>#REF!</v>
      </c>
      <c r="AU35" s="66" t="e">
        <f>#REF!</f>
        <v>#REF!</v>
      </c>
      <c r="AV35" s="66" t="e">
        <f>#REF!</f>
        <v>#REF!</v>
      </c>
      <c r="AW35" s="66" t="e">
        <f>#REF!</f>
        <v>#REF!</v>
      </c>
      <c r="AX35" s="66" t="e">
        <f>#REF!</f>
        <v>#REF!</v>
      </c>
      <c r="AY35" s="66" t="e">
        <f>#REF!</f>
        <v>#REF!</v>
      </c>
      <c r="AZ35" s="66" t="e">
        <f>#REF!</f>
        <v>#REF!</v>
      </c>
      <c r="BA35" s="66" t="e">
        <f>#REF!</f>
        <v>#REF!</v>
      </c>
      <c r="BB35" s="66" t="e">
        <f>#REF!</f>
        <v>#REF!</v>
      </c>
      <c r="BC35" s="66" t="e">
        <f>#REF!</f>
        <v>#REF!</v>
      </c>
      <c r="BD35" s="66" t="e">
        <f>#REF!</f>
        <v>#REF!</v>
      </c>
    </row>
    <row r="36" spans="1:65" s="67" customFormat="1">
      <c r="B36" s="67" t="s">
        <v>7</v>
      </c>
      <c r="C36" s="65" t="s">
        <v>8</v>
      </c>
      <c r="D36" s="66" t="e">
        <f>#REF!</f>
        <v>#REF!</v>
      </c>
      <c r="E36" s="66" t="e">
        <f>#REF!</f>
        <v>#REF!</v>
      </c>
      <c r="F36" s="66" t="e">
        <f>#REF!</f>
        <v>#REF!</v>
      </c>
      <c r="G36" s="66" t="e">
        <f>#REF!</f>
        <v>#REF!</v>
      </c>
      <c r="H36" s="66" t="e">
        <f>#REF!</f>
        <v>#REF!</v>
      </c>
      <c r="I36" s="66" t="e">
        <f>#REF!</f>
        <v>#REF!</v>
      </c>
      <c r="J36" s="66" t="e">
        <f>#REF!</f>
        <v>#REF!</v>
      </c>
      <c r="K36" s="66" t="e">
        <f>#REF!</f>
        <v>#REF!</v>
      </c>
      <c r="L36" s="66" t="e">
        <f>#REF!</f>
        <v>#REF!</v>
      </c>
      <c r="M36" s="66" t="e">
        <f>#REF!</f>
        <v>#REF!</v>
      </c>
      <c r="N36" s="66" t="e">
        <f>#REF!</f>
        <v>#REF!</v>
      </c>
      <c r="O36" s="66" t="e">
        <f>#REF!</f>
        <v>#REF!</v>
      </c>
      <c r="P36" s="66" t="e">
        <f>#REF!</f>
        <v>#REF!</v>
      </c>
      <c r="Q36" s="66" t="e">
        <f>#REF!</f>
        <v>#REF!</v>
      </c>
      <c r="R36" s="66" t="e">
        <f>#REF!</f>
        <v>#REF!</v>
      </c>
      <c r="S36" s="66" t="e">
        <f>#REF!</f>
        <v>#REF!</v>
      </c>
      <c r="T36" s="66" t="e">
        <f>#REF!</f>
        <v>#REF!</v>
      </c>
      <c r="U36" s="66" t="e">
        <f>#REF!</f>
        <v>#REF!</v>
      </c>
      <c r="V36" s="66" t="e">
        <f>#REF!</f>
        <v>#REF!</v>
      </c>
      <c r="W36" s="66" t="e">
        <f>#REF!</f>
        <v>#REF!</v>
      </c>
      <c r="X36" s="66" t="e">
        <f>#REF!</f>
        <v>#REF!</v>
      </c>
      <c r="Y36" s="66" t="e">
        <f>#REF!</f>
        <v>#REF!</v>
      </c>
      <c r="Z36" s="66" t="e">
        <f>#REF!</f>
        <v>#REF!</v>
      </c>
      <c r="AA36" s="66" t="e">
        <f>#REF!</f>
        <v>#REF!</v>
      </c>
      <c r="AB36" s="66" t="e">
        <f>#REF!</f>
        <v>#REF!</v>
      </c>
      <c r="AC36" s="66" t="e">
        <f>#REF!</f>
        <v>#REF!</v>
      </c>
      <c r="AD36" s="66" t="e">
        <f>#REF!</f>
        <v>#REF!</v>
      </c>
      <c r="AE36" s="66" t="e">
        <f>#REF!</f>
        <v>#REF!</v>
      </c>
      <c r="AF36" s="66" t="e">
        <f>#REF!</f>
        <v>#REF!</v>
      </c>
      <c r="AG36" s="66" t="e">
        <f>#REF!</f>
        <v>#REF!</v>
      </c>
      <c r="AH36" s="66" t="e">
        <f>#REF!</f>
        <v>#REF!</v>
      </c>
      <c r="AI36" s="66" t="e">
        <f>#REF!</f>
        <v>#REF!</v>
      </c>
      <c r="AJ36" s="66" t="e">
        <f>#REF!</f>
        <v>#REF!</v>
      </c>
      <c r="AK36" s="66" t="e">
        <f>#REF!</f>
        <v>#REF!</v>
      </c>
      <c r="AL36" s="66" t="e">
        <f>#REF!</f>
        <v>#REF!</v>
      </c>
      <c r="AM36" s="66" t="e">
        <f>#REF!</f>
        <v>#REF!</v>
      </c>
      <c r="AN36" s="66" t="e">
        <f>#REF!</f>
        <v>#REF!</v>
      </c>
      <c r="AO36" s="66" t="e">
        <f>#REF!</f>
        <v>#REF!</v>
      </c>
      <c r="AP36" s="66" t="e">
        <f>#REF!</f>
        <v>#REF!</v>
      </c>
      <c r="AQ36" s="66" t="e">
        <f>#REF!</f>
        <v>#REF!</v>
      </c>
      <c r="AR36" s="66" t="e">
        <f>#REF!</f>
        <v>#REF!</v>
      </c>
      <c r="AS36" s="66" t="e">
        <f>#REF!</f>
        <v>#REF!</v>
      </c>
      <c r="AT36" s="66" t="e">
        <f>#REF!</f>
        <v>#REF!</v>
      </c>
      <c r="AU36" s="66" t="e">
        <f>#REF!</f>
        <v>#REF!</v>
      </c>
      <c r="AV36" s="66" t="e">
        <f>#REF!</f>
        <v>#REF!</v>
      </c>
      <c r="AW36" s="66" t="e">
        <f>#REF!</f>
        <v>#REF!</v>
      </c>
      <c r="AX36" s="66" t="e">
        <f>#REF!</f>
        <v>#REF!</v>
      </c>
      <c r="AY36" s="66" t="e">
        <f>#REF!</f>
        <v>#REF!</v>
      </c>
      <c r="AZ36" s="66" t="e">
        <f>#REF!</f>
        <v>#REF!</v>
      </c>
      <c r="BA36" s="66" t="e">
        <f>#REF!</f>
        <v>#REF!</v>
      </c>
      <c r="BB36" s="66" t="e">
        <f>#REF!</f>
        <v>#REF!</v>
      </c>
      <c r="BC36" s="66" t="e">
        <f>#REF!</f>
        <v>#REF!</v>
      </c>
      <c r="BD36" s="66" t="e">
        <f>#REF!</f>
        <v>#REF!</v>
      </c>
    </row>
    <row r="37" spans="1:65" s="69" customFormat="1">
      <c r="A37" s="68"/>
      <c r="B37" s="69" t="s">
        <v>9</v>
      </c>
      <c r="C37" s="65" t="s">
        <v>10</v>
      </c>
      <c r="D37" s="66" t="e">
        <f>#REF!</f>
        <v>#REF!</v>
      </c>
      <c r="E37" s="66" t="e">
        <f>#REF!</f>
        <v>#REF!</v>
      </c>
      <c r="F37" s="66" t="e">
        <f>#REF!</f>
        <v>#REF!</v>
      </c>
      <c r="G37" s="66" t="e">
        <f>#REF!</f>
        <v>#REF!</v>
      </c>
      <c r="H37" s="66" t="e">
        <f>#REF!</f>
        <v>#REF!</v>
      </c>
      <c r="I37" s="66" t="e">
        <f>#REF!</f>
        <v>#REF!</v>
      </c>
      <c r="J37" s="66" t="e">
        <f>#REF!</f>
        <v>#REF!</v>
      </c>
      <c r="K37" s="66" t="e">
        <f>#REF!</f>
        <v>#REF!</v>
      </c>
      <c r="L37" s="66" t="e">
        <f>#REF!</f>
        <v>#REF!</v>
      </c>
      <c r="M37" s="66" t="e">
        <f>#REF!</f>
        <v>#REF!</v>
      </c>
      <c r="N37" s="66" t="e">
        <f>#REF!</f>
        <v>#REF!</v>
      </c>
      <c r="O37" s="66" t="e">
        <f>#REF!</f>
        <v>#REF!</v>
      </c>
      <c r="P37" s="66" t="e">
        <f>#REF!</f>
        <v>#REF!</v>
      </c>
      <c r="Q37" s="66" t="e">
        <f>#REF!</f>
        <v>#REF!</v>
      </c>
      <c r="R37" s="66" t="e">
        <f>#REF!</f>
        <v>#REF!</v>
      </c>
      <c r="S37" s="66" t="e">
        <f>#REF!</f>
        <v>#REF!</v>
      </c>
      <c r="T37" s="66" t="e">
        <f>#REF!</f>
        <v>#REF!</v>
      </c>
      <c r="U37" s="66" t="e">
        <f>#REF!</f>
        <v>#REF!</v>
      </c>
      <c r="V37" s="66" t="e">
        <f>#REF!</f>
        <v>#REF!</v>
      </c>
      <c r="W37" s="66" t="e">
        <f>#REF!</f>
        <v>#REF!</v>
      </c>
      <c r="X37" s="66" t="e">
        <f>#REF!</f>
        <v>#REF!</v>
      </c>
      <c r="Y37" s="66" t="e">
        <f>#REF!</f>
        <v>#REF!</v>
      </c>
      <c r="Z37" s="66" t="e">
        <f>#REF!</f>
        <v>#REF!</v>
      </c>
      <c r="AA37" s="66" t="e">
        <f>#REF!</f>
        <v>#REF!</v>
      </c>
      <c r="AB37" s="66" t="e">
        <f>#REF!</f>
        <v>#REF!</v>
      </c>
      <c r="AC37" s="66" t="e">
        <f>#REF!</f>
        <v>#REF!</v>
      </c>
      <c r="AD37" s="66" t="e">
        <f>#REF!</f>
        <v>#REF!</v>
      </c>
      <c r="AE37" s="66" t="e">
        <f>#REF!</f>
        <v>#REF!</v>
      </c>
      <c r="AF37" s="66" t="e">
        <f>#REF!</f>
        <v>#REF!</v>
      </c>
      <c r="AG37" s="66" t="e">
        <f>#REF!</f>
        <v>#REF!</v>
      </c>
      <c r="AH37" s="66" t="e">
        <f>#REF!</f>
        <v>#REF!</v>
      </c>
      <c r="AI37" s="66" t="e">
        <f>#REF!</f>
        <v>#REF!</v>
      </c>
      <c r="AJ37" s="66" t="e">
        <f>#REF!</f>
        <v>#REF!</v>
      </c>
      <c r="AK37" s="66" t="e">
        <f>#REF!</f>
        <v>#REF!</v>
      </c>
      <c r="AL37" s="66" t="e">
        <f>#REF!</f>
        <v>#REF!</v>
      </c>
      <c r="AM37" s="66" t="e">
        <f>#REF!</f>
        <v>#REF!</v>
      </c>
      <c r="AN37" s="66" t="e">
        <f>#REF!</f>
        <v>#REF!</v>
      </c>
      <c r="AO37" s="66" t="e">
        <f>#REF!</f>
        <v>#REF!</v>
      </c>
      <c r="AP37" s="66" t="e">
        <f>#REF!</f>
        <v>#REF!</v>
      </c>
      <c r="AQ37" s="66" t="e">
        <f>#REF!</f>
        <v>#REF!</v>
      </c>
      <c r="AR37" s="66" t="e">
        <f>#REF!</f>
        <v>#REF!</v>
      </c>
      <c r="AS37" s="66" t="e">
        <f>#REF!</f>
        <v>#REF!</v>
      </c>
      <c r="AT37" s="66" t="e">
        <f>#REF!</f>
        <v>#REF!</v>
      </c>
      <c r="AU37" s="66" t="e">
        <f>#REF!</f>
        <v>#REF!</v>
      </c>
      <c r="AV37" s="66" t="e">
        <f>#REF!</f>
        <v>#REF!</v>
      </c>
      <c r="AW37" s="66" t="e">
        <f>#REF!</f>
        <v>#REF!</v>
      </c>
      <c r="AX37" s="66" t="e">
        <f>#REF!</f>
        <v>#REF!</v>
      </c>
      <c r="AY37" s="66" t="e">
        <f>#REF!</f>
        <v>#REF!</v>
      </c>
      <c r="AZ37" s="66" t="e">
        <f>#REF!</f>
        <v>#REF!</v>
      </c>
      <c r="BA37" s="66" t="e">
        <f>#REF!</f>
        <v>#REF!</v>
      </c>
      <c r="BB37" s="66" t="e">
        <f>#REF!</f>
        <v>#REF!</v>
      </c>
      <c r="BC37" s="66" t="e">
        <f>#REF!</f>
        <v>#REF!</v>
      </c>
      <c r="BD37" s="66" t="e">
        <f>#REF!</f>
        <v>#REF!</v>
      </c>
    </row>
    <row r="38" spans="1:65" s="13" customFormat="1">
      <c r="A38" s="70"/>
      <c r="B38" s="13" t="s">
        <v>11</v>
      </c>
      <c r="C38" s="71" t="s">
        <v>12</v>
      </c>
      <c r="D38" s="72" t="e">
        <f>#REF!</f>
        <v>#REF!</v>
      </c>
      <c r="E38" s="72" t="e">
        <f>#REF!</f>
        <v>#REF!</v>
      </c>
      <c r="F38" s="72" t="e">
        <f>#REF!</f>
        <v>#REF!</v>
      </c>
      <c r="G38" s="72" t="e">
        <f>#REF!</f>
        <v>#REF!</v>
      </c>
      <c r="H38" s="72" t="e">
        <f>#REF!</f>
        <v>#REF!</v>
      </c>
      <c r="I38" s="72" t="e">
        <f>#REF!</f>
        <v>#REF!</v>
      </c>
      <c r="J38" s="72" t="e">
        <f>#REF!</f>
        <v>#REF!</v>
      </c>
      <c r="K38" s="72" t="e">
        <f>#REF!</f>
        <v>#REF!</v>
      </c>
      <c r="L38" s="72" t="e">
        <f>#REF!</f>
        <v>#REF!</v>
      </c>
      <c r="M38" s="72" t="e">
        <f>#REF!</f>
        <v>#REF!</v>
      </c>
      <c r="N38" s="72" t="e">
        <f>#REF!</f>
        <v>#REF!</v>
      </c>
      <c r="O38" s="72" t="e">
        <f>#REF!</f>
        <v>#REF!</v>
      </c>
      <c r="P38" s="72" t="e">
        <f>#REF!</f>
        <v>#REF!</v>
      </c>
      <c r="Q38" s="72" t="e">
        <f>#REF!</f>
        <v>#REF!</v>
      </c>
      <c r="R38" s="72" t="e">
        <f>#REF!</f>
        <v>#REF!</v>
      </c>
      <c r="S38" s="72" t="e">
        <f>#REF!</f>
        <v>#REF!</v>
      </c>
      <c r="T38" s="72" t="e">
        <f>#REF!</f>
        <v>#REF!</v>
      </c>
      <c r="U38" s="72" t="e">
        <f>#REF!</f>
        <v>#REF!</v>
      </c>
      <c r="V38" s="72" t="e">
        <f>#REF!</f>
        <v>#REF!</v>
      </c>
      <c r="W38" s="72" t="e">
        <f>#REF!</f>
        <v>#REF!</v>
      </c>
      <c r="X38" s="72" t="e">
        <f>#REF!</f>
        <v>#REF!</v>
      </c>
      <c r="Y38" s="72" t="e">
        <f>#REF!</f>
        <v>#REF!</v>
      </c>
      <c r="Z38" s="72" t="e">
        <f>#REF!</f>
        <v>#REF!</v>
      </c>
      <c r="AA38" s="72" t="e">
        <f>#REF!</f>
        <v>#REF!</v>
      </c>
      <c r="AB38" s="72" t="e">
        <f>#REF!</f>
        <v>#REF!</v>
      </c>
      <c r="AC38" s="72" t="e">
        <f>#REF!</f>
        <v>#REF!</v>
      </c>
      <c r="AD38" s="72" t="e">
        <f>#REF!</f>
        <v>#REF!</v>
      </c>
      <c r="AE38" s="72" t="e">
        <f>#REF!</f>
        <v>#REF!</v>
      </c>
      <c r="AF38" s="72" t="e">
        <f>#REF!</f>
        <v>#REF!</v>
      </c>
      <c r="AG38" s="72" t="e">
        <f>#REF!</f>
        <v>#REF!</v>
      </c>
      <c r="AH38" s="72" t="e">
        <f>#REF!</f>
        <v>#REF!</v>
      </c>
      <c r="AI38" s="72" t="e">
        <f>#REF!</f>
        <v>#REF!</v>
      </c>
      <c r="AJ38" s="72" t="e">
        <f>#REF!</f>
        <v>#REF!</v>
      </c>
      <c r="AK38" s="72" t="e">
        <f>#REF!</f>
        <v>#REF!</v>
      </c>
      <c r="AL38" s="72" t="e">
        <f>#REF!</f>
        <v>#REF!</v>
      </c>
      <c r="AM38" s="72" t="e">
        <f>#REF!</f>
        <v>#REF!</v>
      </c>
      <c r="AN38" s="72" t="e">
        <f>#REF!</f>
        <v>#REF!</v>
      </c>
      <c r="AO38" s="72" t="e">
        <f>#REF!</f>
        <v>#REF!</v>
      </c>
      <c r="AP38" s="72" t="e">
        <f>#REF!</f>
        <v>#REF!</v>
      </c>
      <c r="AQ38" s="72" t="e">
        <f>#REF!</f>
        <v>#REF!</v>
      </c>
      <c r="AR38" s="72" t="e">
        <f>#REF!</f>
        <v>#REF!</v>
      </c>
      <c r="AS38" s="72" t="e">
        <f>#REF!</f>
        <v>#REF!</v>
      </c>
      <c r="AT38" s="72" t="e">
        <f>#REF!</f>
        <v>#REF!</v>
      </c>
      <c r="AU38" s="72" t="e">
        <f>#REF!</f>
        <v>#REF!</v>
      </c>
      <c r="AV38" s="72" t="e">
        <f>#REF!</f>
        <v>#REF!</v>
      </c>
      <c r="AW38" s="72" t="e">
        <f>#REF!</f>
        <v>#REF!</v>
      </c>
      <c r="AX38" s="72" t="e">
        <f>#REF!</f>
        <v>#REF!</v>
      </c>
      <c r="AY38" s="72" t="e">
        <f>#REF!</f>
        <v>#REF!</v>
      </c>
      <c r="AZ38" s="72" t="e">
        <f>#REF!</f>
        <v>#REF!</v>
      </c>
      <c r="BA38" s="72" t="e">
        <f>#REF!</f>
        <v>#REF!</v>
      </c>
      <c r="BB38" s="72" t="e">
        <f>#REF!</f>
        <v>#REF!</v>
      </c>
      <c r="BC38" s="72" t="e">
        <f>#REF!</f>
        <v>#REF!</v>
      </c>
      <c r="BD38" s="72" t="e">
        <f>#REF!</f>
        <v>#REF!</v>
      </c>
    </row>
    <row r="39" spans="1:65" s="13" customFormat="1">
      <c r="A39" s="70"/>
      <c r="B39" s="13" t="s">
        <v>13</v>
      </c>
      <c r="C39" s="71" t="s">
        <v>14</v>
      </c>
      <c r="D39" s="72" t="e">
        <f>#REF!</f>
        <v>#REF!</v>
      </c>
      <c r="E39" s="72" t="e">
        <f>#REF!</f>
        <v>#REF!</v>
      </c>
      <c r="F39" s="72" t="e">
        <f>#REF!</f>
        <v>#REF!</v>
      </c>
      <c r="G39" s="72" t="e">
        <f>#REF!</f>
        <v>#REF!</v>
      </c>
      <c r="H39" s="72" t="e">
        <f>#REF!</f>
        <v>#REF!</v>
      </c>
      <c r="I39" s="72" t="e">
        <f>#REF!</f>
        <v>#REF!</v>
      </c>
      <c r="J39" s="72" t="e">
        <f>#REF!</f>
        <v>#REF!</v>
      </c>
      <c r="K39" s="72" t="e">
        <f>#REF!</f>
        <v>#REF!</v>
      </c>
      <c r="L39" s="72" t="e">
        <f>#REF!</f>
        <v>#REF!</v>
      </c>
      <c r="M39" s="72" t="e">
        <f>#REF!</f>
        <v>#REF!</v>
      </c>
      <c r="N39" s="72" t="e">
        <f>#REF!</f>
        <v>#REF!</v>
      </c>
      <c r="O39" s="72" t="e">
        <f>#REF!</f>
        <v>#REF!</v>
      </c>
      <c r="P39" s="72" t="e">
        <f>#REF!</f>
        <v>#REF!</v>
      </c>
      <c r="Q39" s="72" t="e">
        <f>#REF!</f>
        <v>#REF!</v>
      </c>
      <c r="R39" s="72" t="e">
        <f>#REF!</f>
        <v>#REF!</v>
      </c>
      <c r="S39" s="72" t="e">
        <f>#REF!</f>
        <v>#REF!</v>
      </c>
      <c r="T39" s="72" t="e">
        <f>#REF!</f>
        <v>#REF!</v>
      </c>
      <c r="U39" s="72" t="e">
        <f>#REF!</f>
        <v>#REF!</v>
      </c>
      <c r="V39" s="72" t="e">
        <f>#REF!</f>
        <v>#REF!</v>
      </c>
      <c r="W39" s="72" t="e">
        <f>#REF!</f>
        <v>#REF!</v>
      </c>
      <c r="X39" s="72" t="e">
        <f>#REF!</f>
        <v>#REF!</v>
      </c>
      <c r="Y39" s="72" t="e">
        <f>#REF!</f>
        <v>#REF!</v>
      </c>
      <c r="Z39" s="72" t="e">
        <f>#REF!</f>
        <v>#REF!</v>
      </c>
      <c r="AA39" s="72" t="e">
        <f>#REF!</f>
        <v>#REF!</v>
      </c>
      <c r="AB39" s="72" t="e">
        <f>#REF!</f>
        <v>#REF!</v>
      </c>
      <c r="AC39" s="72" t="e">
        <f>#REF!</f>
        <v>#REF!</v>
      </c>
      <c r="AD39" s="72" t="e">
        <f>#REF!</f>
        <v>#REF!</v>
      </c>
      <c r="AE39" s="72" t="e">
        <f>#REF!</f>
        <v>#REF!</v>
      </c>
      <c r="AF39" s="72" t="e">
        <f>#REF!</f>
        <v>#REF!</v>
      </c>
      <c r="AG39" s="72" t="e">
        <f>#REF!</f>
        <v>#REF!</v>
      </c>
      <c r="AH39" s="72" t="e">
        <f>#REF!</f>
        <v>#REF!</v>
      </c>
      <c r="AI39" s="72" t="e">
        <f>#REF!</f>
        <v>#REF!</v>
      </c>
      <c r="AJ39" s="72" t="e">
        <f>#REF!</f>
        <v>#REF!</v>
      </c>
      <c r="AK39" s="72" t="e">
        <f>#REF!</f>
        <v>#REF!</v>
      </c>
      <c r="AL39" s="72" t="e">
        <f>#REF!</f>
        <v>#REF!</v>
      </c>
      <c r="AM39" s="72" t="e">
        <f>#REF!</f>
        <v>#REF!</v>
      </c>
      <c r="AN39" s="72" t="e">
        <f>#REF!</f>
        <v>#REF!</v>
      </c>
      <c r="AO39" s="72" t="e">
        <f>#REF!</f>
        <v>#REF!</v>
      </c>
      <c r="AP39" s="72" t="e">
        <f>#REF!</f>
        <v>#REF!</v>
      </c>
      <c r="AQ39" s="72" t="e">
        <f>#REF!</f>
        <v>#REF!</v>
      </c>
      <c r="AR39" s="72" t="e">
        <f>#REF!</f>
        <v>#REF!</v>
      </c>
      <c r="AS39" s="72" t="e">
        <f>#REF!</f>
        <v>#REF!</v>
      </c>
      <c r="AT39" s="72" t="e">
        <f>#REF!</f>
        <v>#REF!</v>
      </c>
      <c r="AU39" s="72" t="e">
        <f>#REF!</f>
        <v>#REF!</v>
      </c>
      <c r="AV39" s="72" t="e">
        <f>#REF!</f>
        <v>#REF!</v>
      </c>
      <c r="AW39" s="72" t="e">
        <f>#REF!</f>
        <v>#REF!</v>
      </c>
      <c r="AX39" s="72" t="e">
        <f>#REF!</f>
        <v>#REF!</v>
      </c>
      <c r="AY39" s="72" t="e">
        <f>#REF!</f>
        <v>#REF!</v>
      </c>
      <c r="AZ39" s="72" t="e">
        <f>#REF!</f>
        <v>#REF!</v>
      </c>
      <c r="BA39" s="72" t="e">
        <f>#REF!</f>
        <v>#REF!</v>
      </c>
      <c r="BB39" s="72" t="e">
        <f>#REF!</f>
        <v>#REF!</v>
      </c>
      <c r="BC39" s="72" t="e">
        <f>#REF!</f>
        <v>#REF!</v>
      </c>
      <c r="BD39" s="72" t="e">
        <f>#REF!</f>
        <v>#REF!</v>
      </c>
    </row>
    <row r="40" spans="1:65" s="74" customFormat="1">
      <c r="A40" s="73"/>
      <c r="C40" s="75"/>
      <c r="D40" s="76">
        <v>3</v>
      </c>
      <c r="E40" s="76">
        <f>+D40+1</f>
        <v>4</v>
      </c>
      <c r="F40" s="76">
        <f t="shared" ref="F40:BL40" si="12">+E40+1</f>
        <v>5</v>
      </c>
      <c r="G40" s="76">
        <f t="shared" si="12"/>
        <v>6</v>
      </c>
      <c r="H40" s="76">
        <f t="shared" si="12"/>
        <v>7</v>
      </c>
      <c r="I40" s="76">
        <f t="shared" si="12"/>
        <v>8</v>
      </c>
      <c r="J40" s="76">
        <f t="shared" si="12"/>
        <v>9</v>
      </c>
      <c r="K40" s="76">
        <f t="shared" si="12"/>
        <v>10</v>
      </c>
      <c r="L40" s="76">
        <f t="shared" si="12"/>
        <v>11</v>
      </c>
      <c r="M40" s="76">
        <f t="shared" si="12"/>
        <v>12</v>
      </c>
      <c r="N40" s="76">
        <f t="shared" si="12"/>
        <v>13</v>
      </c>
      <c r="O40" s="76">
        <f t="shared" si="12"/>
        <v>14</v>
      </c>
      <c r="P40" s="76">
        <f t="shared" si="12"/>
        <v>15</v>
      </c>
      <c r="Q40" s="76">
        <f t="shared" si="12"/>
        <v>16</v>
      </c>
      <c r="R40" s="76">
        <f t="shared" si="12"/>
        <v>17</v>
      </c>
      <c r="S40" s="76">
        <f t="shared" si="12"/>
        <v>18</v>
      </c>
      <c r="T40" s="76">
        <f t="shared" si="12"/>
        <v>19</v>
      </c>
      <c r="U40" s="76">
        <f t="shared" si="12"/>
        <v>20</v>
      </c>
      <c r="V40" s="76">
        <f t="shared" si="12"/>
        <v>21</v>
      </c>
      <c r="W40" s="76">
        <f t="shared" si="12"/>
        <v>22</v>
      </c>
      <c r="X40" s="76">
        <f t="shared" si="12"/>
        <v>23</v>
      </c>
      <c r="Y40" s="76">
        <f t="shared" si="12"/>
        <v>24</v>
      </c>
      <c r="Z40" s="76">
        <f t="shared" si="12"/>
        <v>25</v>
      </c>
      <c r="AA40" s="76">
        <f t="shared" si="12"/>
        <v>26</v>
      </c>
      <c r="AB40" s="76">
        <f t="shared" si="12"/>
        <v>27</v>
      </c>
      <c r="AC40" s="76">
        <f t="shared" si="12"/>
        <v>28</v>
      </c>
      <c r="AD40" s="76">
        <f t="shared" si="12"/>
        <v>29</v>
      </c>
      <c r="AE40" s="76">
        <f t="shared" si="12"/>
        <v>30</v>
      </c>
      <c r="AF40" s="76">
        <f t="shared" si="12"/>
        <v>31</v>
      </c>
      <c r="AG40" s="76">
        <f t="shared" si="12"/>
        <v>32</v>
      </c>
      <c r="AH40" s="76">
        <f t="shared" si="12"/>
        <v>33</v>
      </c>
      <c r="AI40" s="76">
        <f t="shared" si="12"/>
        <v>34</v>
      </c>
      <c r="AJ40" s="76">
        <f t="shared" si="12"/>
        <v>35</v>
      </c>
      <c r="AK40" s="76">
        <f t="shared" si="12"/>
        <v>36</v>
      </c>
      <c r="AL40" s="76">
        <f t="shared" si="12"/>
        <v>37</v>
      </c>
      <c r="AM40" s="76">
        <f t="shared" si="12"/>
        <v>38</v>
      </c>
      <c r="AN40" s="76">
        <f t="shared" si="12"/>
        <v>39</v>
      </c>
      <c r="AO40" s="76">
        <f t="shared" si="12"/>
        <v>40</v>
      </c>
      <c r="AP40" s="76">
        <f t="shared" si="12"/>
        <v>41</v>
      </c>
      <c r="AQ40" s="76">
        <f t="shared" si="12"/>
        <v>42</v>
      </c>
      <c r="AR40" s="76">
        <f t="shared" si="12"/>
        <v>43</v>
      </c>
      <c r="AS40" s="76">
        <f t="shared" si="12"/>
        <v>44</v>
      </c>
      <c r="AT40" s="76">
        <f t="shared" si="12"/>
        <v>45</v>
      </c>
      <c r="AU40" s="76">
        <f t="shared" si="12"/>
        <v>46</v>
      </c>
      <c r="AV40" s="76">
        <f t="shared" si="12"/>
        <v>47</v>
      </c>
      <c r="AW40" s="76">
        <f t="shared" si="12"/>
        <v>48</v>
      </c>
      <c r="AX40" s="76">
        <f t="shared" si="12"/>
        <v>49</v>
      </c>
      <c r="AY40" s="76">
        <f t="shared" si="12"/>
        <v>50</v>
      </c>
      <c r="AZ40" s="76">
        <f t="shared" si="12"/>
        <v>51</v>
      </c>
      <c r="BA40" s="76">
        <f t="shared" si="12"/>
        <v>52</v>
      </c>
      <c r="BB40" s="76">
        <f t="shared" si="12"/>
        <v>53</v>
      </c>
      <c r="BC40" s="76">
        <f t="shared" si="12"/>
        <v>54</v>
      </c>
      <c r="BD40" s="76">
        <f t="shared" si="12"/>
        <v>55</v>
      </c>
      <c r="BE40" s="76">
        <f t="shared" si="12"/>
        <v>56</v>
      </c>
      <c r="BF40" s="76">
        <f t="shared" si="12"/>
        <v>57</v>
      </c>
      <c r="BG40" s="76">
        <f t="shared" si="12"/>
        <v>58</v>
      </c>
      <c r="BH40" s="76">
        <f t="shared" si="12"/>
        <v>59</v>
      </c>
      <c r="BI40" s="76">
        <f t="shared" si="12"/>
        <v>60</v>
      </c>
      <c r="BJ40" s="76">
        <f t="shared" si="12"/>
        <v>61</v>
      </c>
      <c r="BK40" s="76">
        <f t="shared" si="12"/>
        <v>62</v>
      </c>
      <c r="BL40" s="76">
        <f t="shared" si="12"/>
        <v>63</v>
      </c>
    </row>
    <row r="41" spans="1:65" s="74" customFormat="1">
      <c r="A41" s="73"/>
      <c r="B41" s="74" t="s">
        <v>15</v>
      </c>
      <c r="C41" s="75"/>
      <c r="D41" s="77" t="e">
        <f>#REF!</f>
        <v>#REF!</v>
      </c>
      <c r="E41" s="77" t="e">
        <f>#REF!</f>
        <v>#REF!</v>
      </c>
      <c r="F41" s="77" t="e">
        <f>#REF!</f>
        <v>#REF!</v>
      </c>
      <c r="G41" s="77" t="e">
        <f>#REF!</f>
        <v>#REF!</v>
      </c>
      <c r="H41" s="77" t="e">
        <f>#REF!</f>
        <v>#REF!</v>
      </c>
      <c r="I41" s="77" t="e">
        <f>#REF!</f>
        <v>#REF!</v>
      </c>
      <c r="J41" s="77" t="e">
        <f>#REF!</f>
        <v>#REF!</v>
      </c>
      <c r="K41" s="77" t="e">
        <f>#REF!</f>
        <v>#REF!</v>
      </c>
      <c r="L41" s="77" t="e">
        <f>#REF!</f>
        <v>#REF!</v>
      </c>
      <c r="M41" s="77" t="e">
        <f>#REF!</f>
        <v>#REF!</v>
      </c>
      <c r="N41" s="77" t="e">
        <f>#REF!</f>
        <v>#REF!</v>
      </c>
      <c r="O41" s="77" t="e">
        <f>#REF!</f>
        <v>#REF!</v>
      </c>
      <c r="P41" s="77" t="e">
        <f>#REF!</f>
        <v>#REF!</v>
      </c>
      <c r="Q41" s="77" t="e">
        <f>#REF!</f>
        <v>#REF!</v>
      </c>
      <c r="R41" s="77" t="e">
        <f>#REF!</f>
        <v>#REF!</v>
      </c>
      <c r="S41" s="77" t="e">
        <f>#REF!</f>
        <v>#REF!</v>
      </c>
      <c r="T41" s="77" t="e">
        <f>#REF!</f>
        <v>#REF!</v>
      </c>
      <c r="U41" s="77" t="e">
        <f>#REF!</f>
        <v>#REF!</v>
      </c>
      <c r="V41" s="77" t="e">
        <f>#REF!</f>
        <v>#REF!</v>
      </c>
      <c r="W41" s="77" t="e">
        <f>#REF!</f>
        <v>#REF!</v>
      </c>
      <c r="X41" s="77" t="e">
        <f>#REF!</f>
        <v>#REF!</v>
      </c>
      <c r="Y41" s="77" t="e">
        <f>#REF!</f>
        <v>#REF!</v>
      </c>
      <c r="Z41" s="77" t="e">
        <f>#REF!</f>
        <v>#REF!</v>
      </c>
      <c r="AA41" s="77" t="e">
        <f>#REF!</f>
        <v>#REF!</v>
      </c>
      <c r="AB41" s="77" t="e">
        <f>#REF!</f>
        <v>#REF!</v>
      </c>
      <c r="AC41" s="77" t="e">
        <f>#REF!</f>
        <v>#REF!</v>
      </c>
      <c r="AD41" s="77" t="e">
        <f>#REF!</f>
        <v>#REF!</v>
      </c>
      <c r="AE41" s="77" t="e">
        <f>#REF!</f>
        <v>#REF!</v>
      </c>
      <c r="AF41" s="77" t="e">
        <f>#REF!</f>
        <v>#REF!</v>
      </c>
      <c r="AG41" s="77" t="e">
        <f>#REF!</f>
        <v>#REF!</v>
      </c>
      <c r="AH41" s="77" t="e">
        <f>#REF!</f>
        <v>#REF!</v>
      </c>
      <c r="AI41" s="77" t="e">
        <f>#REF!</f>
        <v>#REF!</v>
      </c>
      <c r="AJ41" s="77" t="e">
        <f>#REF!</f>
        <v>#REF!</v>
      </c>
      <c r="AK41" s="77" t="e">
        <f>#REF!</f>
        <v>#REF!</v>
      </c>
      <c r="AL41" s="77" t="e">
        <f>#REF!</f>
        <v>#REF!</v>
      </c>
      <c r="AM41" s="77" t="e">
        <f>#REF!</f>
        <v>#REF!</v>
      </c>
      <c r="AN41" s="77" t="e">
        <f>#REF!</f>
        <v>#REF!</v>
      </c>
      <c r="AO41" s="77" t="e">
        <f>#REF!</f>
        <v>#REF!</v>
      </c>
      <c r="AP41" s="77" t="e">
        <f>#REF!</f>
        <v>#REF!</v>
      </c>
      <c r="AQ41" s="77" t="e">
        <f>#REF!</f>
        <v>#REF!</v>
      </c>
      <c r="AR41" s="77" t="e">
        <f>#REF!</f>
        <v>#REF!</v>
      </c>
      <c r="AS41" s="77" t="e">
        <f>#REF!</f>
        <v>#REF!</v>
      </c>
      <c r="AT41" s="77" t="e">
        <f>#REF!</f>
        <v>#REF!</v>
      </c>
      <c r="AU41" s="77" t="e">
        <f>#REF!</f>
        <v>#REF!</v>
      </c>
      <c r="AV41" s="77" t="e">
        <f>#REF!</f>
        <v>#REF!</v>
      </c>
      <c r="AW41" s="77" t="e">
        <f>#REF!</f>
        <v>#REF!</v>
      </c>
      <c r="AX41" s="77" t="e">
        <f>#REF!</f>
        <v>#REF!</v>
      </c>
      <c r="AY41" s="77" t="e">
        <f>#REF!</f>
        <v>#REF!</v>
      </c>
      <c r="AZ41" s="77" t="e">
        <f>#REF!</f>
        <v>#REF!</v>
      </c>
      <c r="BA41" s="77" t="e">
        <f>#REF!</f>
        <v>#REF!</v>
      </c>
      <c r="BB41" s="77" t="e">
        <f>#REF!</f>
        <v>#REF!</v>
      </c>
      <c r="BC41" s="77" t="e">
        <f>#REF!</f>
        <v>#REF!</v>
      </c>
      <c r="BD41" s="77" t="e">
        <f>#REF!</f>
        <v>#REF!</v>
      </c>
      <c r="BE41" s="77" t="e">
        <f>#REF!</f>
        <v>#REF!</v>
      </c>
      <c r="BF41" s="77" t="e">
        <f>#REF!</f>
        <v>#REF!</v>
      </c>
      <c r="BG41" s="77" t="e">
        <f>#REF!</f>
        <v>#REF!</v>
      </c>
      <c r="BH41" s="77" t="e">
        <f>#REF!</f>
        <v>#REF!</v>
      </c>
      <c r="BI41" s="77" t="e">
        <f>#REF!</f>
        <v>#REF!</v>
      </c>
      <c r="BJ41" s="77" t="e">
        <f>#REF!</f>
        <v>#REF!</v>
      </c>
      <c r="BK41" s="77" t="e">
        <f>#REF!</f>
        <v>#REF!</v>
      </c>
      <c r="BL41" s="77" t="e">
        <f>#REF!</f>
        <v>#REF!</v>
      </c>
      <c r="BM41" s="77"/>
    </row>
    <row r="42" spans="1:65" s="74" customFormat="1">
      <c r="A42" s="73"/>
      <c r="B42" s="74" t="s">
        <v>16</v>
      </c>
      <c r="C42" s="75"/>
      <c r="D42" s="77" t="e">
        <f>#REF!</f>
        <v>#REF!</v>
      </c>
      <c r="E42" s="77" t="e">
        <f>#REF!</f>
        <v>#REF!</v>
      </c>
      <c r="F42" s="77" t="e">
        <f>#REF!</f>
        <v>#REF!</v>
      </c>
      <c r="G42" s="77" t="e">
        <f>#REF!</f>
        <v>#REF!</v>
      </c>
      <c r="H42" s="77" t="e">
        <f>#REF!</f>
        <v>#REF!</v>
      </c>
      <c r="I42" s="77" t="e">
        <f>#REF!</f>
        <v>#REF!</v>
      </c>
      <c r="J42" s="77" t="e">
        <f>#REF!</f>
        <v>#REF!</v>
      </c>
      <c r="K42" s="77" t="e">
        <f>#REF!</f>
        <v>#REF!</v>
      </c>
      <c r="L42" s="77" t="e">
        <f>#REF!</f>
        <v>#REF!</v>
      </c>
      <c r="M42" s="77" t="e">
        <f>#REF!</f>
        <v>#REF!</v>
      </c>
      <c r="N42" s="77" t="e">
        <f>#REF!</f>
        <v>#REF!</v>
      </c>
      <c r="O42" s="77" t="e">
        <f>#REF!</f>
        <v>#REF!</v>
      </c>
      <c r="P42" s="77" t="e">
        <f>#REF!</f>
        <v>#REF!</v>
      </c>
      <c r="Q42" s="77" t="e">
        <f>#REF!</f>
        <v>#REF!</v>
      </c>
      <c r="R42" s="77" t="e">
        <f>#REF!</f>
        <v>#REF!</v>
      </c>
      <c r="S42" s="77" t="e">
        <f>#REF!</f>
        <v>#REF!</v>
      </c>
      <c r="T42" s="77" t="e">
        <f>#REF!</f>
        <v>#REF!</v>
      </c>
      <c r="U42" s="77" t="e">
        <f>#REF!</f>
        <v>#REF!</v>
      </c>
      <c r="V42" s="77" t="e">
        <f>#REF!</f>
        <v>#REF!</v>
      </c>
      <c r="W42" s="77" t="e">
        <f>#REF!</f>
        <v>#REF!</v>
      </c>
      <c r="X42" s="77" t="e">
        <f>#REF!</f>
        <v>#REF!</v>
      </c>
      <c r="Y42" s="77" t="e">
        <f>#REF!</f>
        <v>#REF!</v>
      </c>
      <c r="Z42" s="77" t="e">
        <f>#REF!</f>
        <v>#REF!</v>
      </c>
      <c r="AA42" s="77" t="e">
        <f>#REF!</f>
        <v>#REF!</v>
      </c>
      <c r="AB42" s="77" t="e">
        <f>#REF!</f>
        <v>#REF!</v>
      </c>
      <c r="AC42" s="77" t="e">
        <f>#REF!</f>
        <v>#REF!</v>
      </c>
      <c r="AD42" s="77" t="e">
        <f>#REF!</f>
        <v>#REF!</v>
      </c>
      <c r="AE42" s="77" t="e">
        <f>#REF!</f>
        <v>#REF!</v>
      </c>
      <c r="AF42" s="77" t="e">
        <f>#REF!</f>
        <v>#REF!</v>
      </c>
      <c r="AG42" s="77" t="e">
        <f>#REF!</f>
        <v>#REF!</v>
      </c>
      <c r="AH42" s="77" t="e">
        <f>#REF!</f>
        <v>#REF!</v>
      </c>
      <c r="AI42" s="77" t="e">
        <f>#REF!</f>
        <v>#REF!</v>
      </c>
      <c r="AJ42" s="77" t="e">
        <f>#REF!</f>
        <v>#REF!</v>
      </c>
      <c r="AK42" s="77" t="e">
        <f>#REF!</f>
        <v>#REF!</v>
      </c>
      <c r="AL42" s="77" t="e">
        <f>#REF!</f>
        <v>#REF!</v>
      </c>
      <c r="AM42" s="77" t="e">
        <f>#REF!</f>
        <v>#REF!</v>
      </c>
      <c r="AN42" s="77" t="e">
        <f>#REF!</f>
        <v>#REF!</v>
      </c>
      <c r="AO42" s="77" t="e">
        <f>#REF!</f>
        <v>#REF!</v>
      </c>
      <c r="AP42" s="77" t="e">
        <f>#REF!</f>
        <v>#REF!</v>
      </c>
      <c r="AQ42" s="77" t="e">
        <f>#REF!</f>
        <v>#REF!</v>
      </c>
      <c r="AR42" s="77" t="e">
        <f>#REF!</f>
        <v>#REF!</v>
      </c>
      <c r="AS42" s="77" t="e">
        <f>#REF!</f>
        <v>#REF!</v>
      </c>
      <c r="AT42" s="77" t="e">
        <f>#REF!</f>
        <v>#REF!</v>
      </c>
      <c r="AU42" s="77" t="e">
        <f>#REF!</f>
        <v>#REF!</v>
      </c>
      <c r="AV42" s="77" t="e">
        <f>#REF!</f>
        <v>#REF!</v>
      </c>
      <c r="AW42" s="77" t="e">
        <f>#REF!</f>
        <v>#REF!</v>
      </c>
      <c r="AX42" s="77" t="e">
        <f>#REF!</f>
        <v>#REF!</v>
      </c>
      <c r="AY42" s="77" t="e">
        <f>#REF!</f>
        <v>#REF!</v>
      </c>
      <c r="AZ42" s="77" t="e">
        <f>#REF!</f>
        <v>#REF!</v>
      </c>
      <c r="BA42" s="77" t="e">
        <f>#REF!</f>
        <v>#REF!</v>
      </c>
      <c r="BB42" s="77" t="e">
        <f>#REF!</f>
        <v>#REF!</v>
      </c>
      <c r="BC42" s="77" t="e">
        <f>#REF!</f>
        <v>#REF!</v>
      </c>
      <c r="BD42" s="77" t="e">
        <f>#REF!</f>
        <v>#REF!</v>
      </c>
      <c r="BE42" s="77" t="e">
        <f>#REF!</f>
        <v>#REF!</v>
      </c>
      <c r="BF42" s="77" t="e">
        <f>#REF!</f>
        <v>#REF!</v>
      </c>
      <c r="BG42" s="77" t="e">
        <f>#REF!</f>
        <v>#REF!</v>
      </c>
      <c r="BH42" s="77" t="e">
        <f>#REF!</f>
        <v>#REF!</v>
      </c>
      <c r="BI42" s="77" t="e">
        <f>#REF!</f>
        <v>#REF!</v>
      </c>
      <c r="BJ42" s="77" t="e">
        <f>#REF!</f>
        <v>#REF!</v>
      </c>
      <c r="BK42" s="77" t="e">
        <f>#REF!</f>
        <v>#REF!</v>
      </c>
      <c r="BL42" s="77" t="e">
        <f>#REF!</f>
        <v>#REF!</v>
      </c>
      <c r="BM42" s="77"/>
    </row>
    <row r="43" spans="1:65" s="74" customFormat="1">
      <c r="A43" s="73"/>
      <c r="B43" s="74" t="s">
        <v>17</v>
      </c>
      <c r="C43" s="75"/>
      <c r="D43" s="77" t="e">
        <f>#REF!</f>
        <v>#REF!</v>
      </c>
      <c r="E43" s="77" t="e">
        <f>#REF!</f>
        <v>#REF!</v>
      </c>
      <c r="F43" s="77" t="e">
        <f>#REF!</f>
        <v>#REF!</v>
      </c>
      <c r="G43" s="77" t="e">
        <f>#REF!</f>
        <v>#REF!</v>
      </c>
      <c r="H43" s="77" t="e">
        <f>#REF!</f>
        <v>#REF!</v>
      </c>
      <c r="I43" s="77" t="e">
        <f>#REF!</f>
        <v>#REF!</v>
      </c>
      <c r="J43" s="77" t="e">
        <f>#REF!</f>
        <v>#REF!</v>
      </c>
      <c r="K43" s="77" t="e">
        <f>#REF!</f>
        <v>#REF!</v>
      </c>
      <c r="L43" s="77" t="e">
        <f>#REF!</f>
        <v>#REF!</v>
      </c>
      <c r="M43" s="77" t="e">
        <f>#REF!</f>
        <v>#REF!</v>
      </c>
      <c r="N43" s="77" t="e">
        <f>#REF!</f>
        <v>#REF!</v>
      </c>
      <c r="O43" s="77" t="e">
        <f>#REF!</f>
        <v>#REF!</v>
      </c>
      <c r="P43" s="77" t="e">
        <f>#REF!</f>
        <v>#REF!</v>
      </c>
      <c r="Q43" s="77" t="e">
        <f>#REF!</f>
        <v>#REF!</v>
      </c>
      <c r="R43" s="77" t="e">
        <f>#REF!</f>
        <v>#REF!</v>
      </c>
      <c r="S43" s="77" t="e">
        <f>#REF!</f>
        <v>#REF!</v>
      </c>
      <c r="T43" s="77" t="e">
        <f>#REF!</f>
        <v>#REF!</v>
      </c>
      <c r="U43" s="77" t="e">
        <f>#REF!</f>
        <v>#REF!</v>
      </c>
      <c r="V43" s="77" t="e">
        <f>#REF!</f>
        <v>#REF!</v>
      </c>
      <c r="W43" s="77" t="e">
        <f>#REF!</f>
        <v>#REF!</v>
      </c>
      <c r="X43" s="77" t="e">
        <f>#REF!</f>
        <v>#REF!</v>
      </c>
      <c r="Y43" s="77" t="e">
        <f>#REF!</f>
        <v>#REF!</v>
      </c>
      <c r="Z43" s="77" t="e">
        <f>#REF!</f>
        <v>#REF!</v>
      </c>
      <c r="AA43" s="77" t="e">
        <f>#REF!</f>
        <v>#REF!</v>
      </c>
      <c r="AB43" s="77" t="e">
        <f>#REF!</f>
        <v>#REF!</v>
      </c>
      <c r="AC43" s="77" t="e">
        <f>#REF!</f>
        <v>#REF!</v>
      </c>
      <c r="AD43" s="77" t="e">
        <f>#REF!</f>
        <v>#REF!</v>
      </c>
      <c r="AE43" s="77" t="e">
        <f>#REF!</f>
        <v>#REF!</v>
      </c>
      <c r="AF43" s="77" t="e">
        <f>#REF!</f>
        <v>#REF!</v>
      </c>
      <c r="AG43" s="77" t="e">
        <f>#REF!</f>
        <v>#REF!</v>
      </c>
      <c r="AH43" s="77" t="e">
        <f>#REF!</f>
        <v>#REF!</v>
      </c>
      <c r="AI43" s="77" t="e">
        <f>#REF!</f>
        <v>#REF!</v>
      </c>
      <c r="AJ43" s="77" t="e">
        <f>#REF!</f>
        <v>#REF!</v>
      </c>
      <c r="AK43" s="77" t="e">
        <f>#REF!</f>
        <v>#REF!</v>
      </c>
      <c r="AL43" s="77" t="e">
        <f>#REF!</f>
        <v>#REF!</v>
      </c>
      <c r="AM43" s="77" t="e">
        <f>#REF!</f>
        <v>#REF!</v>
      </c>
      <c r="AN43" s="77" t="e">
        <f>#REF!</f>
        <v>#REF!</v>
      </c>
      <c r="AO43" s="77" t="e">
        <f>#REF!</f>
        <v>#REF!</v>
      </c>
      <c r="AP43" s="77" t="e">
        <f>#REF!</f>
        <v>#REF!</v>
      </c>
      <c r="AQ43" s="77" t="e">
        <f>#REF!</f>
        <v>#REF!</v>
      </c>
      <c r="AR43" s="77" t="e">
        <f>#REF!</f>
        <v>#REF!</v>
      </c>
      <c r="AS43" s="77" t="e">
        <f>#REF!</f>
        <v>#REF!</v>
      </c>
      <c r="AT43" s="77" t="e">
        <f>#REF!</f>
        <v>#REF!</v>
      </c>
      <c r="AU43" s="77" t="e">
        <f>#REF!</f>
        <v>#REF!</v>
      </c>
      <c r="AV43" s="77" t="e">
        <f>#REF!</f>
        <v>#REF!</v>
      </c>
      <c r="AW43" s="77" t="e">
        <f>#REF!</f>
        <v>#REF!</v>
      </c>
      <c r="AX43" s="77" t="e">
        <f>#REF!</f>
        <v>#REF!</v>
      </c>
      <c r="AY43" s="77" t="e">
        <f>#REF!</f>
        <v>#REF!</v>
      </c>
      <c r="AZ43" s="77" t="e">
        <f>#REF!</f>
        <v>#REF!</v>
      </c>
      <c r="BA43" s="77" t="e">
        <f>#REF!</f>
        <v>#REF!</v>
      </c>
      <c r="BB43" s="77" t="e">
        <f>#REF!</f>
        <v>#REF!</v>
      </c>
      <c r="BC43" s="77" t="e">
        <f>#REF!</f>
        <v>#REF!</v>
      </c>
      <c r="BD43" s="77" t="e">
        <f>#REF!</f>
        <v>#REF!</v>
      </c>
      <c r="BE43" s="77" t="e">
        <f>#REF!</f>
        <v>#REF!</v>
      </c>
      <c r="BF43" s="77" t="e">
        <f>#REF!</f>
        <v>#REF!</v>
      </c>
      <c r="BG43" s="77" t="e">
        <f>#REF!</f>
        <v>#REF!</v>
      </c>
      <c r="BH43" s="77" t="e">
        <f>#REF!</f>
        <v>#REF!</v>
      </c>
      <c r="BI43" s="77" t="e">
        <f>#REF!</f>
        <v>#REF!</v>
      </c>
      <c r="BJ43" s="77" t="e">
        <f>#REF!</f>
        <v>#REF!</v>
      </c>
      <c r="BK43" s="77" t="e">
        <f>#REF!</f>
        <v>#REF!</v>
      </c>
      <c r="BL43" s="77" t="e">
        <f>#REF!</f>
        <v>#REF!</v>
      </c>
      <c r="BM43" s="77"/>
    </row>
    <row r="44" spans="1:65" s="74" customFormat="1">
      <c r="A44" s="73"/>
      <c r="B44" s="74" t="s">
        <v>18</v>
      </c>
      <c r="C44" s="75"/>
      <c r="D44" s="77" t="e">
        <f>#REF!</f>
        <v>#REF!</v>
      </c>
      <c r="E44" s="77" t="e">
        <f>#REF!</f>
        <v>#REF!</v>
      </c>
      <c r="F44" s="77" t="e">
        <f>#REF!</f>
        <v>#REF!</v>
      </c>
      <c r="G44" s="77" t="e">
        <f>#REF!</f>
        <v>#REF!</v>
      </c>
      <c r="H44" s="77" t="e">
        <f>#REF!</f>
        <v>#REF!</v>
      </c>
      <c r="I44" s="77" t="e">
        <f>#REF!</f>
        <v>#REF!</v>
      </c>
      <c r="J44" s="77" t="e">
        <f>#REF!</f>
        <v>#REF!</v>
      </c>
      <c r="K44" s="77" t="e">
        <f>#REF!</f>
        <v>#REF!</v>
      </c>
      <c r="L44" s="77" t="e">
        <f>#REF!</f>
        <v>#REF!</v>
      </c>
      <c r="M44" s="77" t="e">
        <f>#REF!</f>
        <v>#REF!</v>
      </c>
      <c r="N44" s="77" t="e">
        <f>#REF!</f>
        <v>#REF!</v>
      </c>
      <c r="O44" s="77" t="e">
        <f>#REF!</f>
        <v>#REF!</v>
      </c>
      <c r="P44" s="77" t="e">
        <f>#REF!</f>
        <v>#REF!</v>
      </c>
      <c r="Q44" s="77" t="e">
        <f>#REF!</f>
        <v>#REF!</v>
      </c>
      <c r="R44" s="77" t="e">
        <f>#REF!</f>
        <v>#REF!</v>
      </c>
      <c r="S44" s="77" t="e">
        <f>#REF!</f>
        <v>#REF!</v>
      </c>
      <c r="T44" s="77" t="e">
        <f>#REF!</f>
        <v>#REF!</v>
      </c>
      <c r="U44" s="77" t="e">
        <f>#REF!</f>
        <v>#REF!</v>
      </c>
      <c r="V44" s="77" t="e">
        <f>#REF!</f>
        <v>#REF!</v>
      </c>
      <c r="W44" s="77" t="e">
        <f>#REF!</f>
        <v>#REF!</v>
      </c>
      <c r="X44" s="77" t="e">
        <f>#REF!</f>
        <v>#REF!</v>
      </c>
      <c r="Y44" s="77" t="e">
        <f>#REF!</f>
        <v>#REF!</v>
      </c>
      <c r="Z44" s="77" t="e">
        <f>#REF!</f>
        <v>#REF!</v>
      </c>
      <c r="AA44" s="77" t="e">
        <f>#REF!</f>
        <v>#REF!</v>
      </c>
      <c r="AB44" s="77" t="e">
        <f>#REF!</f>
        <v>#REF!</v>
      </c>
      <c r="AC44" s="77" t="e">
        <f>#REF!</f>
        <v>#REF!</v>
      </c>
      <c r="AD44" s="77" t="e">
        <f>#REF!</f>
        <v>#REF!</v>
      </c>
      <c r="AE44" s="77" t="e">
        <f>#REF!</f>
        <v>#REF!</v>
      </c>
      <c r="AF44" s="77" t="e">
        <f>#REF!</f>
        <v>#REF!</v>
      </c>
      <c r="AG44" s="77" t="e">
        <f>#REF!</f>
        <v>#REF!</v>
      </c>
      <c r="AH44" s="77" t="e">
        <f>#REF!</f>
        <v>#REF!</v>
      </c>
      <c r="AI44" s="77" t="e">
        <f>#REF!</f>
        <v>#REF!</v>
      </c>
      <c r="AJ44" s="77" t="e">
        <f>#REF!</f>
        <v>#REF!</v>
      </c>
      <c r="AK44" s="77" t="e">
        <f>#REF!</f>
        <v>#REF!</v>
      </c>
      <c r="AL44" s="77" t="e">
        <f>#REF!</f>
        <v>#REF!</v>
      </c>
      <c r="AM44" s="77" t="e">
        <f>#REF!</f>
        <v>#REF!</v>
      </c>
      <c r="AN44" s="77" t="e">
        <f>#REF!</f>
        <v>#REF!</v>
      </c>
      <c r="AO44" s="77" t="e">
        <f>#REF!</f>
        <v>#REF!</v>
      </c>
      <c r="AP44" s="77" t="e">
        <f>#REF!</f>
        <v>#REF!</v>
      </c>
      <c r="AQ44" s="77" t="e">
        <f>#REF!</f>
        <v>#REF!</v>
      </c>
      <c r="AR44" s="77" t="e">
        <f>#REF!</f>
        <v>#REF!</v>
      </c>
      <c r="AS44" s="77" t="e">
        <f>#REF!</f>
        <v>#REF!</v>
      </c>
      <c r="AT44" s="77" t="e">
        <f>#REF!</f>
        <v>#REF!</v>
      </c>
      <c r="AU44" s="77" t="e">
        <f>#REF!</f>
        <v>#REF!</v>
      </c>
      <c r="AV44" s="77" t="e">
        <f>#REF!</f>
        <v>#REF!</v>
      </c>
      <c r="AW44" s="77" t="e">
        <f>#REF!</f>
        <v>#REF!</v>
      </c>
      <c r="AX44" s="77" t="e">
        <f>#REF!</f>
        <v>#REF!</v>
      </c>
      <c r="AY44" s="77" t="e">
        <f>#REF!</f>
        <v>#REF!</v>
      </c>
      <c r="AZ44" s="77" t="e">
        <f>#REF!</f>
        <v>#REF!</v>
      </c>
      <c r="BA44" s="77" t="e">
        <f>#REF!</f>
        <v>#REF!</v>
      </c>
      <c r="BB44" s="77" t="e">
        <f>#REF!</f>
        <v>#REF!</v>
      </c>
      <c r="BC44" s="77" t="e">
        <f>#REF!</f>
        <v>#REF!</v>
      </c>
      <c r="BD44" s="77" t="e">
        <f>#REF!</f>
        <v>#REF!</v>
      </c>
      <c r="BE44" s="77" t="e">
        <f>#REF!</f>
        <v>#REF!</v>
      </c>
      <c r="BF44" s="77" t="e">
        <f>#REF!</f>
        <v>#REF!</v>
      </c>
      <c r="BG44" s="77" t="e">
        <f>#REF!</f>
        <v>#REF!</v>
      </c>
      <c r="BH44" s="77" t="e">
        <f>#REF!</f>
        <v>#REF!</v>
      </c>
      <c r="BI44" s="77" t="e">
        <f>#REF!</f>
        <v>#REF!</v>
      </c>
      <c r="BJ44" s="77" t="e">
        <f>#REF!</f>
        <v>#REF!</v>
      </c>
      <c r="BK44" s="77" t="e">
        <f>#REF!</f>
        <v>#REF!</v>
      </c>
      <c r="BL44" s="77" t="e">
        <f>#REF!</f>
        <v>#REF!</v>
      </c>
      <c r="BM44" s="77"/>
    </row>
    <row r="45" spans="1:65" s="12" customFormat="1">
      <c r="A45" s="18"/>
      <c r="C45" s="17"/>
      <c r="D45" s="78"/>
      <c r="E45" s="78"/>
      <c r="F45" s="78"/>
      <c r="G45" s="78"/>
      <c r="H45" s="78"/>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78"/>
      <c r="AN45" s="78"/>
      <c r="AO45" s="78"/>
      <c r="AP45" s="78"/>
      <c r="AQ45" s="78"/>
      <c r="AR45" s="78"/>
      <c r="AS45" s="78"/>
      <c r="AT45" s="78"/>
      <c r="AU45" s="78"/>
      <c r="AV45" s="78"/>
      <c r="AW45" s="78"/>
      <c r="AX45" s="78"/>
      <c r="AY45" s="78"/>
      <c r="AZ45" s="78"/>
      <c r="BA45" s="78"/>
      <c r="BB45" s="78"/>
      <c r="BC45" s="78"/>
      <c r="BD45" s="78"/>
    </row>
    <row r="46" spans="1:65" s="12" customFormat="1">
      <c r="A46" s="18"/>
      <c r="C46" s="17"/>
      <c r="D46" s="78"/>
      <c r="E46" s="78"/>
      <c r="F46" s="78"/>
      <c r="G46" s="78"/>
      <c r="H46" s="78"/>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78"/>
      <c r="AN46" s="78"/>
      <c r="AO46" s="78"/>
      <c r="AP46" s="78"/>
      <c r="AQ46" s="78"/>
      <c r="AR46" s="78"/>
      <c r="AS46" s="78"/>
      <c r="AT46" s="78"/>
      <c r="AU46" s="78"/>
      <c r="AV46" s="78"/>
      <c r="AW46" s="78"/>
      <c r="AX46" s="78"/>
      <c r="AY46" s="78"/>
      <c r="AZ46" s="78"/>
      <c r="BA46" s="78"/>
      <c r="BB46" s="78"/>
      <c r="BC46" s="78"/>
      <c r="BD46" s="78"/>
    </row>
    <row r="47" spans="1:65" s="12" customFormat="1">
      <c r="A47" s="18"/>
      <c r="C47" s="17"/>
      <c r="D47" s="78" t="e">
        <f>CONCATENATE(A49," repayment schedule")</f>
        <v>#REF!</v>
      </c>
    </row>
    <row r="48" spans="1:65" s="80" customFormat="1" ht="18" customHeight="1">
      <c r="A48" s="79" t="e">
        <f>+#REF!</f>
        <v>#REF!</v>
      </c>
      <c r="C48" s="81"/>
      <c r="D48" s="82" t="e">
        <f>+VLOOKUP($A$49,$B$35:$BD$39,D$40,FALSE)</f>
        <v>#REF!</v>
      </c>
      <c r="E48" s="82" t="e">
        <f t="shared" ref="E48:BD48" si="13">+VLOOKUP($A$49,$B$35:$BD$39,E$40,FALSE)</f>
        <v>#REF!</v>
      </c>
      <c r="F48" s="82" t="e">
        <f t="shared" si="13"/>
        <v>#REF!</v>
      </c>
      <c r="G48" s="82" t="e">
        <f t="shared" si="13"/>
        <v>#REF!</v>
      </c>
      <c r="H48" s="82" t="e">
        <f t="shared" si="13"/>
        <v>#REF!</v>
      </c>
      <c r="I48" s="82" t="e">
        <f t="shared" si="13"/>
        <v>#REF!</v>
      </c>
      <c r="J48" s="82" t="e">
        <f t="shared" si="13"/>
        <v>#REF!</v>
      </c>
      <c r="K48" s="82" t="e">
        <f t="shared" si="13"/>
        <v>#REF!</v>
      </c>
      <c r="L48" s="82" t="e">
        <f t="shared" si="13"/>
        <v>#REF!</v>
      </c>
      <c r="M48" s="82" t="e">
        <f t="shared" si="13"/>
        <v>#REF!</v>
      </c>
      <c r="N48" s="82" t="e">
        <f t="shared" si="13"/>
        <v>#REF!</v>
      </c>
      <c r="O48" s="82" t="e">
        <f t="shared" si="13"/>
        <v>#REF!</v>
      </c>
      <c r="P48" s="82" t="e">
        <f t="shared" si="13"/>
        <v>#REF!</v>
      </c>
      <c r="Q48" s="82" t="e">
        <f t="shared" si="13"/>
        <v>#REF!</v>
      </c>
      <c r="R48" s="82" t="e">
        <f t="shared" si="13"/>
        <v>#REF!</v>
      </c>
      <c r="S48" s="82" t="e">
        <f t="shared" si="13"/>
        <v>#REF!</v>
      </c>
      <c r="T48" s="82" t="e">
        <f t="shared" si="13"/>
        <v>#REF!</v>
      </c>
      <c r="U48" s="82" t="e">
        <f t="shared" si="13"/>
        <v>#REF!</v>
      </c>
      <c r="V48" s="82" t="e">
        <f t="shared" si="13"/>
        <v>#REF!</v>
      </c>
      <c r="W48" s="82" t="e">
        <f t="shared" si="13"/>
        <v>#REF!</v>
      </c>
      <c r="X48" s="82" t="e">
        <f t="shared" si="13"/>
        <v>#REF!</v>
      </c>
      <c r="Y48" s="82" t="e">
        <f t="shared" si="13"/>
        <v>#REF!</v>
      </c>
      <c r="Z48" s="82" t="e">
        <f t="shared" si="13"/>
        <v>#REF!</v>
      </c>
      <c r="AA48" s="82" t="e">
        <f t="shared" si="13"/>
        <v>#REF!</v>
      </c>
      <c r="AB48" s="82" t="e">
        <f t="shared" si="13"/>
        <v>#REF!</v>
      </c>
      <c r="AC48" s="82" t="e">
        <f t="shared" si="13"/>
        <v>#REF!</v>
      </c>
      <c r="AD48" s="82" t="e">
        <f t="shared" si="13"/>
        <v>#REF!</v>
      </c>
      <c r="AE48" s="82" t="e">
        <f t="shared" si="13"/>
        <v>#REF!</v>
      </c>
      <c r="AF48" s="82" t="e">
        <f t="shared" si="13"/>
        <v>#REF!</v>
      </c>
      <c r="AG48" s="82" t="e">
        <f t="shared" si="13"/>
        <v>#REF!</v>
      </c>
      <c r="AH48" s="82" t="e">
        <f t="shared" si="13"/>
        <v>#REF!</v>
      </c>
      <c r="AI48" s="82" t="e">
        <f t="shared" si="13"/>
        <v>#REF!</v>
      </c>
      <c r="AJ48" s="82" t="e">
        <f t="shared" si="13"/>
        <v>#REF!</v>
      </c>
      <c r="AK48" s="82" t="e">
        <f t="shared" si="13"/>
        <v>#REF!</v>
      </c>
      <c r="AL48" s="82" t="e">
        <f t="shared" si="13"/>
        <v>#REF!</v>
      </c>
      <c r="AM48" s="82" t="e">
        <f t="shared" si="13"/>
        <v>#REF!</v>
      </c>
      <c r="AN48" s="82" t="e">
        <f t="shared" si="13"/>
        <v>#REF!</v>
      </c>
      <c r="AO48" s="82" t="e">
        <f t="shared" si="13"/>
        <v>#REF!</v>
      </c>
      <c r="AP48" s="82" t="e">
        <f t="shared" si="13"/>
        <v>#REF!</v>
      </c>
      <c r="AQ48" s="82" t="e">
        <f t="shared" si="13"/>
        <v>#REF!</v>
      </c>
      <c r="AR48" s="82" t="e">
        <f t="shared" si="13"/>
        <v>#REF!</v>
      </c>
      <c r="AS48" s="82" t="e">
        <f t="shared" si="13"/>
        <v>#REF!</v>
      </c>
      <c r="AT48" s="82" t="e">
        <f t="shared" si="13"/>
        <v>#REF!</v>
      </c>
      <c r="AU48" s="82" t="e">
        <f t="shared" si="13"/>
        <v>#REF!</v>
      </c>
      <c r="AV48" s="82" t="e">
        <f t="shared" si="13"/>
        <v>#REF!</v>
      </c>
      <c r="AW48" s="82" t="e">
        <f t="shared" si="13"/>
        <v>#REF!</v>
      </c>
      <c r="AX48" s="82" t="e">
        <f t="shared" si="13"/>
        <v>#REF!</v>
      </c>
      <c r="AY48" s="82" t="e">
        <f t="shared" si="13"/>
        <v>#REF!</v>
      </c>
      <c r="AZ48" s="82" t="e">
        <f t="shared" si="13"/>
        <v>#REF!</v>
      </c>
      <c r="BA48" s="82" t="e">
        <f t="shared" si="13"/>
        <v>#REF!</v>
      </c>
      <c r="BB48" s="82" t="e">
        <f t="shared" si="13"/>
        <v>#REF!</v>
      </c>
      <c r="BC48" s="82" t="e">
        <f t="shared" si="13"/>
        <v>#REF!</v>
      </c>
      <c r="BD48" s="82" t="e">
        <f t="shared" si="13"/>
        <v>#REF!</v>
      </c>
    </row>
    <row r="49" spans="1:65" s="12" customFormat="1" ht="23.25" customHeight="1">
      <c r="A49" s="18" t="e">
        <f>IF(A48=#REF!,#REF!,PV_Base!A48)</f>
        <v>#REF!</v>
      </c>
      <c r="D49" s="12">
        <v>0</v>
      </c>
      <c r="E49" s="12">
        <f>D49+1</f>
        <v>1</v>
      </c>
      <c r="F49" s="12">
        <f t="shared" ref="F49:BM49" si="14">E49+1</f>
        <v>2</v>
      </c>
      <c r="G49" s="12">
        <f t="shared" si="14"/>
        <v>3</v>
      </c>
      <c r="H49" s="12">
        <f t="shared" si="14"/>
        <v>4</v>
      </c>
      <c r="I49" s="12">
        <f t="shared" si="14"/>
        <v>5</v>
      </c>
      <c r="J49" s="12">
        <f t="shared" si="14"/>
        <v>6</v>
      </c>
      <c r="K49" s="12">
        <f t="shared" si="14"/>
        <v>7</v>
      </c>
      <c r="L49" s="12">
        <f t="shared" si="14"/>
        <v>8</v>
      </c>
      <c r="M49" s="12">
        <f t="shared" si="14"/>
        <v>9</v>
      </c>
      <c r="N49" s="12">
        <f t="shared" si="14"/>
        <v>10</v>
      </c>
      <c r="O49" s="12">
        <f t="shared" si="14"/>
        <v>11</v>
      </c>
      <c r="P49" s="12">
        <f t="shared" si="14"/>
        <v>12</v>
      </c>
      <c r="Q49" s="12">
        <f t="shared" si="14"/>
        <v>13</v>
      </c>
      <c r="R49" s="12">
        <f t="shared" si="14"/>
        <v>14</v>
      </c>
      <c r="S49" s="12">
        <f t="shared" si="14"/>
        <v>15</v>
      </c>
      <c r="T49" s="12">
        <f t="shared" si="14"/>
        <v>16</v>
      </c>
      <c r="U49" s="12">
        <f t="shared" si="14"/>
        <v>17</v>
      </c>
      <c r="V49" s="12">
        <f t="shared" si="14"/>
        <v>18</v>
      </c>
      <c r="W49" s="12">
        <f t="shared" si="14"/>
        <v>19</v>
      </c>
      <c r="X49" s="12">
        <f t="shared" si="14"/>
        <v>20</v>
      </c>
      <c r="Y49" s="12">
        <f t="shared" si="14"/>
        <v>21</v>
      </c>
      <c r="Z49" s="12">
        <f t="shared" si="14"/>
        <v>22</v>
      </c>
      <c r="AA49" s="12">
        <f t="shared" si="14"/>
        <v>23</v>
      </c>
      <c r="AB49" s="12">
        <f t="shared" si="14"/>
        <v>24</v>
      </c>
      <c r="AC49" s="12">
        <f t="shared" si="14"/>
        <v>25</v>
      </c>
      <c r="AD49" s="12">
        <f t="shared" si="14"/>
        <v>26</v>
      </c>
      <c r="AE49" s="12">
        <f t="shared" si="14"/>
        <v>27</v>
      </c>
      <c r="AF49" s="12">
        <f t="shared" si="14"/>
        <v>28</v>
      </c>
      <c r="AG49" s="12">
        <f t="shared" si="14"/>
        <v>29</v>
      </c>
      <c r="AH49" s="12">
        <f t="shared" si="14"/>
        <v>30</v>
      </c>
      <c r="AI49" s="12">
        <f t="shared" si="14"/>
        <v>31</v>
      </c>
      <c r="AJ49" s="12">
        <f t="shared" si="14"/>
        <v>32</v>
      </c>
      <c r="AK49" s="12">
        <f t="shared" si="14"/>
        <v>33</v>
      </c>
      <c r="AL49" s="12">
        <f t="shared" si="14"/>
        <v>34</v>
      </c>
      <c r="AM49" s="12">
        <f t="shared" si="14"/>
        <v>35</v>
      </c>
      <c r="AN49" s="12">
        <f t="shared" si="14"/>
        <v>36</v>
      </c>
      <c r="AO49" s="12">
        <f t="shared" si="14"/>
        <v>37</v>
      </c>
      <c r="AP49" s="12">
        <f t="shared" si="14"/>
        <v>38</v>
      </c>
      <c r="AQ49" s="12">
        <f t="shared" si="14"/>
        <v>39</v>
      </c>
      <c r="AR49" s="12">
        <f t="shared" si="14"/>
        <v>40</v>
      </c>
      <c r="AS49" s="12">
        <f t="shared" si="14"/>
        <v>41</v>
      </c>
      <c r="AT49" s="12">
        <f t="shared" si="14"/>
        <v>42</v>
      </c>
      <c r="AU49" s="12">
        <f t="shared" si="14"/>
        <v>43</v>
      </c>
      <c r="AV49" s="12">
        <f t="shared" si="14"/>
        <v>44</v>
      </c>
      <c r="AW49" s="12">
        <f t="shared" si="14"/>
        <v>45</v>
      </c>
      <c r="AX49" s="12">
        <f t="shared" si="14"/>
        <v>46</v>
      </c>
      <c r="AY49" s="12">
        <f t="shared" si="14"/>
        <v>47</v>
      </c>
      <c r="AZ49" s="12">
        <f t="shared" si="14"/>
        <v>48</v>
      </c>
      <c r="BA49" s="12">
        <f t="shared" si="14"/>
        <v>49</v>
      </c>
      <c r="BB49" s="12">
        <f t="shared" si="14"/>
        <v>50</v>
      </c>
      <c r="BC49" s="12">
        <f t="shared" si="14"/>
        <v>51</v>
      </c>
      <c r="BD49" s="12">
        <f t="shared" si="14"/>
        <v>52</v>
      </c>
      <c r="BE49" s="12">
        <f t="shared" si="14"/>
        <v>53</v>
      </c>
      <c r="BF49" s="12">
        <f t="shared" si="14"/>
        <v>54</v>
      </c>
      <c r="BG49" s="12">
        <f t="shared" si="14"/>
        <v>55</v>
      </c>
      <c r="BH49" s="12">
        <f t="shared" si="14"/>
        <v>56</v>
      </c>
      <c r="BI49" s="12">
        <f t="shared" si="14"/>
        <v>57</v>
      </c>
      <c r="BJ49" s="12">
        <f t="shared" si="14"/>
        <v>58</v>
      </c>
      <c r="BK49" s="12">
        <f t="shared" si="14"/>
        <v>59</v>
      </c>
      <c r="BL49" s="12">
        <f t="shared" si="14"/>
        <v>60</v>
      </c>
      <c r="BM49" s="12">
        <f t="shared" si="14"/>
        <v>61</v>
      </c>
    </row>
    <row r="50" spans="1:65" s="12" customFormat="1" ht="13.5" customHeight="1">
      <c r="A50" s="28" t="e">
        <f>+"Grace "&amp; PV_Base!A49&amp;""</f>
        <v>#REF!</v>
      </c>
      <c r="B50" s="29" t="e">
        <f>#REF!</f>
        <v>#REF!</v>
      </c>
      <c r="C50" s="17"/>
      <c r="D50" s="25" t="e">
        <f t="shared" ref="D50:BM50" si="15">D63</f>
        <v>#NAME?</v>
      </c>
      <c r="E50" s="25" t="e">
        <f t="shared" si="15"/>
        <v>#NAME?</v>
      </c>
      <c r="F50" s="25" t="e">
        <f t="shared" si="15"/>
        <v>#NAME?</v>
      </c>
      <c r="G50" s="25" t="e">
        <f t="shared" si="15"/>
        <v>#NAME?</v>
      </c>
      <c r="H50" s="25" t="e">
        <f t="shared" si="15"/>
        <v>#NAME?</v>
      </c>
      <c r="I50" s="25" t="e">
        <f t="shared" si="15"/>
        <v>#NAME?</v>
      </c>
      <c r="J50" s="25" t="e">
        <f t="shared" si="15"/>
        <v>#NAME?</v>
      </c>
      <c r="K50" s="25" t="e">
        <f t="shared" si="15"/>
        <v>#NAME?</v>
      </c>
      <c r="L50" s="25" t="e">
        <f t="shared" si="15"/>
        <v>#NAME?</v>
      </c>
      <c r="M50" s="25" t="e">
        <f t="shared" si="15"/>
        <v>#NAME?</v>
      </c>
      <c r="N50" s="25" t="e">
        <f t="shared" si="15"/>
        <v>#NAME?</v>
      </c>
      <c r="O50" s="25" t="e">
        <f t="shared" si="15"/>
        <v>#NAME?</v>
      </c>
      <c r="P50" s="25" t="e">
        <f t="shared" si="15"/>
        <v>#NAME?</v>
      </c>
      <c r="Q50" s="25" t="e">
        <f t="shared" si="15"/>
        <v>#NAME?</v>
      </c>
      <c r="R50" s="25" t="e">
        <f t="shared" si="15"/>
        <v>#NAME?</v>
      </c>
      <c r="S50" s="25" t="e">
        <f t="shared" si="15"/>
        <v>#NAME?</v>
      </c>
      <c r="T50" s="25" t="e">
        <f t="shared" si="15"/>
        <v>#NAME?</v>
      </c>
      <c r="U50" s="25" t="e">
        <f t="shared" si="15"/>
        <v>#NAME?</v>
      </c>
      <c r="V50" s="25" t="e">
        <f t="shared" si="15"/>
        <v>#NAME?</v>
      </c>
      <c r="W50" s="25" t="e">
        <f t="shared" si="15"/>
        <v>#NAME?</v>
      </c>
      <c r="X50" s="25" t="e">
        <f t="shared" si="15"/>
        <v>#NAME?</v>
      </c>
      <c r="Y50" s="25" t="e">
        <f t="shared" si="15"/>
        <v>#NAME?</v>
      </c>
      <c r="Z50" s="25" t="e">
        <f t="shared" si="15"/>
        <v>#NAME?</v>
      </c>
      <c r="AA50" s="25" t="e">
        <f t="shared" si="15"/>
        <v>#NAME?</v>
      </c>
      <c r="AB50" s="25" t="e">
        <f t="shared" si="15"/>
        <v>#NAME?</v>
      </c>
      <c r="AC50" s="25" t="e">
        <f t="shared" si="15"/>
        <v>#NAME?</v>
      </c>
      <c r="AD50" s="25" t="e">
        <f t="shared" si="15"/>
        <v>#NAME?</v>
      </c>
      <c r="AE50" s="25" t="e">
        <f t="shared" si="15"/>
        <v>#NAME?</v>
      </c>
      <c r="AF50" s="25" t="e">
        <f t="shared" si="15"/>
        <v>#NAME?</v>
      </c>
      <c r="AG50" s="25" t="e">
        <f t="shared" si="15"/>
        <v>#NAME?</v>
      </c>
      <c r="AH50" s="25" t="e">
        <f t="shared" si="15"/>
        <v>#NAME?</v>
      </c>
      <c r="AI50" s="25" t="e">
        <f t="shared" si="15"/>
        <v>#NAME?</v>
      </c>
      <c r="AJ50" s="25" t="e">
        <f t="shared" si="15"/>
        <v>#NAME?</v>
      </c>
      <c r="AK50" s="25" t="e">
        <f t="shared" si="15"/>
        <v>#NAME?</v>
      </c>
      <c r="AL50" s="25" t="e">
        <f t="shared" si="15"/>
        <v>#NAME?</v>
      </c>
      <c r="AM50" s="25" t="e">
        <f t="shared" si="15"/>
        <v>#NAME?</v>
      </c>
      <c r="AN50" s="25" t="e">
        <f t="shared" si="15"/>
        <v>#NAME?</v>
      </c>
      <c r="AO50" s="25" t="e">
        <f t="shared" si="15"/>
        <v>#NAME?</v>
      </c>
      <c r="AP50" s="25" t="e">
        <f t="shared" si="15"/>
        <v>#NAME?</v>
      </c>
      <c r="AQ50" s="25" t="e">
        <f t="shared" si="15"/>
        <v>#NAME?</v>
      </c>
      <c r="AR50" s="25" t="e">
        <f t="shared" si="15"/>
        <v>#NAME?</v>
      </c>
      <c r="AS50" s="25" t="e">
        <f t="shared" si="15"/>
        <v>#NAME?</v>
      </c>
      <c r="AT50" s="25" t="e">
        <f t="shared" si="15"/>
        <v>#NAME?</v>
      </c>
      <c r="AU50" s="25" t="e">
        <f t="shared" si="15"/>
        <v>#NAME?</v>
      </c>
      <c r="AV50" s="25" t="e">
        <f t="shared" si="15"/>
        <v>#NAME?</v>
      </c>
      <c r="AW50" s="25" t="e">
        <f t="shared" si="15"/>
        <v>#NAME?</v>
      </c>
      <c r="AX50" s="25" t="e">
        <f t="shared" si="15"/>
        <v>#NAME?</v>
      </c>
      <c r="AY50" s="25" t="e">
        <f t="shared" si="15"/>
        <v>#NAME?</v>
      </c>
      <c r="AZ50" s="25" t="e">
        <f t="shared" si="15"/>
        <v>#NAME?</v>
      </c>
      <c r="BA50" s="25" t="e">
        <f t="shared" si="15"/>
        <v>#NAME?</v>
      </c>
      <c r="BB50" s="25" t="e">
        <f t="shared" si="15"/>
        <v>#NAME?</v>
      </c>
      <c r="BC50" s="25" t="e">
        <f t="shared" si="15"/>
        <v>#NAME?</v>
      </c>
      <c r="BD50" s="25" t="e">
        <f t="shared" si="15"/>
        <v>#NAME?</v>
      </c>
      <c r="BE50" s="25" t="e">
        <f t="shared" si="15"/>
        <v>#NAME?</v>
      </c>
      <c r="BF50" s="25" t="e">
        <f t="shared" si="15"/>
        <v>#NAME?</v>
      </c>
      <c r="BG50" s="25" t="e">
        <f t="shared" si="15"/>
        <v>#NAME?</v>
      </c>
      <c r="BH50" s="25" t="e">
        <f t="shared" si="15"/>
        <v>#NAME?</v>
      </c>
      <c r="BI50" s="25" t="e">
        <f t="shared" si="15"/>
        <v>#NAME?</v>
      </c>
      <c r="BJ50" s="25" t="e">
        <f t="shared" si="15"/>
        <v>#NAME?</v>
      </c>
      <c r="BK50" s="25" t="e">
        <f t="shared" si="15"/>
        <v>#NAME?</v>
      </c>
      <c r="BL50" s="25" t="e">
        <f t="shared" si="15"/>
        <v>#NAME?</v>
      </c>
      <c r="BM50" s="25" t="e">
        <f t="shared" si="15"/>
        <v>#NAME?</v>
      </c>
    </row>
    <row r="51" spans="1:65" s="12" customFormat="1">
      <c r="A51" s="32" t="e">
        <f>+"Maturity "&amp; PV_Base!A49&amp;""</f>
        <v>#REF!</v>
      </c>
      <c r="B51" s="33" t="e">
        <f>#REF!</f>
        <v>#REF!</v>
      </c>
      <c r="C51" s="30" t="str">
        <f>$C$9</f>
        <v>Base</v>
      </c>
      <c r="D51" s="31">
        <v>100</v>
      </c>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row>
    <row r="52" spans="1:65" s="12" customFormat="1">
      <c r="A52" s="32" t="e">
        <f>+"Interest "&amp; PV_Base!A49&amp;""</f>
        <v>#REF!</v>
      </c>
      <c r="B52" s="35" t="e">
        <f>#REF!</f>
        <v>#REF!</v>
      </c>
      <c r="C52" s="30" t="e">
        <f>$C$10</f>
        <v>#REF!</v>
      </c>
      <c r="D52" s="34" t="e">
        <f>D51-D53</f>
        <v>#REF!</v>
      </c>
      <c r="E52" s="34" t="e">
        <f>D52-E53</f>
        <v>#REF!</v>
      </c>
      <c r="F52" s="34" t="e">
        <f>E52-F53</f>
        <v>#REF!</v>
      </c>
      <c r="G52" s="34" t="e">
        <f t="shared" ref="G52:BM52" si="16">F52-G53</f>
        <v>#REF!</v>
      </c>
      <c r="H52" s="34" t="e">
        <f t="shared" si="16"/>
        <v>#REF!</v>
      </c>
      <c r="I52" s="34" t="e">
        <f t="shared" si="16"/>
        <v>#REF!</v>
      </c>
      <c r="J52" s="34" t="e">
        <f t="shared" si="16"/>
        <v>#REF!</v>
      </c>
      <c r="K52" s="34" t="e">
        <f>J52-K53</f>
        <v>#REF!</v>
      </c>
      <c r="L52" s="34" t="e">
        <f t="shared" si="16"/>
        <v>#REF!</v>
      </c>
      <c r="M52" s="34" t="e">
        <f t="shared" si="16"/>
        <v>#REF!</v>
      </c>
      <c r="N52" s="34" t="e">
        <f t="shared" si="16"/>
        <v>#REF!</v>
      </c>
      <c r="O52" s="34" t="e">
        <f>N52-O53</f>
        <v>#REF!</v>
      </c>
      <c r="P52" s="34" t="e">
        <f>O52-P53</f>
        <v>#REF!</v>
      </c>
      <c r="Q52" s="34" t="e">
        <f>P52-Q53</f>
        <v>#REF!</v>
      </c>
      <c r="R52" s="34" t="e">
        <f t="shared" si="16"/>
        <v>#REF!</v>
      </c>
      <c r="S52" s="34" t="e">
        <f t="shared" si="16"/>
        <v>#REF!</v>
      </c>
      <c r="T52" s="34" t="e">
        <f t="shared" si="16"/>
        <v>#REF!</v>
      </c>
      <c r="U52" s="34" t="e">
        <f t="shared" si="16"/>
        <v>#REF!</v>
      </c>
      <c r="V52" s="34" t="e">
        <f t="shared" si="16"/>
        <v>#REF!</v>
      </c>
      <c r="W52" s="34" t="e">
        <f t="shared" si="16"/>
        <v>#REF!</v>
      </c>
      <c r="X52" s="34" t="e">
        <f t="shared" si="16"/>
        <v>#REF!</v>
      </c>
      <c r="Y52" s="34" t="e">
        <f t="shared" si="16"/>
        <v>#REF!</v>
      </c>
      <c r="Z52" s="34" t="e">
        <f t="shared" si="16"/>
        <v>#REF!</v>
      </c>
      <c r="AA52" s="34" t="e">
        <f t="shared" si="16"/>
        <v>#REF!</v>
      </c>
      <c r="AB52" s="34" t="e">
        <f t="shared" si="16"/>
        <v>#REF!</v>
      </c>
      <c r="AC52" s="34" t="e">
        <f t="shared" si="16"/>
        <v>#REF!</v>
      </c>
      <c r="AD52" s="34" t="e">
        <f t="shared" si="16"/>
        <v>#REF!</v>
      </c>
      <c r="AE52" s="34" t="e">
        <f t="shared" si="16"/>
        <v>#REF!</v>
      </c>
      <c r="AF52" s="34" t="e">
        <f t="shared" si="16"/>
        <v>#REF!</v>
      </c>
      <c r="AG52" s="34" t="e">
        <f t="shared" si="16"/>
        <v>#REF!</v>
      </c>
      <c r="AH52" s="34" t="e">
        <f t="shared" si="16"/>
        <v>#REF!</v>
      </c>
      <c r="AI52" s="34" t="e">
        <f t="shared" si="16"/>
        <v>#REF!</v>
      </c>
      <c r="AJ52" s="34" t="e">
        <f t="shared" si="16"/>
        <v>#REF!</v>
      </c>
      <c r="AK52" s="34" t="e">
        <f t="shared" si="16"/>
        <v>#REF!</v>
      </c>
      <c r="AL52" s="34" t="e">
        <f t="shared" si="16"/>
        <v>#REF!</v>
      </c>
      <c r="AM52" s="34" t="e">
        <f t="shared" si="16"/>
        <v>#REF!</v>
      </c>
      <c r="AN52" s="34" t="e">
        <f t="shared" si="16"/>
        <v>#REF!</v>
      </c>
      <c r="AO52" s="34" t="e">
        <f t="shared" si="16"/>
        <v>#REF!</v>
      </c>
      <c r="AP52" s="34" t="e">
        <f t="shared" si="16"/>
        <v>#REF!</v>
      </c>
      <c r="AQ52" s="34" t="e">
        <f t="shared" si="16"/>
        <v>#REF!</v>
      </c>
      <c r="AR52" s="34" t="e">
        <f t="shared" si="16"/>
        <v>#REF!</v>
      </c>
      <c r="AS52" s="34" t="e">
        <f t="shared" si="16"/>
        <v>#REF!</v>
      </c>
      <c r="AT52" s="34" t="e">
        <f t="shared" si="16"/>
        <v>#REF!</v>
      </c>
      <c r="AU52" s="34" t="e">
        <f t="shared" si="16"/>
        <v>#REF!</v>
      </c>
      <c r="AV52" s="34" t="e">
        <f t="shared" si="16"/>
        <v>#REF!</v>
      </c>
      <c r="AW52" s="34" t="e">
        <f t="shared" si="16"/>
        <v>#REF!</v>
      </c>
      <c r="AX52" s="34" t="e">
        <f t="shared" si="16"/>
        <v>#REF!</v>
      </c>
      <c r="AY52" s="34" t="e">
        <f t="shared" si="16"/>
        <v>#REF!</v>
      </c>
      <c r="AZ52" s="34" t="e">
        <f t="shared" si="16"/>
        <v>#REF!</v>
      </c>
      <c r="BA52" s="34" t="e">
        <f t="shared" si="16"/>
        <v>#REF!</v>
      </c>
      <c r="BB52" s="34" t="e">
        <f t="shared" si="16"/>
        <v>#REF!</v>
      </c>
      <c r="BC52" s="34" t="e">
        <f t="shared" si="16"/>
        <v>#REF!</v>
      </c>
      <c r="BD52" s="34" t="e">
        <f t="shared" si="16"/>
        <v>#REF!</v>
      </c>
      <c r="BE52" s="34" t="e">
        <f t="shared" si="16"/>
        <v>#REF!</v>
      </c>
      <c r="BF52" s="34" t="e">
        <f t="shared" si="16"/>
        <v>#REF!</v>
      </c>
      <c r="BG52" s="34" t="e">
        <f t="shared" si="16"/>
        <v>#REF!</v>
      </c>
      <c r="BH52" s="34" t="e">
        <f t="shared" si="16"/>
        <v>#REF!</v>
      </c>
      <c r="BI52" s="34" t="e">
        <f t="shared" si="16"/>
        <v>#REF!</v>
      </c>
      <c r="BJ52" s="34" t="e">
        <f t="shared" si="16"/>
        <v>#REF!</v>
      </c>
      <c r="BK52" s="34" t="e">
        <f t="shared" si="16"/>
        <v>#REF!</v>
      </c>
      <c r="BL52" s="34" t="e">
        <f t="shared" si="16"/>
        <v>#REF!</v>
      </c>
      <c r="BM52" s="34" t="e">
        <f t="shared" si="16"/>
        <v>#REF!</v>
      </c>
    </row>
    <row r="53" spans="1:65" s="12" customFormat="1">
      <c r="A53" s="36" t="e">
        <f>+"Discount "&amp; PV_Base!A49&amp;""</f>
        <v>#REF!</v>
      </c>
      <c r="B53" s="37" t="e">
        <f>#REF!</f>
        <v>#REF!</v>
      </c>
      <c r="C53" s="30" t="e">
        <f>$C$11</f>
        <v>#REF!</v>
      </c>
      <c r="D53" s="83" t="e">
        <f t="shared" ref="D53:AH53" si="17">IF(D49-$D49&lt;$B50,0,IF(D49-$D49&lt;=$B51,$D51*D48,0))</f>
        <v>#REF!</v>
      </c>
      <c r="E53" s="83" t="e">
        <f t="shared" si="17"/>
        <v>#REF!</v>
      </c>
      <c r="F53" s="83" t="e">
        <f t="shared" si="17"/>
        <v>#REF!</v>
      </c>
      <c r="G53" s="83" t="e">
        <f t="shared" si="17"/>
        <v>#REF!</v>
      </c>
      <c r="H53" s="83" t="e">
        <f>IF(H49-$D49&lt;$B50,0,IF(H49-$D49&lt;=$B51,$D51*H48,0))</f>
        <v>#REF!</v>
      </c>
      <c r="I53" s="83" t="e">
        <f t="shared" si="17"/>
        <v>#REF!</v>
      </c>
      <c r="J53" s="83" t="e">
        <f t="shared" si="17"/>
        <v>#REF!</v>
      </c>
      <c r="K53" s="83" t="e">
        <f t="shared" si="17"/>
        <v>#REF!</v>
      </c>
      <c r="L53" s="83" t="e">
        <f t="shared" si="17"/>
        <v>#REF!</v>
      </c>
      <c r="M53" s="83" t="e">
        <f t="shared" si="17"/>
        <v>#REF!</v>
      </c>
      <c r="N53" s="83" t="e">
        <f t="shared" si="17"/>
        <v>#REF!</v>
      </c>
      <c r="O53" s="83" t="e">
        <f t="shared" si="17"/>
        <v>#REF!</v>
      </c>
      <c r="P53" s="83" t="e">
        <f t="shared" si="17"/>
        <v>#REF!</v>
      </c>
      <c r="Q53" s="83" t="e">
        <f>IF(Q49-$D49&lt;$B50,0,IF(Q49-$D49&lt;=$B51,$D51*Q48,0))</f>
        <v>#REF!</v>
      </c>
      <c r="R53" s="83" t="e">
        <f t="shared" si="17"/>
        <v>#REF!</v>
      </c>
      <c r="S53" s="83" t="e">
        <f>IF(S49-$D49&lt;$B50,0,IF(S49-$D49&lt;=$B51,$D51*S48,0))</f>
        <v>#REF!</v>
      </c>
      <c r="T53" s="83" t="e">
        <f t="shared" si="17"/>
        <v>#REF!</v>
      </c>
      <c r="U53" s="83" t="e">
        <f t="shared" si="17"/>
        <v>#REF!</v>
      </c>
      <c r="V53" s="83" t="e">
        <f t="shared" si="17"/>
        <v>#REF!</v>
      </c>
      <c r="W53" s="83" t="e">
        <f t="shared" si="17"/>
        <v>#REF!</v>
      </c>
      <c r="X53" s="83" t="e">
        <f t="shared" si="17"/>
        <v>#REF!</v>
      </c>
      <c r="Y53" s="83" t="e">
        <f t="shared" si="17"/>
        <v>#REF!</v>
      </c>
      <c r="Z53" s="83" t="e">
        <f t="shared" si="17"/>
        <v>#REF!</v>
      </c>
      <c r="AA53" s="83" t="e">
        <f t="shared" si="17"/>
        <v>#REF!</v>
      </c>
      <c r="AB53" s="83" t="e">
        <f t="shared" si="17"/>
        <v>#REF!</v>
      </c>
      <c r="AC53" s="83" t="e">
        <f t="shared" si="17"/>
        <v>#REF!</v>
      </c>
      <c r="AD53" s="83" t="e">
        <f t="shared" si="17"/>
        <v>#REF!</v>
      </c>
      <c r="AE53" s="83" t="e">
        <f t="shared" si="17"/>
        <v>#REF!</v>
      </c>
      <c r="AF53" s="83" t="e">
        <f t="shared" si="17"/>
        <v>#REF!</v>
      </c>
      <c r="AG53" s="83" t="e">
        <f t="shared" si="17"/>
        <v>#REF!</v>
      </c>
      <c r="AH53" s="83" t="e">
        <f t="shared" si="17"/>
        <v>#REF!</v>
      </c>
      <c r="AI53" s="83" t="e">
        <f>IF(AI49-$D49&lt;$B50,0,IF(AI49-$D49&lt;=$B51,$D51*AI48,0))</f>
        <v>#REF!</v>
      </c>
      <c r="AJ53" s="83" t="e">
        <f t="shared" ref="AJ53:BM53" si="18">IF(AJ49-$D49&lt;$B50,0,IF(AJ49-$D49&lt;=$B51,$D51*AJ48,0))</f>
        <v>#REF!</v>
      </c>
      <c r="AK53" s="83" t="e">
        <f t="shared" si="18"/>
        <v>#REF!</v>
      </c>
      <c r="AL53" s="83" t="e">
        <f t="shared" si="18"/>
        <v>#REF!</v>
      </c>
      <c r="AM53" s="83" t="e">
        <f t="shared" si="18"/>
        <v>#REF!</v>
      </c>
      <c r="AN53" s="83" t="e">
        <f t="shared" si="18"/>
        <v>#REF!</v>
      </c>
      <c r="AO53" s="83" t="e">
        <f t="shared" si="18"/>
        <v>#REF!</v>
      </c>
      <c r="AP53" s="83" t="e">
        <f t="shared" si="18"/>
        <v>#REF!</v>
      </c>
      <c r="AQ53" s="83" t="e">
        <f t="shared" si="18"/>
        <v>#REF!</v>
      </c>
      <c r="AR53" s="83" t="e">
        <f t="shared" si="18"/>
        <v>#REF!</v>
      </c>
      <c r="AS53" s="83" t="e">
        <f t="shared" si="18"/>
        <v>#REF!</v>
      </c>
      <c r="AT53" s="83" t="e">
        <f t="shared" si="18"/>
        <v>#REF!</v>
      </c>
      <c r="AU53" s="83" t="e">
        <f t="shared" si="18"/>
        <v>#REF!</v>
      </c>
      <c r="AV53" s="83" t="e">
        <f t="shared" si="18"/>
        <v>#REF!</v>
      </c>
      <c r="AW53" s="83" t="e">
        <f t="shared" si="18"/>
        <v>#REF!</v>
      </c>
      <c r="AX53" s="83" t="e">
        <f t="shared" si="18"/>
        <v>#REF!</v>
      </c>
      <c r="AY53" s="83" t="e">
        <f t="shared" si="18"/>
        <v>#REF!</v>
      </c>
      <c r="AZ53" s="83" t="e">
        <f t="shared" si="18"/>
        <v>#REF!</v>
      </c>
      <c r="BA53" s="83" t="e">
        <f t="shared" si="18"/>
        <v>#REF!</v>
      </c>
      <c r="BB53" s="83" t="e">
        <f t="shared" si="18"/>
        <v>#REF!</v>
      </c>
      <c r="BC53" s="83" t="e">
        <f t="shared" si="18"/>
        <v>#REF!</v>
      </c>
      <c r="BD53" s="83" t="e">
        <f t="shared" si="18"/>
        <v>#REF!</v>
      </c>
      <c r="BE53" s="83" t="e">
        <f t="shared" si="18"/>
        <v>#REF!</v>
      </c>
      <c r="BF53" s="83" t="e">
        <f t="shared" si="18"/>
        <v>#REF!</v>
      </c>
      <c r="BG53" s="83" t="e">
        <f t="shared" si="18"/>
        <v>#REF!</v>
      </c>
      <c r="BH53" s="83" t="e">
        <f t="shared" si="18"/>
        <v>#REF!</v>
      </c>
      <c r="BI53" s="83" t="e">
        <f t="shared" si="18"/>
        <v>#REF!</v>
      </c>
      <c r="BJ53" s="83" t="e">
        <f t="shared" si="18"/>
        <v>#REF!</v>
      </c>
      <c r="BK53" s="83" t="e">
        <f t="shared" si="18"/>
        <v>#REF!</v>
      </c>
      <c r="BL53" s="83" t="e">
        <f t="shared" si="18"/>
        <v>#REF!</v>
      </c>
      <c r="BM53" s="83" t="e">
        <f t="shared" si="18"/>
        <v>#REF!</v>
      </c>
    </row>
    <row r="54" spans="1:65" s="12" customFormat="1">
      <c r="A54" s="49"/>
      <c r="C54" s="30" t="e">
        <f>$C$12</f>
        <v>#REF!</v>
      </c>
      <c r="D54" s="84"/>
      <c r="E54" s="84" t="e">
        <f>$B52*D52</f>
        <v>#REF!</v>
      </c>
      <c r="F54" s="84" t="e">
        <f>$B52*E52</f>
        <v>#REF!</v>
      </c>
      <c r="G54" s="84" t="e">
        <f t="shared" ref="G54:BM54" si="19">$B52*F52</f>
        <v>#REF!</v>
      </c>
      <c r="H54" s="84" t="e">
        <f t="shared" si="19"/>
        <v>#REF!</v>
      </c>
      <c r="I54" s="84" t="e">
        <f t="shared" si="19"/>
        <v>#REF!</v>
      </c>
      <c r="J54" s="84" t="e">
        <f t="shared" si="19"/>
        <v>#REF!</v>
      </c>
      <c r="K54" s="84" t="e">
        <f t="shared" si="19"/>
        <v>#REF!</v>
      </c>
      <c r="L54" s="84" t="e">
        <f>$B52*K52</f>
        <v>#REF!</v>
      </c>
      <c r="M54" s="84" t="e">
        <f t="shared" si="19"/>
        <v>#REF!</v>
      </c>
      <c r="N54" s="84" t="e">
        <f t="shared" si="19"/>
        <v>#REF!</v>
      </c>
      <c r="O54" s="84" t="e">
        <f t="shared" si="19"/>
        <v>#REF!</v>
      </c>
      <c r="P54" s="84" t="e">
        <f t="shared" si="19"/>
        <v>#REF!</v>
      </c>
      <c r="Q54" s="84" t="e">
        <f t="shared" si="19"/>
        <v>#REF!</v>
      </c>
      <c r="R54" s="84" t="e">
        <f t="shared" si="19"/>
        <v>#REF!</v>
      </c>
      <c r="S54" s="84" t="e">
        <f t="shared" si="19"/>
        <v>#REF!</v>
      </c>
      <c r="T54" s="84" t="e">
        <f t="shared" si="19"/>
        <v>#REF!</v>
      </c>
      <c r="U54" s="84" t="e">
        <f t="shared" si="19"/>
        <v>#REF!</v>
      </c>
      <c r="V54" s="84" t="e">
        <f t="shared" si="19"/>
        <v>#REF!</v>
      </c>
      <c r="W54" s="84" t="e">
        <f t="shared" si="19"/>
        <v>#REF!</v>
      </c>
      <c r="X54" s="84" t="e">
        <f t="shared" si="19"/>
        <v>#REF!</v>
      </c>
      <c r="Y54" s="84" t="e">
        <f t="shared" si="19"/>
        <v>#REF!</v>
      </c>
      <c r="Z54" s="84" t="e">
        <f t="shared" si="19"/>
        <v>#REF!</v>
      </c>
      <c r="AA54" s="84" t="e">
        <f t="shared" si="19"/>
        <v>#REF!</v>
      </c>
      <c r="AB54" s="84" t="e">
        <f t="shared" si="19"/>
        <v>#REF!</v>
      </c>
      <c r="AC54" s="84" t="e">
        <f t="shared" si="19"/>
        <v>#REF!</v>
      </c>
      <c r="AD54" s="84" t="e">
        <f t="shared" si="19"/>
        <v>#REF!</v>
      </c>
      <c r="AE54" s="84" t="e">
        <f t="shared" si="19"/>
        <v>#REF!</v>
      </c>
      <c r="AF54" s="84" t="e">
        <f t="shared" si="19"/>
        <v>#REF!</v>
      </c>
      <c r="AG54" s="84" t="e">
        <f t="shared" si="19"/>
        <v>#REF!</v>
      </c>
      <c r="AH54" s="84" t="e">
        <f t="shared" si="19"/>
        <v>#REF!</v>
      </c>
      <c r="AI54" s="84" t="e">
        <f t="shared" si="19"/>
        <v>#REF!</v>
      </c>
      <c r="AJ54" s="84" t="e">
        <f t="shared" si="19"/>
        <v>#REF!</v>
      </c>
      <c r="AK54" s="84" t="e">
        <f t="shared" si="19"/>
        <v>#REF!</v>
      </c>
      <c r="AL54" s="84" t="e">
        <f t="shared" si="19"/>
        <v>#REF!</v>
      </c>
      <c r="AM54" s="84" t="e">
        <f t="shared" si="19"/>
        <v>#REF!</v>
      </c>
      <c r="AN54" s="84" t="e">
        <f t="shared" si="19"/>
        <v>#REF!</v>
      </c>
      <c r="AO54" s="84" t="e">
        <f t="shared" si="19"/>
        <v>#REF!</v>
      </c>
      <c r="AP54" s="84" t="e">
        <f t="shared" si="19"/>
        <v>#REF!</v>
      </c>
      <c r="AQ54" s="84" t="e">
        <f t="shared" si="19"/>
        <v>#REF!</v>
      </c>
      <c r="AR54" s="84" t="e">
        <f t="shared" si="19"/>
        <v>#REF!</v>
      </c>
      <c r="AS54" s="84" t="e">
        <f t="shared" si="19"/>
        <v>#REF!</v>
      </c>
      <c r="AT54" s="84" t="e">
        <f t="shared" si="19"/>
        <v>#REF!</v>
      </c>
      <c r="AU54" s="84" t="e">
        <f t="shared" si="19"/>
        <v>#REF!</v>
      </c>
      <c r="AV54" s="84" t="e">
        <f t="shared" si="19"/>
        <v>#REF!</v>
      </c>
      <c r="AW54" s="84" t="e">
        <f t="shared" si="19"/>
        <v>#REF!</v>
      </c>
      <c r="AX54" s="84" t="e">
        <f t="shared" si="19"/>
        <v>#REF!</v>
      </c>
      <c r="AY54" s="84" t="e">
        <f t="shared" si="19"/>
        <v>#REF!</v>
      </c>
      <c r="AZ54" s="84" t="e">
        <f t="shared" si="19"/>
        <v>#REF!</v>
      </c>
      <c r="BA54" s="84" t="e">
        <f t="shared" si="19"/>
        <v>#REF!</v>
      </c>
      <c r="BB54" s="84" t="e">
        <f t="shared" si="19"/>
        <v>#REF!</v>
      </c>
      <c r="BC54" s="84" t="e">
        <f t="shared" si="19"/>
        <v>#REF!</v>
      </c>
      <c r="BD54" s="84" t="e">
        <f t="shared" si="19"/>
        <v>#REF!</v>
      </c>
      <c r="BE54" s="84" t="e">
        <f t="shared" si="19"/>
        <v>#REF!</v>
      </c>
      <c r="BF54" s="84" t="e">
        <f t="shared" si="19"/>
        <v>#REF!</v>
      </c>
      <c r="BG54" s="84" t="e">
        <f t="shared" si="19"/>
        <v>#REF!</v>
      </c>
      <c r="BH54" s="84" t="e">
        <f t="shared" si="19"/>
        <v>#REF!</v>
      </c>
      <c r="BI54" s="84" t="e">
        <f t="shared" si="19"/>
        <v>#REF!</v>
      </c>
      <c r="BJ54" s="84" t="e">
        <f t="shared" si="19"/>
        <v>#REF!</v>
      </c>
      <c r="BK54" s="84" t="e">
        <f t="shared" si="19"/>
        <v>#REF!</v>
      </c>
      <c r="BL54" s="84" t="e">
        <f t="shared" si="19"/>
        <v>#REF!</v>
      </c>
      <c r="BM54" s="84" t="e">
        <f t="shared" si="19"/>
        <v>#REF!</v>
      </c>
    </row>
    <row r="55" spans="1:65" s="12" customFormat="1">
      <c r="A55" s="49"/>
      <c r="C55" s="30" t="e">
        <f>$C$13</f>
        <v>#REF!</v>
      </c>
      <c r="D55" s="34" t="e">
        <f t="shared" ref="D55:BM55" si="20">D53+D54</f>
        <v>#REF!</v>
      </c>
      <c r="E55" s="34" t="e">
        <f>E53+E54</f>
        <v>#REF!</v>
      </c>
      <c r="F55" s="34" t="e">
        <f t="shared" si="20"/>
        <v>#REF!</v>
      </c>
      <c r="G55" s="34" t="e">
        <f t="shared" si="20"/>
        <v>#REF!</v>
      </c>
      <c r="H55" s="34" t="e">
        <f t="shared" si="20"/>
        <v>#REF!</v>
      </c>
      <c r="I55" s="34" t="e">
        <f t="shared" si="20"/>
        <v>#REF!</v>
      </c>
      <c r="J55" s="34" t="e">
        <f t="shared" si="20"/>
        <v>#REF!</v>
      </c>
      <c r="K55" s="34" t="e">
        <f t="shared" si="20"/>
        <v>#REF!</v>
      </c>
      <c r="L55" s="34" t="e">
        <f t="shared" si="20"/>
        <v>#REF!</v>
      </c>
      <c r="M55" s="34" t="e">
        <f t="shared" si="20"/>
        <v>#REF!</v>
      </c>
      <c r="N55" s="34" t="e">
        <f t="shared" si="20"/>
        <v>#REF!</v>
      </c>
      <c r="O55" s="34" t="e">
        <f>O53+O54</f>
        <v>#REF!</v>
      </c>
      <c r="P55" s="34" t="e">
        <f t="shared" si="20"/>
        <v>#REF!</v>
      </c>
      <c r="Q55" s="34" t="e">
        <f t="shared" si="20"/>
        <v>#REF!</v>
      </c>
      <c r="R55" s="34" t="e">
        <f t="shared" si="20"/>
        <v>#REF!</v>
      </c>
      <c r="S55" s="34" t="e">
        <f t="shared" si="20"/>
        <v>#REF!</v>
      </c>
      <c r="T55" s="34" t="e">
        <f t="shared" si="20"/>
        <v>#REF!</v>
      </c>
      <c r="U55" s="34" t="e">
        <f t="shared" si="20"/>
        <v>#REF!</v>
      </c>
      <c r="V55" s="34" t="e">
        <f t="shared" si="20"/>
        <v>#REF!</v>
      </c>
      <c r="W55" s="34" t="e">
        <f t="shared" si="20"/>
        <v>#REF!</v>
      </c>
      <c r="X55" s="34" t="e">
        <f t="shared" si="20"/>
        <v>#REF!</v>
      </c>
      <c r="Y55" s="34" t="e">
        <f t="shared" si="20"/>
        <v>#REF!</v>
      </c>
      <c r="Z55" s="34" t="e">
        <f t="shared" si="20"/>
        <v>#REF!</v>
      </c>
      <c r="AA55" s="34" t="e">
        <f t="shared" si="20"/>
        <v>#REF!</v>
      </c>
      <c r="AB55" s="34" t="e">
        <f t="shared" si="20"/>
        <v>#REF!</v>
      </c>
      <c r="AC55" s="34" t="e">
        <f t="shared" si="20"/>
        <v>#REF!</v>
      </c>
      <c r="AD55" s="34" t="e">
        <f t="shared" si="20"/>
        <v>#REF!</v>
      </c>
      <c r="AE55" s="34" t="e">
        <f t="shared" si="20"/>
        <v>#REF!</v>
      </c>
      <c r="AF55" s="34" t="e">
        <f t="shared" si="20"/>
        <v>#REF!</v>
      </c>
      <c r="AG55" s="34" t="e">
        <f t="shared" si="20"/>
        <v>#REF!</v>
      </c>
      <c r="AH55" s="34" t="e">
        <f t="shared" si="20"/>
        <v>#REF!</v>
      </c>
      <c r="AI55" s="34" t="e">
        <f t="shared" si="20"/>
        <v>#REF!</v>
      </c>
      <c r="AJ55" s="34" t="e">
        <f t="shared" si="20"/>
        <v>#REF!</v>
      </c>
      <c r="AK55" s="34" t="e">
        <f t="shared" si="20"/>
        <v>#REF!</v>
      </c>
      <c r="AL55" s="34" t="e">
        <f t="shared" si="20"/>
        <v>#REF!</v>
      </c>
      <c r="AM55" s="34" t="e">
        <f t="shared" si="20"/>
        <v>#REF!</v>
      </c>
      <c r="AN55" s="34" t="e">
        <f t="shared" si="20"/>
        <v>#REF!</v>
      </c>
      <c r="AO55" s="34" t="e">
        <f t="shared" si="20"/>
        <v>#REF!</v>
      </c>
      <c r="AP55" s="34" t="e">
        <f t="shared" si="20"/>
        <v>#REF!</v>
      </c>
      <c r="AQ55" s="34" t="e">
        <f t="shared" si="20"/>
        <v>#REF!</v>
      </c>
      <c r="AR55" s="34" t="e">
        <f t="shared" si="20"/>
        <v>#REF!</v>
      </c>
      <c r="AS55" s="34" t="e">
        <f t="shared" si="20"/>
        <v>#REF!</v>
      </c>
      <c r="AT55" s="34" t="e">
        <f t="shared" si="20"/>
        <v>#REF!</v>
      </c>
      <c r="AU55" s="34" t="e">
        <f t="shared" si="20"/>
        <v>#REF!</v>
      </c>
      <c r="AV55" s="34" t="e">
        <f t="shared" si="20"/>
        <v>#REF!</v>
      </c>
      <c r="AW55" s="34" t="e">
        <f t="shared" si="20"/>
        <v>#REF!</v>
      </c>
      <c r="AX55" s="34" t="e">
        <f t="shared" si="20"/>
        <v>#REF!</v>
      </c>
      <c r="AY55" s="34" t="e">
        <f t="shared" si="20"/>
        <v>#REF!</v>
      </c>
      <c r="AZ55" s="34" t="e">
        <f t="shared" si="20"/>
        <v>#REF!</v>
      </c>
      <c r="BA55" s="34" t="e">
        <f t="shared" si="20"/>
        <v>#REF!</v>
      </c>
      <c r="BB55" s="34" t="e">
        <f t="shared" si="20"/>
        <v>#REF!</v>
      </c>
      <c r="BC55" s="34" t="e">
        <f t="shared" si="20"/>
        <v>#REF!</v>
      </c>
      <c r="BD55" s="34" t="e">
        <f t="shared" si="20"/>
        <v>#REF!</v>
      </c>
      <c r="BE55" s="34" t="e">
        <f t="shared" si="20"/>
        <v>#REF!</v>
      </c>
      <c r="BF55" s="34" t="e">
        <f t="shared" si="20"/>
        <v>#REF!</v>
      </c>
      <c r="BG55" s="34" t="e">
        <f t="shared" si="20"/>
        <v>#REF!</v>
      </c>
      <c r="BH55" s="34" t="e">
        <f t="shared" si="20"/>
        <v>#REF!</v>
      </c>
      <c r="BI55" s="34" t="e">
        <f t="shared" si="20"/>
        <v>#REF!</v>
      </c>
      <c r="BJ55" s="34" t="e">
        <f t="shared" si="20"/>
        <v>#REF!</v>
      </c>
      <c r="BK55" s="34" t="e">
        <f t="shared" si="20"/>
        <v>#REF!</v>
      </c>
      <c r="BL55" s="34" t="e">
        <f t="shared" si="20"/>
        <v>#REF!</v>
      </c>
      <c r="BM55" s="34" t="e">
        <f t="shared" si="20"/>
        <v>#REF!</v>
      </c>
    </row>
    <row r="56" spans="1:65" s="12" customFormat="1">
      <c r="A56" s="39"/>
      <c r="C56" s="30" t="e">
        <f>$C$14</f>
        <v>#REF!</v>
      </c>
      <c r="D56" s="34" t="e">
        <f>IF(Interest_IDA&gt;=Discount_IDA,D52,NPV($B53,E55:$BD55))</f>
        <v>#NAME?</v>
      </c>
      <c r="E56" s="34" t="e">
        <f>IF(Interest_IDA&gt;=Discount_IDA,E52,NPV($B53,F55:$BD55))</f>
        <v>#NAME?</v>
      </c>
      <c r="F56" s="34" t="e">
        <f>IF(Interest_IDA&gt;=Discount_IDA,F52,NPV($B53,G55:$BD55))</f>
        <v>#NAME?</v>
      </c>
      <c r="G56" s="34" t="e">
        <f>IF(Interest_IDA&gt;=Discount_IDA,G52,NPV($B53,H55:$BD55))</f>
        <v>#NAME?</v>
      </c>
      <c r="H56" s="34" t="e">
        <f>IF(Interest_IDA&gt;=Discount_IDA,H52,NPV($B53,I55:$BD55))</f>
        <v>#NAME?</v>
      </c>
      <c r="I56" s="34" t="e">
        <f>IF(Interest_IDA&gt;=Discount_IDA,I52,NPV($B53,J55:$BD55))</f>
        <v>#NAME?</v>
      </c>
      <c r="J56" s="34" t="e">
        <f>IF(Interest_IDA&gt;=Discount_IDA,J52,NPV($B53,K55:$BD55))</f>
        <v>#NAME?</v>
      </c>
      <c r="K56" s="34" t="e">
        <f>IF(Interest_IDA&gt;=Discount_IDA,K52,NPV($B53,L55:$BD55))</f>
        <v>#NAME?</v>
      </c>
      <c r="L56" s="34" t="e">
        <f>IF(Interest_IDA&gt;=Discount_IDA,L52,NPV($B53,M55:$BD55))</f>
        <v>#NAME?</v>
      </c>
      <c r="M56" s="34" t="e">
        <f>IF(Interest_IDA&gt;=Discount_IDA,M52,NPV($B53,N55:$BD55))</f>
        <v>#NAME?</v>
      </c>
      <c r="N56" s="34" t="e">
        <f>IF(Interest_IDA&gt;=Discount_IDA,N52,NPV($B53,O55:$BD55))</f>
        <v>#NAME?</v>
      </c>
      <c r="O56" s="34" t="e">
        <f>IF(Interest_IDA&gt;=Discount_IDA,O52,NPV($B53,P55:$BD55))</f>
        <v>#NAME?</v>
      </c>
      <c r="P56" s="34" t="e">
        <f>IF(Interest_IDA&gt;=Discount_IDA,P52,NPV($B53,Q55:$BD55))</f>
        <v>#NAME?</v>
      </c>
      <c r="Q56" s="34" t="e">
        <f>IF(Interest_IDA&gt;=Discount_IDA,Q52,NPV($B53,R55:$BD55))</f>
        <v>#NAME?</v>
      </c>
      <c r="R56" s="34" t="e">
        <f>IF(Interest_IDA&gt;=Discount_IDA,R52,NPV($B53,S55:$BD55))</f>
        <v>#NAME?</v>
      </c>
      <c r="S56" s="34" t="e">
        <f>IF(Interest_IDA&gt;=Discount_IDA,S52,NPV($B53,T55:$BD55))</f>
        <v>#NAME?</v>
      </c>
      <c r="T56" s="34" t="e">
        <f>IF(Interest_IDA&gt;=Discount_IDA,T52,NPV($B53,U55:$BD55))</f>
        <v>#NAME?</v>
      </c>
      <c r="U56" s="34" t="e">
        <f>IF(Interest_IDA&gt;=Discount_IDA,U52,NPV($B53,V55:$BD55))</f>
        <v>#NAME?</v>
      </c>
      <c r="V56" s="34" t="e">
        <f>IF(Interest_IDA&gt;=Discount_IDA,V52,NPV($B53,W55:$BD55))</f>
        <v>#NAME?</v>
      </c>
      <c r="W56" s="34" t="e">
        <f>IF(Interest_IDA&gt;=Discount_IDA,W52,NPV($B53,X55:$BD55))</f>
        <v>#NAME?</v>
      </c>
      <c r="X56" s="34" t="e">
        <f>IF(Interest_IDA&gt;=Discount_IDA,X52,NPV($B53,Y55:$BD55))</f>
        <v>#NAME?</v>
      </c>
      <c r="Y56" s="34" t="e">
        <f>IF(Interest_IDA&gt;=Discount_IDA,Y52,NPV($B53,Z55:$BD55))</f>
        <v>#NAME?</v>
      </c>
      <c r="Z56" s="34" t="e">
        <f>IF(Interest_IDA&gt;=Discount_IDA,Z52,NPV($B53,AA55:$BD55))</f>
        <v>#NAME?</v>
      </c>
      <c r="AA56" s="34" t="e">
        <f>IF(Interest_IDA&gt;=Discount_IDA,AA52,NPV($B53,AB55:$BD55))</f>
        <v>#NAME?</v>
      </c>
      <c r="AB56" s="34" t="e">
        <f>IF(Interest_IDA&gt;=Discount_IDA,AB52,NPV($B53,AC55:$BD55))</f>
        <v>#NAME?</v>
      </c>
      <c r="AC56" s="34" t="e">
        <f>IF(Interest_IDA&gt;=Discount_IDA,AC52,NPV($B53,AD55:$BD55))</f>
        <v>#NAME?</v>
      </c>
      <c r="AD56" s="34" t="e">
        <f>IF(Interest_IDA&gt;=Discount_IDA,AD52,NPV($B53,AE55:$BD55))</f>
        <v>#NAME?</v>
      </c>
      <c r="AE56" s="34" t="e">
        <f>IF(Interest_IDA&gt;=Discount_IDA,AE52,NPV($B53,AF55:$BD55))</f>
        <v>#NAME?</v>
      </c>
      <c r="AF56" s="34" t="e">
        <f>IF(Interest_IDA&gt;=Discount_IDA,AF52,NPV($B53,AG55:$BD55))</f>
        <v>#NAME?</v>
      </c>
      <c r="AG56" s="34" t="e">
        <f>IF(Interest_IDA&gt;=Discount_IDA,AG52,NPV($B53,AH55:$BD55))</f>
        <v>#NAME?</v>
      </c>
      <c r="AH56" s="34" t="e">
        <f>IF(Interest_IDA&gt;=Discount_IDA,AH52,NPV($B53,AI55:$BD55))</f>
        <v>#NAME?</v>
      </c>
      <c r="AI56" s="34" t="e">
        <f>IF(Interest_IDA&gt;=Discount_IDA,AI52,NPV($B53,AJ55:$BD55))</f>
        <v>#NAME?</v>
      </c>
      <c r="AJ56" s="34" t="e">
        <f>IF(Interest_IDA&gt;=Discount_IDA,AJ52,NPV($B53,AK55:$BD55))</f>
        <v>#NAME?</v>
      </c>
      <c r="AK56" s="34" t="e">
        <f>IF(Interest_IDA&gt;=Discount_IDA,AK52,NPV($B53,AL55:$BD55))</f>
        <v>#NAME?</v>
      </c>
      <c r="AL56" s="34" t="e">
        <f>IF(Interest_IDA&gt;=Discount_IDA,AL52,NPV($B53,AM55:$BD55))</f>
        <v>#NAME?</v>
      </c>
      <c r="AM56" s="34" t="e">
        <f>IF(Interest_IDA&gt;=Discount_IDA,AM52,NPV($B53,AN55:$BD55))</f>
        <v>#NAME?</v>
      </c>
      <c r="AN56" s="34" t="e">
        <f>IF(Interest_IDA&gt;=Discount_IDA,AN52,NPV($B53,AO55:$BD55))</f>
        <v>#NAME?</v>
      </c>
      <c r="AO56" s="34" t="e">
        <f>IF(Interest_IDA&gt;=Discount_IDA,AO52,NPV($B53,AP55:$BD55))</f>
        <v>#NAME?</v>
      </c>
      <c r="AP56" s="34" t="e">
        <f>IF(Interest_IDA&gt;=Discount_IDA,AP52,NPV($B53,AQ55:$BD55))</f>
        <v>#NAME?</v>
      </c>
      <c r="AQ56" s="34" t="e">
        <f>IF(Interest_IDA&gt;=Discount_IDA,AQ52,NPV($B53,AR55:$BD55))</f>
        <v>#NAME?</v>
      </c>
      <c r="AR56" s="34" t="e">
        <f>IF(Interest_IDA&gt;=Discount_IDA,AR52,NPV($B53,AS55:$BD55))</f>
        <v>#NAME?</v>
      </c>
      <c r="AS56" s="34" t="e">
        <f>IF(Interest_IDA&gt;=Discount_IDA,AS52,NPV($B53,AT55:$BD55))</f>
        <v>#NAME?</v>
      </c>
      <c r="AT56" s="34" t="e">
        <f>IF(Interest_IDA&gt;=Discount_IDA,AT52,NPV($B53,AU55:$BD55))</f>
        <v>#NAME?</v>
      </c>
      <c r="AU56" s="34" t="e">
        <f>IF(Interest_IDA&gt;=Discount_IDA,AU52,NPV($B53,AV55:$BD55))</f>
        <v>#NAME?</v>
      </c>
      <c r="AV56" s="34" t="e">
        <f>IF(Interest_IDA&gt;=Discount_IDA,AV52,NPV($B53,AW55:$BD55))</f>
        <v>#NAME?</v>
      </c>
      <c r="AW56" s="34" t="e">
        <f>IF(Interest_IDA&gt;=Discount_IDA,AW52,NPV($B53,AX55:$BD55))</f>
        <v>#NAME?</v>
      </c>
      <c r="AX56" s="34" t="e">
        <f>IF(Interest_IDA&gt;=Discount_IDA,AX52,NPV($B53,AY55:$BD55))</f>
        <v>#NAME?</v>
      </c>
      <c r="AY56" s="34" t="e">
        <f>IF(Interest_IDA&gt;=Discount_IDA,AY52,NPV($B53,AZ55:$BD55))</f>
        <v>#NAME?</v>
      </c>
      <c r="AZ56" s="34" t="e">
        <f>IF(Interest_IDA&gt;=Discount_IDA,AZ52,NPV($B53,BA55:$BD55))</f>
        <v>#NAME?</v>
      </c>
      <c r="BA56" s="34" t="e">
        <f>IF(Interest_IDA&gt;=Discount_IDA,BA52,NPV($B53,BB55:$BD55))</f>
        <v>#NAME?</v>
      </c>
      <c r="BB56" s="34" t="e">
        <f>IF(Interest_IDA&gt;=Discount_IDA,BB52,NPV($B53,BC55:$BD55))</f>
        <v>#NAME?</v>
      </c>
      <c r="BC56" s="34" t="e">
        <f>IF(Interest_IDA&gt;=Discount_IDA,BC52,NPV($B53,BD55:$BD55))</f>
        <v>#NAME?</v>
      </c>
      <c r="BD56" s="34" t="e">
        <f>IF(Interest_IDA&gt;=Discount_IDA,BD52,NPV($B53,$BD55:BD55))</f>
        <v>#NAME?</v>
      </c>
      <c r="BE56" s="34" t="e">
        <f>IF(Interest_IDA&gt;=Discount_IDA,BE52,NPV($B53,$BD55:BF55))</f>
        <v>#NAME?</v>
      </c>
      <c r="BF56" s="34" t="e">
        <f>IF(Interest_IDA&gt;=Discount_IDA,BF52,NPV($B53,$BD55:BG55))</f>
        <v>#NAME?</v>
      </c>
      <c r="BG56" s="34" t="e">
        <f>IF(Interest_IDA&gt;=Discount_IDA,BG52,NPV($B53,$BD55:BG55))</f>
        <v>#NAME?</v>
      </c>
      <c r="BH56" s="34" t="e">
        <f>IF(Interest_IDA&gt;=Discount_IDA,BH52,NPV($B53,$BD55:BI55))</f>
        <v>#NAME?</v>
      </c>
      <c r="BI56" s="34" t="e">
        <f>IF(Interest_IDA&gt;=Discount_IDA,BI52,NPV($B53,$BD55:BJ55))</f>
        <v>#NAME?</v>
      </c>
      <c r="BJ56" s="34" t="e">
        <f>IF(Interest_IDA&gt;=Discount_IDA,BJ52,NPV($B53,$BD55:BJ55))</f>
        <v>#NAME?</v>
      </c>
      <c r="BK56" s="34" t="e">
        <f>IF(Interest_IDA&gt;=Discount_IDA,BK52,NPV($B53,$BD55:BL55))</f>
        <v>#NAME?</v>
      </c>
      <c r="BL56" s="34" t="e">
        <f>IF(Interest_IDA&gt;=Discount_IDA,BL52,NPV($B53,$BD55:BM55))</f>
        <v>#NAME?</v>
      </c>
      <c r="BM56" s="34" t="e">
        <f>IF(Interest_IDA&gt;=Discount_IDA,BM52,NPV($B53,$BD55:BM55))</f>
        <v>#NAME?</v>
      </c>
    </row>
    <row r="57" spans="1:65" s="12" customFormat="1">
      <c r="A57" s="39"/>
      <c r="C57" s="30" t="e">
        <f>$C$15</f>
        <v>#REF!</v>
      </c>
      <c r="D57" s="34" t="e">
        <f>IF(D56=0,0,(1-D56/D52)*100)</f>
        <v>#NAME?</v>
      </c>
      <c r="E57" s="34" t="e">
        <f t="shared" ref="E57:BM57" si="21">IF(E56=0,0,(1-E56/E52)*100)</f>
        <v>#NAME?</v>
      </c>
      <c r="F57" s="34" t="e">
        <f t="shared" si="21"/>
        <v>#NAME?</v>
      </c>
      <c r="G57" s="34" t="e">
        <f t="shared" si="21"/>
        <v>#NAME?</v>
      </c>
      <c r="H57" s="34" t="e">
        <f t="shared" si="21"/>
        <v>#NAME?</v>
      </c>
      <c r="I57" s="34" t="e">
        <f t="shared" si="21"/>
        <v>#NAME?</v>
      </c>
      <c r="J57" s="34" t="e">
        <f t="shared" si="21"/>
        <v>#NAME?</v>
      </c>
      <c r="K57" s="34" t="e">
        <f t="shared" si="21"/>
        <v>#NAME?</v>
      </c>
      <c r="L57" s="34" t="e">
        <f t="shared" si="21"/>
        <v>#NAME?</v>
      </c>
      <c r="M57" s="34" t="e">
        <f t="shared" si="21"/>
        <v>#NAME?</v>
      </c>
      <c r="N57" s="34" t="e">
        <f t="shared" si="21"/>
        <v>#NAME?</v>
      </c>
      <c r="O57" s="34" t="e">
        <f t="shared" si="21"/>
        <v>#NAME?</v>
      </c>
      <c r="P57" s="34" t="e">
        <f t="shared" si="21"/>
        <v>#NAME?</v>
      </c>
      <c r="Q57" s="34" t="e">
        <f t="shared" si="21"/>
        <v>#NAME?</v>
      </c>
      <c r="R57" s="34" t="e">
        <f t="shared" si="21"/>
        <v>#NAME?</v>
      </c>
      <c r="S57" s="34" t="e">
        <f t="shared" si="21"/>
        <v>#NAME?</v>
      </c>
      <c r="T57" s="34" t="e">
        <f t="shared" si="21"/>
        <v>#NAME?</v>
      </c>
      <c r="U57" s="34" t="e">
        <f t="shared" si="21"/>
        <v>#NAME?</v>
      </c>
      <c r="V57" s="34" t="e">
        <f t="shared" si="21"/>
        <v>#NAME?</v>
      </c>
      <c r="W57" s="34" t="e">
        <f t="shared" si="21"/>
        <v>#NAME?</v>
      </c>
      <c r="X57" s="34" t="e">
        <f t="shared" si="21"/>
        <v>#NAME?</v>
      </c>
      <c r="Y57" s="34" t="e">
        <f t="shared" si="21"/>
        <v>#NAME?</v>
      </c>
      <c r="Z57" s="34" t="e">
        <f t="shared" si="21"/>
        <v>#NAME?</v>
      </c>
      <c r="AA57" s="34" t="e">
        <f t="shared" si="21"/>
        <v>#NAME?</v>
      </c>
      <c r="AB57" s="34" t="e">
        <f t="shared" si="21"/>
        <v>#NAME?</v>
      </c>
      <c r="AC57" s="34" t="e">
        <f t="shared" si="21"/>
        <v>#NAME?</v>
      </c>
      <c r="AD57" s="34" t="e">
        <f t="shared" si="21"/>
        <v>#NAME?</v>
      </c>
      <c r="AE57" s="34" t="e">
        <f t="shared" si="21"/>
        <v>#NAME?</v>
      </c>
      <c r="AF57" s="34" t="e">
        <f t="shared" si="21"/>
        <v>#NAME?</v>
      </c>
      <c r="AG57" s="34" t="e">
        <f t="shared" si="21"/>
        <v>#NAME?</v>
      </c>
      <c r="AH57" s="34" t="e">
        <f t="shared" si="21"/>
        <v>#NAME?</v>
      </c>
      <c r="AI57" s="34" t="e">
        <f t="shared" si="21"/>
        <v>#NAME?</v>
      </c>
      <c r="AJ57" s="34" t="e">
        <f t="shared" si="21"/>
        <v>#NAME?</v>
      </c>
      <c r="AK57" s="34" t="e">
        <f t="shared" si="21"/>
        <v>#NAME?</v>
      </c>
      <c r="AL57" s="34" t="e">
        <f t="shared" si="21"/>
        <v>#NAME?</v>
      </c>
      <c r="AM57" s="34" t="e">
        <f t="shared" si="21"/>
        <v>#NAME?</v>
      </c>
      <c r="AN57" s="34" t="e">
        <f t="shared" si="21"/>
        <v>#NAME?</v>
      </c>
      <c r="AO57" s="34" t="e">
        <f t="shared" si="21"/>
        <v>#NAME?</v>
      </c>
      <c r="AP57" s="34" t="e">
        <f t="shared" si="21"/>
        <v>#NAME?</v>
      </c>
      <c r="AQ57" s="34" t="e">
        <f t="shared" si="21"/>
        <v>#NAME?</v>
      </c>
      <c r="AR57" s="34" t="e">
        <f t="shared" si="21"/>
        <v>#NAME?</v>
      </c>
      <c r="AS57" s="34" t="e">
        <f t="shared" si="21"/>
        <v>#NAME?</v>
      </c>
      <c r="AT57" s="34" t="e">
        <f t="shared" si="21"/>
        <v>#NAME?</v>
      </c>
      <c r="AU57" s="34" t="e">
        <f t="shared" si="21"/>
        <v>#NAME?</v>
      </c>
      <c r="AV57" s="34" t="e">
        <f t="shared" si="21"/>
        <v>#NAME?</v>
      </c>
      <c r="AW57" s="34" t="e">
        <f t="shared" si="21"/>
        <v>#NAME?</v>
      </c>
      <c r="AX57" s="34" t="e">
        <f t="shared" si="21"/>
        <v>#NAME?</v>
      </c>
      <c r="AY57" s="34" t="e">
        <f t="shared" si="21"/>
        <v>#NAME?</v>
      </c>
      <c r="AZ57" s="34" t="e">
        <f t="shared" si="21"/>
        <v>#NAME?</v>
      </c>
      <c r="BA57" s="34" t="e">
        <f t="shared" si="21"/>
        <v>#NAME?</v>
      </c>
      <c r="BB57" s="34" t="e">
        <f t="shared" si="21"/>
        <v>#NAME?</v>
      </c>
      <c r="BC57" s="34" t="e">
        <f t="shared" si="21"/>
        <v>#NAME?</v>
      </c>
      <c r="BD57" s="34" t="e">
        <f t="shared" si="21"/>
        <v>#NAME?</v>
      </c>
      <c r="BE57" s="34" t="e">
        <f t="shared" si="21"/>
        <v>#NAME?</v>
      </c>
      <c r="BF57" s="34" t="e">
        <f t="shared" si="21"/>
        <v>#NAME?</v>
      </c>
      <c r="BG57" s="34" t="e">
        <f t="shared" si="21"/>
        <v>#NAME?</v>
      </c>
      <c r="BH57" s="34" t="e">
        <f t="shared" si="21"/>
        <v>#NAME?</v>
      </c>
      <c r="BI57" s="34" t="e">
        <f t="shared" si="21"/>
        <v>#NAME?</v>
      </c>
      <c r="BJ57" s="34" t="e">
        <f t="shared" si="21"/>
        <v>#NAME?</v>
      </c>
      <c r="BK57" s="34" t="e">
        <f t="shared" si="21"/>
        <v>#NAME?</v>
      </c>
      <c r="BL57" s="34" t="e">
        <f t="shared" si="21"/>
        <v>#NAME?</v>
      </c>
      <c r="BM57" s="34" t="e">
        <f t="shared" si="21"/>
        <v>#NAME?</v>
      </c>
    </row>
    <row r="58" spans="1:65" s="17" customFormat="1">
      <c r="A58" s="41"/>
      <c r="B58" s="1"/>
      <c r="C58" s="30" t="str">
        <f>$C$16</f>
        <v>t-g&gt;0</v>
      </c>
      <c r="D58" s="42" t="e">
        <f>IF(D49-Grace_IDA&gt;0,D49-Grace_IDA,0)</f>
        <v>#NAME?</v>
      </c>
      <c r="E58" s="42" t="e">
        <f t="shared" ref="E58:AE58" si="22">IF(E49-Grace_IDA&gt;0,E49-Grace_IDA,0)</f>
        <v>#NAME?</v>
      </c>
      <c r="F58" s="42" t="e">
        <f t="shared" si="22"/>
        <v>#NAME?</v>
      </c>
      <c r="G58" s="42" t="e">
        <f>IF(G49-Grace_IDA&gt;0,G49-Grace_IDA,0)</f>
        <v>#NAME?</v>
      </c>
      <c r="H58" s="42" t="e">
        <f t="shared" si="22"/>
        <v>#NAME?</v>
      </c>
      <c r="I58" s="42" t="e">
        <f t="shared" si="22"/>
        <v>#NAME?</v>
      </c>
      <c r="J58" s="42" t="e">
        <f t="shared" si="22"/>
        <v>#NAME?</v>
      </c>
      <c r="K58" s="42" t="e">
        <f t="shared" si="22"/>
        <v>#NAME?</v>
      </c>
      <c r="L58" s="42" t="e">
        <f t="shared" si="22"/>
        <v>#NAME?</v>
      </c>
      <c r="M58" s="42" t="e">
        <f t="shared" si="22"/>
        <v>#NAME?</v>
      </c>
      <c r="N58" s="42" t="e">
        <f t="shared" si="22"/>
        <v>#NAME?</v>
      </c>
      <c r="O58" s="42" t="e">
        <f t="shared" si="22"/>
        <v>#NAME?</v>
      </c>
      <c r="P58" s="42" t="e">
        <f t="shared" si="22"/>
        <v>#NAME?</v>
      </c>
      <c r="Q58" s="42" t="e">
        <f t="shared" si="22"/>
        <v>#NAME?</v>
      </c>
      <c r="R58" s="42" t="e">
        <f t="shared" si="22"/>
        <v>#NAME?</v>
      </c>
      <c r="S58" s="42" t="e">
        <f t="shared" si="22"/>
        <v>#NAME?</v>
      </c>
      <c r="T58" s="42" t="e">
        <f t="shared" si="22"/>
        <v>#NAME?</v>
      </c>
      <c r="U58" s="42" t="e">
        <f t="shared" si="22"/>
        <v>#NAME?</v>
      </c>
      <c r="V58" s="42" t="e">
        <f t="shared" si="22"/>
        <v>#NAME?</v>
      </c>
      <c r="W58" s="42" t="e">
        <f t="shared" si="22"/>
        <v>#NAME?</v>
      </c>
      <c r="X58" s="42" t="e">
        <f t="shared" si="22"/>
        <v>#NAME?</v>
      </c>
      <c r="Y58" s="42" t="e">
        <f t="shared" si="22"/>
        <v>#NAME?</v>
      </c>
      <c r="Z58" s="42" t="e">
        <f t="shared" si="22"/>
        <v>#NAME?</v>
      </c>
      <c r="AA58" s="42" t="e">
        <f t="shared" si="22"/>
        <v>#NAME?</v>
      </c>
      <c r="AB58" s="42" t="e">
        <f t="shared" si="22"/>
        <v>#NAME?</v>
      </c>
      <c r="AC58" s="42" t="e">
        <f t="shared" si="22"/>
        <v>#NAME?</v>
      </c>
      <c r="AD58" s="42" t="e">
        <f t="shared" si="22"/>
        <v>#NAME?</v>
      </c>
      <c r="AE58" s="42" t="e">
        <f t="shared" si="22"/>
        <v>#NAME?</v>
      </c>
      <c r="AF58" s="42"/>
      <c r="AG58" s="42"/>
      <c r="AH58" s="42"/>
      <c r="AI58" s="42"/>
      <c r="AJ58" s="42"/>
      <c r="AK58" s="42"/>
      <c r="AL58" s="42"/>
      <c r="AM58" s="42"/>
      <c r="AN58" s="42"/>
      <c r="AO58" s="42"/>
      <c r="AP58" s="42"/>
      <c r="AQ58" s="42"/>
      <c r="AR58" s="43"/>
      <c r="AS58" s="43"/>
      <c r="AT58" s="43"/>
      <c r="AU58" s="43"/>
      <c r="AV58" s="43"/>
      <c r="AW58" s="43"/>
      <c r="AX58" s="43"/>
      <c r="AY58" s="43"/>
      <c r="AZ58" s="43"/>
      <c r="BA58" s="43"/>
      <c r="BB58" s="43"/>
      <c r="BC58" s="43"/>
      <c r="BD58" s="43"/>
      <c r="BE58" s="43"/>
      <c r="BF58" s="43"/>
      <c r="BG58" s="43"/>
      <c r="BH58" s="43"/>
      <c r="BI58" s="43"/>
      <c r="BJ58" s="43"/>
      <c r="BK58" s="43"/>
      <c r="BL58" s="43"/>
      <c r="BM58" s="43"/>
    </row>
    <row r="59" spans="1:65" s="12" customFormat="1">
      <c r="A59" s="41"/>
      <c r="B59" s="1"/>
      <c r="C59" s="30"/>
      <c r="D59" s="42" t="e">
        <f>IF(D58=0,0,CHOOSE(D58,D65,E65,F65,G65,H65,I65,J65,K65,L65,M65,N65,O65,P65,Q65,R65,S65,T65,U65,V65,W65,X65,Y65,Z65,AA65,AB65,AC65,AD65,AE65,AF65))</f>
        <v>#NAME?</v>
      </c>
      <c r="E59" s="42" t="e">
        <f>IF(E58=0,0,CHOOSE(E58,D65,E65,F65,G65,H65,I65,J65,K65,L65,M65,N65,O65,P65,Q65,R65,S65,T65,U65,V65,W65,X65,Y65,Z65,AA65,AB65,AC65,AD65,AE65,AF65))</f>
        <v>#NAME?</v>
      </c>
      <c r="F59" s="42" t="e">
        <f>IF(F58=0,0,CHOOSE(F58,D65,E65,F65,G65,H65,I65,J65,K65,L65,M65,N65,O65,P65,Q65,R65,S65,T65,U65,V65,W65,X65,Y65,Z65,AA65,AB65,AC65,AD65,AE65,AF65))</f>
        <v>#NAME?</v>
      </c>
      <c r="G59" s="42" t="e">
        <f>IF(G58=0,0,CHOOSE(G58,D65,E65,F65,G65,H65,I65,J65,K65,L65,M65,N65,O65,P65,Q65,R65,S65,T65,U65,V65,W65,X65,Y65,Z65,AA65,AB65,AC65,AD65,AE65,AF65))</f>
        <v>#NAME?</v>
      </c>
      <c r="H59" s="42" t="e">
        <f>IF(H58=0,0,CHOOSE(H58,D65,E65,F65,G65,H65,I65,J65,K65,L65,M65,N65,O65,P65,Q65,R65,S65,T65,U65,V65,W65,X65,Y65,Z65,AA65,AB65,AC65,AD65,AE65,AF65))</f>
        <v>#NAME?</v>
      </c>
      <c r="I59" s="42" t="e">
        <f>IF(I58=0,0,CHOOSE(I58,D65,E65,F65,G65,H65,I65,J65,K65,L65,M65,N65,O65,P65,Q65,R65,S65,T65,U65,V65,W65,X65,Y65,Z65,AA65,AB65,AC65,AD65,AE65,AF65))</f>
        <v>#NAME?</v>
      </c>
      <c r="J59" s="42" t="e">
        <f>IF(J58=0,0,CHOOSE(J58,D65,E65,F65,G65,H65,I65,J65,K65,L65,M65,N65,O65,P65,Q65,R65,S65,T65,U65,V65,W65,X65,Y65,Z65,AA65,AB65,AC65,AD65,AE65,AF65))</f>
        <v>#NAME?</v>
      </c>
      <c r="K59" s="42" t="e">
        <f>IF(K58=0,0,CHOOSE(K58,D65,E65,F65,G65,H65,I65,J65,K65,L65,M65,N65,O65,P65,Q65,R65,S65,T65,U65,V65,W65,X65,Y65,Z65,AA65,AB65,AC65,AD65,AE65,AF65))</f>
        <v>#NAME?</v>
      </c>
      <c r="L59" s="42" t="e">
        <f>IF(L58=0,0,CHOOSE(L58,D65,E65,F65,G65,H65,I65,J65,K65,L65,M65,N65,O65,P65,Q65,R65,S65,T65,U65,V65,W65,X65,Y65,Z65,AA65,AB65,AC65,AD65,AE65,AF65))</f>
        <v>#NAME?</v>
      </c>
      <c r="M59" s="42" t="e">
        <f>IF(M58=0,0,CHOOSE(M58,D65,E65,F65,G65,H65,I65,J65,K65,L65,M65,N65,O65,P65,Q65,R65,S65,T65,U65,V65,W65,X65,Y65,Z65,AA65,AB65,AC65,AD65,AE65,AF65))</f>
        <v>#NAME?</v>
      </c>
      <c r="N59" s="42" t="e">
        <f>IF(N58=0,0,CHOOSE(N58,D65,E65,F65,G65,H65,I65,J65,K65,L65,M65,N65,O65,P65,Q65,R65,S65,T65,U65,V65,W65,X65,Y65,Z65,AA65,AB65,AC65,AD65,AE65,AF65))</f>
        <v>#NAME?</v>
      </c>
      <c r="O59" s="42" t="e">
        <f>IF(O58=0,0,CHOOSE(O58,D65,E65,F65,G65,H65,I65,J65,K65,L65,M65,N65,O65,P65,Q65,R65,S65,T65,U65,V65,W65,X65,Y65,Z65,AA65,AB65,AC65,AD65,AE65,AF65))</f>
        <v>#NAME?</v>
      </c>
      <c r="P59" s="42" t="e">
        <f>IF(P58=0,0,CHOOSE(P58,D65,E65,F65,G65,H65,I65,J65,K65,L65,M65,N65,O65,P65,Q65,R65,S65,T65,U65,V65,W65,X65,Y65,Z65,AA65,AB65,AC65,AD65,AE65,AF65))</f>
        <v>#NAME?</v>
      </c>
      <c r="Q59" s="42" t="e">
        <f>IF(Q58=0,0,CHOOSE(Q58,D65,E65,F65,G65,H65,I65,J65,K65,L65,M65,N65,O65,P65,Q65,R65,S65,T65,U65,V65,W65,X65,Y65,Z65,AA65,AB65,AC65,AD65,AE65,AF65))</f>
        <v>#NAME?</v>
      </c>
      <c r="R59" s="42" t="e">
        <f>IF(R58=0,0,CHOOSE(R58,D65,E65,F65,G65,H65,I65,J65,K65,L65,M65,N65,O65,P65,Q65,R65,S65,T65,U65,V65,W65,X65,Y65,Z65,AA65,AB65,AC65,AD65,AE65,AF65))</f>
        <v>#NAME?</v>
      </c>
      <c r="S59" s="42" t="e">
        <f>IF(S58=0,0,CHOOSE(S58,D65,E65,F65,G65,H65,I65,J65,K65,L65,M65,N65,O65,P65,Q65,R65,S65,T65,U65,V65,W65,X65,Y65,Z65,AA65,AB65,AC65,AD65,AE65,AF65))</f>
        <v>#NAME?</v>
      </c>
      <c r="T59" s="42" t="e">
        <f>IF(T58=0,0,CHOOSE(T58,D65,E65,F65,G65,H65,I65,J65,K65,L65,M65,N65,O65,P65,Q65,R65,S65,T65,U65,V65,W65,X65,Y65,Z65,AA65,AB65,AC65,AD65,AE65,AF65))</f>
        <v>#NAME?</v>
      </c>
      <c r="U59" s="42" t="e">
        <f>IF(U58=0,0,CHOOSE(U58,D65,E65,F65,G65,H65,I65,J65,K65,L65,M65,N65,O65,P65,Q65,R65,S65,T65,U65,V65,W65,X65,Y65,Z65,AA65,AB65,AC65,AD65,AE65,AF65))</f>
        <v>#NAME?</v>
      </c>
      <c r="V59" s="42" t="e">
        <f>IF(V58=0,0,CHOOSE(V58,D65,E65,F65,G65,H65,I65,J65,K65,L65,M65,N65,O65,P65,Q65,R65,S65,T65,U65,V65,W65,X65,Y65,Z65,AA65,AB65,AC65,AD65,AE65,AF65))</f>
        <v>#NAME?</v>
      </c>
      <c r="W59" s="42" t="e">
        <f>IF(W58=0,0,CHOOSE(W58,D65,E65,F65,G65,H65,I65,J65,K65,L65,M65,N65,O65,P65,Q65,R65,S65,T65,U65,V65,W65,X65,Y65,Z65,AA65,AB65,AC65,AD65,AE65,AF65))</f>
        <v>#NAME?</v>
      </c>
      <c r="X59" s="42" t="e">
        <f>IF(X58=0,0,CHOOSE(X58,D65,E65,F65,G65,H65,I65,J65,K65,L65,M65,N65,O65,P65,Q65,R65,S65,T65,U65,V65,W65,X65,Y65,Z65,AA65,AB65,AC65,AD65,AE65,AF65))</f>
        <v>#NAME?</v>
      </c>
      <c r="Y59" s="42" t="e">
        <f>IF(Y58=0,0,CHOOSE(Y58,D65,E65,F65,G65,H65,I65,J65,K65,L65,M65,N65,O65,P65,Q65,R65,S65,T65,U65,V65,W65,X65,Y65,Z65,AA65,AB65,AC65,AD65,AE65,AF65))</f>
        <v>#NAME?</v>
      </c>
      <c r="Z59" s="42" t="e">
        <f>IF(Z58=0,0,CHOOSE(Z58,D65,E65,F65,G65,H65,I65,J65,K65,L65,M65,N65,O65,P65,Q65,R65,S65,T65,U65,V65,W65,X65,Y65,Z65,AA65,AB65,AC65,AD65,AE65,AF65))</f>
        <v>#NAME?</v>
      </c>
      <c r="AA59" s="42" t="e">
        <f>IF(AA58=0,0,CHOOSE(AA58,D65,E65,F65,G65,H65,I65,J65,K65,L65,M65,N65,O65,P65,Q65,R65,S65,T65,U65,V65,W65,X65,Y65,Z65,AA65,AB65,AC65,AD65,AE65,AF65))</f>
        <v>#NAME?</v>
      </c>
      <c r="AB59" s="42" t="e">
        <f>IF(AB58=0,0,CHOOSE(AB58,D65,E65,F65,G65,H65,I65,J65,K65,L65,M65,N65,O65,P65,Q65,R65,S65,T65,U65,V65,W65,X65,Y65,Z65,AA65,AB65,AC65,AD65,AE65,AF65))</f>
        <v>#NAME?</v>
      </c>
      <c r="AC59" s="42" t="e">
        <f>IF(AC58=0,0,CHOOSE(AC58,D65,E65,F65,G65,H65,I65,J65,K65,L65,M65,N65,O65,P65,Q65,R65,S65,T65,U65,V65,W65,X65,Y65,Z65,AA65,AB65,AC65,AD65,AE65,AF65))</f>
        <v>#NAME?</v>
      </c>
      <c r="AD59" s="42" t="e">
        <f>IF(AD58=0,0,CHOOSE(AD58,D65,E65,F65,G65,H65,I65,J65,K65,L65,M65,N65,O65,P65,Q65,R65,S65,T65,U65,V65,W65,X65,Y65,Z65,AA65,AB65,AC65,AD65,AE65,AF65))</f>
        <v>#NAME?</v>
      </c>
      <c r="AE59" s="42" t="e">
        <f>IF(AE58=0,0,CHOOSE(AE58,D65,E65,F65,G65,H65,I65,J65,K65,L65,M65,N65,O65,P65,Q65,R65,S65,T65,U65,V65,W65,X65,Y65,Z65,AA65,AB65,AC65,AD65,AE65,AF65))</f>
        <v>#NAME?</v>
      </c>
      <c r="AF59" s="42"/>
      <c r="AG59" s="42"/>
      <c r="AH59" s="42"/>
      <c r="AI59" s="42"/>
      <c r="AJ59" s="42"/>
      <c r="AK59" s="42"/>
      <c r="AL59" s="42"/>
      <c r="AM59" s="42"/>
      <c r="AN59" s="42"/>
      <c r="AO59" s="42"/>
      <c r="AP59" s="42"/>
      <c r="AQ59" s="42"/>
      <c r="AR59" s="23"/>
      <c r="AS59" s="23"/>
      <c r="AT59" s="23"/>
      <c r="AU59" s="23"/>
      <c r="AV59" s="23"/>
      <c r="AW59" s="23"/>
      <c r="AX59" s="23"/>
      <c r="AY59" s="23"/>
      <c r="AZ59" s="23"/>
      <c r="BA59" s="23"/>
      <c r="BB59" s="23"/>
      <c r="BC59" s="23"/>
      <c r="BD59" s="23"/>
      <c r="BE59" s="23"/>
      <c r="BF59" s="23"/>
      <c r="BG59" s="23"/>
      <c r="BH59" s="23"/>
      <c r="BI59" s="23"/>
      <c r="BJ59" s="23"/>
      <c r="BK59" s="23"/>
      <c r="BL59" s="23"/>
      <c r="BM59" s="23"/>
    </row>
    <row r="60" spans="1:65" s="12" customFormat="1">
      <c r="A60" s="41"/>
      <c r="B60" s="1"/>
      <c r="C60" s="30" t="str">
        <f>$C$18</f>
        <v>t-m condition</v>
      </c>
      <c r="D60" s="42" t="e">
        <f>IF(D49-Maturity_IDA&gt;0,D49-Maturity_IDA,0)</f>
        <v>#NAME?</v>
      </c>
      <c r="E60" s="42" t="e">
        <f>IF(E49-Maturity_IDA&gt;0,E49-Maturity_IDA,0)</f>
        <v>#NAME?</v>
      </c>
      <c r="F60" s="42" t="e">
        <f>IF(F49-Maturity_IDA&gt;0,F49-Maturity_IDA,0)</f>
        <v>#NAME?</v>
      </c>
      <c r="G60" s="42" t="e">
        <f t="shared" ref="G60:AE60" si="23">IF(G49-Maturity_IDA&gt;0,G49-Maturity_IDA,0)</f>
        <v>#NAME?</v>
      </c>
      <c r="H60" s="42" t="e">
        <f t="shared" si="23"/>
        <v>#NAME?</v>
      </c>
      <c r="I60" s="42" t="e">
        <f t="shared" si="23"/>
        <v>#NAME?</v>
      </c>
      <c r="J60" s="42" t="e">
        <f t="shared" si="23"/>
        <v>#NAME?</v>
      </c>
      <c r="K60" s="42" t="e">
        <f t="shared" si="23"/>
        <v>#NAME?</v>
      </c>
      <c r="L60" s="42" t="e">
        <f t="shared" si="23"/>
        <v>#NAME?</v>
      </c>
      <c r="M60" s="42" t="e">
        <f t="shared" si="23"/>
        <v>#NAME?</v>
      </c>
      <c r="N60" s="42" t="e">
        <f t="shared" si="23"/>
        <v>#NAME?</v>
      </c>
      <c r="O60" s="42" t="e">
        <f t="shared" si="23"/>
        <v>#NAME?</v>
      </c>
      <c r="P60" s="42" t="e">
        <f t="shared" si="23"/>
        <v>#NAME?</v>
      </c>
      <c r="Q60" s="42" t="e">
        <f t="shared" si="23"/>
        <v>#NAME?</v>
      </c>
      <c r="R60" s="42" t="e">
        <f t="shared" si="23"/>
        <v>#NAME?</v>
      </c>
      <c r="S60" s="42" t="e">
        <f t="shared" si="23"/>
        <v>#NAME?</v>
      </c>
      <c r="T60" s="42" t="e">
        <f t="shared" si="23"/>
        <v>#NAME?</v>
      </c>
      <c r="U60" s="42" t="e">
        <f t="shared" si="23"/>
        <v>#NAME?</v>
      </c>
      <c r="V60" s="42" t="e">
        <f t="shared" si="23"/>
        <v>#NAME?</v>
      </c>
      <c r="W60" s="42" t="e">
        <f t="shared" si="23"/>
        <v>#NAME?</v>
      </c>
      <c r="X60" s="42" t="e">
        <f t="shared" si="23"/>
        <v>#NAME?</v>
      </c>
      <c r="Y60" s="42" t="e">
        <f t="shared" si="23"/>
        <v>#NAME?</v>
      </c>
      <c r="Z60" s="42" t="e">
        <f t="shared" si="23"/>
        <v>#NAME?</v>
      </c>
      <c r="AA60" s="42" t="e">
        <f t="shared" si="23"/>
        <v>#NAME?</v>
      </c>
      <c r="AB60" s="42" t="e">
        <f t="shared" si="23"/>
        <v>#NAME?</v>
      </c>
      <c r="AC60" s="42" t="e">
        <f t="shared" si="23"/>
        <v>#NAME?</v>
      </c>
      <c r="AD60" s="42" t="e">
        <f t="shared" si="23"/>
        <v>#NAME?</v>
      </c>
      <c r="AE60" s="42" t="e">
        <f t="shared" si="23"/>
        <v>#NAME?</v>
      </c>
      <c r="AF60" s="42"/>
      <c r="AG60" s="42"/>
      <c r="AH60" s="42"/>
      <c r="AI60" s="42"/>
      <c r="AJ60" s="42"/>
      <c r="AK60" s="42"/>
      <c r="AL60" s="42"/>
      <c r="AM60" s="42"/>
      <c r="AN60" s="42"/>
      <c r="AO60" s="42"/>
      <c r="AP60" s="42"/>
      <c r="AQ60" s="42"/>
      <c r="AR60" s="45"/>
      <c r="AS60" s="45"/>
      <c r="AT60" s="45"/>
      <c r="AU60" s="45"/>
      <c r="AV60" s="45"/>
      <c r="AW60" s="46"/>
      <c r="AX60" s="45"/>
      <c r="AY60" s="45"/>
      <c r="AZ60" s="45"/>
      <c r="BA60" s="45"/>
      <c r="BB60" s="45"/>
      <c r="BC60" s="45"/>
      <c r="BD60" s="45"/>
      <c r="BE60" s="45"/>
      <c r="BF60" s="45"/>
      <c r="BG60" s="45"/>
      <c r="BH60" s="45"/>
      <c r="BI60" s="45"/>
      <c r="BJ60" s="45"/>
      <c r="BK60" s="45"/>
      <c r="BL60" s="45"/>
      <c r="BM60" s="45"/>
    </row>
    <row r="61" spans="1:65" s="12" customFormat="1">
      <c r="A61" s="41"/>
      <c r="B61" s="1"/>
      <c r="C61" s="1"/>
      <c r="D61" s="34" t="e">
        <f>IF(D60=0,0,CHOOSE(D60,D65,E65,F65,G65,H65,I65,J65,K65,L65,M65,N65,O65,P65,Q65,R65,S65,T65,U65,V65,W65,X65,Y65,Z65,AA65,AB65,AC65,AD65,AE65))</f>
        <v>#NAME?</v>
      </c>
      <c r="E61" s="34" t="e">
        <f>IF(E60=0,0,CHOOSE(E60,D65,E65,F65,G65,H65,I65,J65,K65,L65,M65,N65,O65,P65,Q65,R65,S65,T65,U65,V65,W65,X65,Y65,Z65,AA65,AB65,AC65,AD65,AE65))</f>
        <v>#NAME?</v>
      </c>
      <c r="F61" s="34" t="e">
        <f>IF(F60=0,0,CHOOSE(F60,D65,E65,F65,G65,H65,I65,J65,K65,L65,M65,N65,O65,P65,Q65,R65,S65,T65,U65,V65,W65,X65,Y65,Z65,AA65,AB65,AC65,AD65,AE65))</f>
        <v>#NAME?</v>
      </c>
      <c r="G61" s="34" t="e">
        <f>IF(G60=0,0,CHOOSE(G60,D65,E65,F65,G65,H65,I65,J65,K65,L65,M65,N65,O65,P65,Q65,R65,S65,T65,U65,V65,W65,X65,Y65,Z65,AA65,AB65,AC65,AD65,AE65))</f>
        <v>#NAME?</v>
      </c>
      <c r="H61" s="34" t="e">
        <f>IF(H60=0,0,CHOOSE(H60,D65,E65,F65,G65,H65,I65,J65,K65,L65,M65,N65,O65,P65,Q65,R65,S65,T65,U65,V65,W65,X65,Y65,Z65,AA65,AB65,AC65,AD65,AE65))</f>
        <v>#NAME?</v>
      </c>
      <c r="I61" s="34" t="e">
        <f>IF(I60=0,0,CHOOSE(I60,D65,E65,F65,G65,H65,I65,J65,K65,L65,M65,N65,O65,P65,Q65,R65,S65,T65,U65,V65,W65,X65,Y65,Z65,AA65,AB65,AC65,AD65,AE65))</f>
        <v>#NAME?</v>
      </c>
      <c r="J61" s="34" t="e">
        <f>IF(J60=0,0,CHOOSE(J60,D65,E65,F65,G65,H65,I65,J65,K65,L65,M65,N65,O65,P65,Q65,R65,S65,T65,U65,V65,W65,X65,Y65,Z65,AA65,AB65,AC65,AD65,AE65))</f>
        <v>#NAME?</v>
      </c>
      <c r="K61" s="34" t="e">
        <f>IF(K60=0,0,CHOOSE(K60,D65,E65,F65,G65,H65,I65,J65,K65,L65,M65,N65,O65,P65,Q65,R65,S65,T65,U65,V65,W65,X65,Y65,Z65,AA65,AB65,AC65,AD65,AE65))</f>
        <v>#NAME?</v>
      </c>
      <c r="L61" s="34" t="e">
        <f>IF(L60=0,0,CHOOSE(L60,D65,E65,F65,G65,H65,I65,J65,K65,L65,M65,N65,O65,P65,Q65,R65,S65,T65,U65,V65,W65,X65,Y65,Z65,AA65,AB65,AC65,AD65,AE65))</f>
        <v>#NAME?</v>
      </c>
      <c r="M61" s="34" t="e">
        <f>IF(M60=0,0,CHOOSE(M60,D65,E65,F65,G65,H65,I65,J65,K65,L65,M65,N65,O65,P65,Q65,R65,S65,T65,U65,V65,W65,X65,Y65,Z65,AA65,AB65,AC65,AD65,AE65))</f>
        <v>#NAME?</v>
      </c>
      <c r="N61" s="34" t="e">
        <f>IF(N60=0,0,CHOOSE(N60,D65,E65,F65,G65,H65,I65,J65,K65,L65,M65,N65,O65,P65,Q65,R65,S65,T65,U65,V65,W65,X65,Y65,Z65,AA65,AB65,AC65,AD65,AE65))</f>
        <v>#NAME?</v>
      </c>
      <c r="O61" s="34" t="e">
        <f>IF(O60=0,0,CHOOSE(O60,D65,E65,F65,G65,H65,I65,J65,K65,L65,M65,N65,O65,P65,Q65,R65,S65,T65,U65,V65,W65,X65,Y65,Z65,AA65,AB65,AC65,AD65,AE65))</f>
        <v>#NAME?</v>
      </c>
      <c r="P61" s="34" t="e">
        <f>IF(P60=0,0,CHOOSE(P60,D65,E65,F65,G65,H65,I65,J65,K65,L65,M65,N65,O65,P65,Q65,R65,S65,T65,U65,V65,W65,X65,Y65,Z65,AA65,AB65,AC65,AD65,AE65))</f>
        <v>#NAME?</v>
      </c>
      <c r="Q61" s="34" t="e">
        <f>IF(Q60=0,0,CHOOSE(Q60,D65,E65,F65,G65,H65,I65,J65,K65,L65,M65,N65,O65,P65,Q65,R65,S65,T65,U65,V65,W65,X65,Y65,Z65,AA65,AB65,AC65,AD65,AE65))</f>
        <v>#NAME?</v>
      </c>
      <c r="R61" s="34" t="e">
        <f>IF(R60=0,0,CHOOSE(R60,D65,E65,F65,G65,H65,I65,J65,K65,L65,M65,N65,O65,P65,Q65,R65,S65,T65,U65,V65,W65,X65,Y65,Z65,AA65,AB65,AC65,AD65,AE65))</f>
        <v>#NAME?</v>
      </c>
      <c r="S61" s="34" t="e">
        <f>IF(S60=0,0,CHOOSE(S60,D65,E65,F65,G65,H65,I65,J65,K65,L65,M65,N65,O65,P65,Q65,R65,S65,T65,U65,V65,W65,X65,Y65,Z65,AA65,AB65,AC65,AD65,AE65))</f>
        <v>#NAME?</v>
      </c>
      <c r="T61" s="34" t="e">
        <f>IF(T60=0,0,CHOOSE(T60,D65,E65,F65,G65,H65,I65,J65,K65,L65,M65,N65,O65,P65,Q65,R65,S65,T65,U65,V65,W65,X65,Y65,Z65,AA65,AB65,AC65,AD65,AE65))</f>
        <v>#NAME?</v>
      </c>
      <c r="U61" s="34" t="e">
        <f>IF(U60=0,0,CHOOSE(U60,D65,E65,F65,G65,H65,I65,J65,K65,L65,M65,N65,O65,P65,Q65,R65,S65,T65,U65,V65,W65,X65,Y65,Z65,AA65,AB65,AC65,AD65,AE65))</f>
        <v>#NAME?</v>
      </c>
      <c r="V61" s="34" t="e">
        <f>IF(V60=0,0,CHOOSE(V60,D65,E65,F65,G65,H65,I65,J65,K65,L65,M65,N65,O65,P65,Q65,R65,S65,T65,U65,V65,W65,X65,Y65,Z65,AA65,AB65,AC65,AD65,AE65))</f>
        <v>#NAME?</v>
      </c>
      <c r="W61" s="34" t="e">
        <f>IF(W60=0,0,CHOOSE(W60,D65,E65,F65,G65,H65,I65,J65,K65,L65,M65,N65,O65,P65,Q65,R65,S65,T65,U65,V65,W65,X65,Y65,Z65,AA65,AB65,AC65,AD65,AE65))</f>
        <v>#NAME?</v>
      </c>
      <c r="X61" s="34" t="e">
        <f>IF(X60=0,0,CHOOSE(X60,D65,E65,F65,G65,H65,I65,J65,K65,L65,M65,N65,O65,P65,Q65,R65,S65,T65,U65,V65,W65,X65,Y65,Z65,AA65,AB65,AC65,AD65,AE65))</f>
        <v>#NAME?</v>
      </c>
      <c r="Y61" s="34" t="e">
        <f>IF(Y60=0,0,CHOOSE(Y60,D65,E65,F65,G65,H65,I65,J65,K65,L65,M65,N65,O65,P65,Q65,R65,S65,T65,U65,V65,W65,X65,Y65,Z65,AA65,AB65,AC65,AD65,AE65))</f>
        <v>#NAME?</v>
      </c>
      <c r="Z61" s="34" t="e">
        <f>IF(Z60=0,0,CHOOSE(Z60,D65,E65,F65,G65,H65,I65,J65,K65,L65,M65,N65,O65,P65,Q65,R65,S65,T65,U65,V65,W65,X65,Y65,Z65,AA65,AB65,AC65,AD65,AE65))</f>
        <v>#NAME?</v>
      </c>
      <c r="AA61" s="34" t="e">
        <f>IF(AA60=0,0,CHOOSE(AA60,D65,E65,F65,G65,H65,I65,J65,K65,L65,M65,N65,O65,P65,Q65,R65,S65,T65,U65,V65,W65,X65,Y65,Z65,AA65,AB65,AC65,AD65,AE65))</f>
        <v>#NAME?</v>
      </c>
      <c r="AB61" s="34" t="e">
        <f>IF(AB60=0,0,CHOOSE(AB60,D65,E65,F65,G65,H65,I65,J65,K65,L65,M65,N65,O65,P65,Q65,R65,S65,T65,U65,V65,W65,X65,Y65,Z65,AA65,AB65,AC65,AD65,AE65))</f>
        <v>#NAME?</v>
      </c>
      <c r="AC61" s="34" t="e">
        <f>IF(AC60=0,0,CHOOSE(AC60,D65,E65,F65,G65,H65,I65,J65,K65,L65,M65,N65,O65,P65,Q65,R65,S65,T65,U65,V65,W65,X65,Y65,Z65,AA65,AB65,AC65,AD65,AE65))</f>
        <v>#NAME?</v>
      </c>
      <c r="AD61" s="34" t="e">
        <f>IF(AD60=0,0,CHOOSE(AD60,D65,E65,F65,G65,H65,I65,J65,K65,L65,M65,N65,O65,P65,Q65,R65,S65,T65,U65,V65,W65,X65,Y65,Z65,AA65,AB65,AC65,AD65,AE65))</f>
        <v>#NAME?</v>
      </c>
      <c r="AE61" s="34" t="e">
        <f>IF(AE60=0,0,CHOOSE(AE60,D65,E65,F65,G65,H65,I65,J65,K65,L65,M65,N65,O65,P65,Q65,R65,S65,T65,U65,V65,W65,X65,Y65,Z65,AA65,AB65,AC65,AD65,AE65))</f>
        <v>#NAME?</v>
      </c>
      <c r="AF61" s="42"/>
      <c r="AG61" s="42"/>
      <c r="AH61" s="42"/>
      <c r="AI61" s="42"/>
      <c r="AJ61" s="42"/>
      <c r="AK61" s="42"/>
      <c r="AL61" s="42"/>
      <c r="AM61" s="42"/>
      <c r="AN61" s="42"/>
      <c r="AO61" s="42"/>
      <c r="AP61" s="42"/>
      <c r="AQ61" s="42"/>
    </row>
    <row r="62" spans="1:65" s="12" customFormat="1" ht="13.5" customHeight="1">
      <c r="A62" s="49"/>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50"/>
      <c r="AE62" s="50"/>
      <c r="AF62" s="50"/>
      <c r="AG62" s="50"/>
      <c r="AH62" s="50"/>
      <c r="AI62" s="50"/>
      <c r="AJ62" s="50"/>
      <c r="AK62" s="50"/>
      <c r="AL62" s="50"/>
      <c r="AM62" s="50"/>
      <c r="AN62" s="50"/>
      <c r="AO62" s="50"/>
      <c r="AP62" s="50"/>
      <c r="AQ62" s="50"/>
      <c r="AR62" s="50"/>
      <c r="AS62" s="50"/>
      <c r="AT62" s="50"/>
      <c r="AU62" s="50"/>
      <c r="AV62" s="50"/>
      <c r="AW62" s="50"/>
      <c r="AX62" s="50"/>
      <c r="AY62" s="50"/>
      <c r="AZ62" s="50"/>
      <c r="BA62" s="50"/>
      <c r="BB62" s="50"/>
      <c r="BC62" s="50"/>
      <c r="BD62" s="50"/>
      <c r="BE62" s="50"/>
      <c r="BF62" s="50"/>
      <c r="BG62" s="50"/>
      <c r="BH62" s="50"/>
      <c r="BI62" s="50"/>
      <c r="BJ62" s="50"/>
      <c r="BK62" s="50"/>
      <c r="BL62" s="50"/>
      <c r="BM62" s="50"/>
    </row>
    <row r="63" spans="1:65" s="12" customFormat="1">
      <c r="A63" s="49" t="e">
        <f>+"Output "&amp; PV_Base!A49&amp;""</f>
        <v>#REF!</v>
      </c>
      <c r="C63" s="51"/>
      <c r="D63" s="52" t="e">
        <f>D$7</f>
        <v>#NAME?</v>
      </c>
      <c r="E63" s="25" t="e">
        <f t="shared" ref="E63:BM63" si="24">D63+1</f>
        <v>#NAME?</v>
      </c>
      <c r="F63" s="25" t="e">
        <f t="shared" si="24"/>
        <v>#NAME?</v>
      </c>
      <c r="G63" s="25" t="e">
        <f t="shared" si="24"/>
        <v>#NAME?</v>
      </c>
      <c r="H63" s="25" t="e">
        <f t="shared" si="24"/>
        <v>#NAME?</v>
      </c>
      <c r="I63" s="25" t="e">
        <f t="shared" si="24"/>
        <v>#NAME?</v>
      </c>
      <c r="J63" s="25" t="e">
        <f t="shared" si="24"/>
        <v>#NAME?</v>
      </c>
      <c r="K63" s="25" t="e">
        <f t="shared" si="24"/>
        <v>#NAME?</v>
      </c>
      <c r="L63" s="25" t="e">
        <f t="shared" si="24"/>
        <v>#NAME?</v>
      </c>
      <c r="M63" s="25" t="e">
        <f t="shared" si="24"/>
        <v>#NAME?</v>
      </c>
      <c r="N63" s="25" t="e">
        <f t="shared" si="24"/>
        <v>#NAME?</v>
      </c>
      <c r="O63" s="25" t="e">
        <f t="shared" si="24"/>
        <v>#NAME?</v>
      </c>
      <c r="P63" s="25" t="e">
        <f t="shared" si="24"/>
        <v>#NAME?</v>
      </c>
      <c r="Q63" s="25" t="e">
        <f t="shared" si="24"/>
        <v>#NAME?</v>
      </c>
      <c r="R63" s="25" t="e">
        <f t="shared" si="24"/>
        <v>#NAME?</v>
      </c>
      <c r="S63" s="25" t="e">
        <f t="shared" si="24"/>
        <v>#NAME?</v>
      </c>
      <c r="T63" s="25" t="e">
        <f t="shared" si="24"/>
        <v>#NAME?</v>
      </c>
      <c r="U63" s="25" t="e">
        <f t="shared" si="24"/>
        <v>#NAME?</v>
      </c>
      <c r="V63" s="25" t="e">
        <f t="shared" si="24"/>
        <v>#NAME?</v>
      </c>
      <c r="W63" s="25" t="e">
        <f t="shared" si="24"/>
        <v>#NAME?</v>
      </c>
      <c r="X63" s="25" t="e">
        <f t="shared" si="24"/>
        <v>#NAME?</v>
      </c>
      <c r="Y63" s="25" t="e">
        <f t="shared" si="24"/>
        <v>#NAME?</v>
      </c>
      <c r="Z63" s="25" t="e">
        <f t="shared" si="24"/>
        <v>#NAME?</v>
      </c>
      <c r="AA63" s="25" t="e">
        <f t="shared" si="24"/>
        <v>#NAME?</v>
      </c>
      <c r="AB63" s="25" t="e">
        <f t="shared" si="24"/>
        <v>#NAME?</v>
      </c>
      <c r="AC63" s="25" t="e">
        <f t="shared" si="24"/>
        <v>#NAME?</v>
      </c>
      <c r="AD63" s="25" t="e">
        <f t="shared" si="24"/>
        <v>#NAME?</v>
      </c>
      <c r="AE63" s="25" t="e">
        <f t="shared" si="24"/>
        <v>#NAME?</v>
      </c>
      <c r="AF63" s="25" t="e">
        <f t="shared" si="24"/>
        <v>#NAME?</v>
      </c>
      <c r="AG63" s="25" t="e">
        <f t="shared" si="24"/>
        <v>#NAME?</v>
      </c>
      <c r="AH63" s="25" t="e">
        <f t="shared" si="24"/>
        <v>#NAME?</v>
      </c>
      <c r="AI63" s="25" t="e">
        <f t="shared" si="24"/>
        <v>#NAME?</v>
      </c>
      <c r="AJ63" s="25" t="e">
        <f t="shared" si="24"/>
        <v>#NAME?</v>
      </c>
      <c r="AK63" s="25" t="e">
        <f t="shared" si="24"/>
        <v>#NAME?</v>
      </c>
      <c r="AL63" s="25" t="e">
        <f t="shared" si="24"/>
        <v>#NAME?</v>
      </c>
      <c r="AM63" s="25" t="e">
        <f t="shared" si="24"/>
        <v>#NAME?</v>
      </c>
      <c r="AN63" s="25" t="e">
        <f t="shared" si="24"/>
        <v>#NAME?</v>
      </c>
      <c r="AO63" s="25" t="e">
        <f t="shared" si="24"/>
        <v>#NAME?</v>
      </c>
      <c r="AP63" s="25" t="e">
        <f t="shared" si="24"/>
        <v>#NAME?</v>
      </c>
      <c r="AQ63" s="25" t="e">
        <f t="shared" si="24"/>
        <v>#NAME?</v>
      </c>
      <c r="AR63" s="25" t="e">
        <f t="shared" si="24"/>
        <v>#NAME?</v>
      </c>
      <c r="AS63" s="25" t="e">
        <f t="shared" si="24"/>
        <v>#NAME?</v>
      </c>
      <c r="AT63" s="25" t="e">
        <f t="shared" si="24"/>
        <v>#NAME?</v>
      </c>
      <c r="AU63" s="25" t="e">
        <f t="shared" si="24"/>
        <v>#NAME?</v>
      </c>
      <c r="AV63" s="25" t="e">
        <f t="shared" si="24"/>
        <v>#NAME?</v>
      </c>
      <c r="AW63" s="25" t="e">
        <f t="shared" si="24"/>
        <v>#NAME?</v>
      </c>
      <c r="AX63" s="25" t="e">
        <f t="shared" si="24"/>
        <v>#NAME?</v>
      </c>
      <c r="AY63" s="25" t="e">
        <f t="shared" si="24"/>
        <v>#NAME?</v>
      </c>
      <c r="AZ63" s="25" t="e">
        <f t="shared" si="24"/>
        <v>#NAME?</v>
      </c>
      <c r="BA63" s="25" t="e">
        <f t="shared" si="24"/>
        <v>#NAME?</v>
      </c>
      <c r="BB63" s="25" t="e">
        <f t="shared" si="24"/>
        <v>#NAME?</v>
      </c>
      <c r="BC63" s="25" t="e">
        <f t="shared" si="24"/>
        <v>#NAME?</v>
      </c>
      <c r="BD63" s="25" t="e">
        <f t="shared" si="24"/>
        <v>#NAME?</v>
      </c>
      <c r="BE63" s="25" t="e">
        <f t="shared" si="24"/>
        <v>#NAME?</v>
      </c>
      <c r="BF63" s="25" t="e">
        <f t="shared" si="24"/>
        <v>#NAME?</v>
      </c>
      <c r="BG63" s="25" t="e">
        <f t="shared" si="24"/>
        <v>#NAME?</v>
      </c>
      <c r="BH63" s="25" t="e">
        <f t="shared" si="24"/>
        <v>#NAME?</v>
      </c>
      <c r="BI63" s="25" t="e">
        <f t="shared" si="24"/>
        <v>#NAME?</v>
      </c>
      <c r="BJ63" s="25" t="e">
        <f t="shared" si="24"/>
        <v>#NAME?</v>
      </c>
      <c r="BK63" s="25" t="e">
        <f t="shared" si="24"/>
        <v>#NAME?</v>
      </c>
      <c r="BL63" s="25" t="e">
        <f t="shared" si="24"/>
        <v>#NAME?</v>
      </c>
      <c r="BM63" s="25" t="e">
        <f t="shared" si="24"/>
        <v>#NAME?</v>
      </c>
    </row>
    <row r="64" spans="1:65" s="12" customFormat="1">
      <c r="A64" s="53"/>
      <c r="B64" s="51"/>
      <c r="C64" s="54" t="e">
        <f>$C$22</f>
        <v>#REF!</v>
      </c>
      <c r="D64" s="85" t="e">
        <f>#REF!</f>
        <v>#REF!</v>
      </c>
      <c r="E64" s="85" t="e">
        <f>#REF!</f>
        <v>#REF!</v>
      </c>
      <c r="F64" s="85" t="e">
        <f>#REF!</f>
        <v>#REF!</v>
      </c>
      <c r="G64" s="85" t="e">
        <f>#REF!</f>
        <v>#REF!</v>
      </c>
      <c r="H64" s="85" t="e">
        <f>#REF!</f>
        <v>#REF!</v>
      </c>
      <c r="I64" s="85" t="e">
        <f>#REF!</f>
        <v>#REF!</v>
      </c>
      <c r="J64" s="85" t="e">
        <f>#REF!</f>
        <v>#REF!</v>
      </c>
      <c r="K64" s="85" t="e">
        <f>#REF!</f>
        <v>#REF!</v>
      </c>
      <c r="L64" s="85" t="e">
        <f>#REF!</f>
        <v>#REF!</v>
      </c>
      <c r="M64" s="85" t="e">
        <f>#REF!</f>
        <v>#REF!</v>
      </c>
      <c r="N64" s="85" t="e">
        <f>#REF!</f>
        <v>#REF!</v>
      </c>
      <c r="O64" s="85" t="e">
        <f>#REF!</f>
        <v>#REF!</v>
      </c>
      <c r="P64" s="85" t="e">
        <f>#REF!</f>
        <v>#REF!</v>
      </c>
      <c r="Q64" s="85" t="e">
        <f>#REF!</f>
        <v>#REF!</v>
      </c>
      <c r="R64" s="85" t="e">
        <f>#REF!</f>
        <v>#REF!</v>
      </c>
      <c r="S64" s="85" t="e">
        <f>#REF!</f>
        <v>#REF!</v>
      </c>
      <c r="T64" s="85" t="e">
        <f>#REF!</f>
        <v>#REF!</v>
      </c>
      <c r="U64" s="85" t="e">
        <f>#REF!</f>
        <v>#REF!</v>
      </c>
      <c r="V64" s="85" t="e">
        <f>#REF!</f>
        <v>#REF!</v>
      </c>
      <c r="W64" s="85" t="e">
        <f>#REF!</f>
        <v>#REF!</v>
      </c>
      <c r="X64" s="85" t="e">
        <f>#REF!</f>
        <v>#REF!</v>
      </c>
      <c r="Y64" s="85" t="e">
        <f>#REF!</f>
        <v>#REF!</v>
      </c>
      <c r="Z64" s="85" t="e">
        <f>#REF!</f>
        <v>#REF!</v>
      </c>
      <c r="AA64" s="85" t="e">
        <f>#REF!</f>
        <v>#REF!</v>
      </c>
      <c r="AB64" s="85" t="e">
        <f>#REF!</f>
        <v>#REF!</v>
      </c>
      <c r="AC64" s="85" t="e">
        <f>#REF!</f>
        <v>#REF!</v>
      </c>
      <c r="AD64" s="85" t="e">
        <f>#REF!</f>
        <v>#REF!</v>
      </c>
      <c r="AE64" s="85" t="e">
        <f>#REF!</f>
        <v>#REF!</v>
      </c>
    </row>
    <row r="65" spans="1:63" s="12" customFormat="1">
      <c r="A65" s="41"/>
      <c r="B65" s="1"/>
      <c r="C65" s="30" t="e">
        <f>$C$23</f>
        <v>#REF!</v>
      </c>
      <c r="D65" s="34" t="e">
        <f>D64</f>
        <v>#REF!</v>
      </c>
      <c r="E65" s="84" t="e">
        <f>SUM(D64:E64)</f>
        <v>#REF!</v>
      </c>
      <c r="F65" s="84" t="e">
        <f>SUM(D64:F64)</f>
        <v>#REF!</v>
      </c>
      <c r="G65" s="84" t="e">
        <f>SUM(D64:G64)</f>
        <v>#REF!</v>
      </c>
      <c r="H65" s="84" t="e">
        <f>SUM(D64:H64)</f>
        <v>#REF!</v>
      </c>
      <c r="I65" s="84" t="e">
        <f>SUM(D64:I64)</f>
        <v>#REF!</v>
      </c>
      <c r="J65" s="84" t="e">
        <f>SUM(D64:J64)</f>
        <v>#REF!</v>
      </c>
      <c r="K65" s="84" t="e">
        <f>SUM(D64:K64)</f>
        <v>#REF!</v>
      </c>
      <c r="L65" s="84" t="e">
        <f>SUM(D64:L64)</f>
        <v>#REF!</v>
      </c>
      <c r="M65" s="84" t="e">
        <f>SUM(D64:M64)</f>
        <v>#REF!</v>
      </c>
      <c r="N65" s="84" t="e">
        <f>SUM(D64:N64)</f>
        <v>#REF!</v>
      </c>
      <c r="O65" s="84" t="e">
        <f>SUM(D64:O64)</f>
        <v>#REF!</v>
      </c>
      <c r="P65" s="84" t="e">
        <f>SUM(D64:P64)</f>
        <v>#REF!</v>
      </c>
      <c r="Q65" s="84" t="e">
        <f>SUM(D64:Q64)</f>
        <v>#REF!</v>
      </c>
      <c r="R65" s="84" t="e">
        <f>SUM(D64:R64)</f>
        <v>#REF!</v>
      </c>
      <c r="S65" s="84" t="e">
        <f>SUM(D64:S64)</f>
        <v>#REF!</v>
      </c>
      <c r="T65" s="84" t="e">
        <f>SUM(D64:T64)</f>
        <v>#REF!</v>
      </c>
      <c r="U65" s="84" t="e">
        <f>SUM(D64:U64)</f>
        <v>#REF!</v>
      </c>
      <c r="V65" s="84" t="e">
        <f>SUM(D64:V64)</f>
        <v>#REF!</v>
      </c>
      <c r="W65" s="84" t="e">
        <f>SUM(D64:W64)</f>
        <v>#REF!</v>
      </c>
      <c r="X65" s="84" t="e">
        <f>SUM(D64:X64)</f>
        <v>#REF!</v>
      </c>
      <c r="Y65" s="84" t="e">
        <f>SUM(D64:Y64)</f>
        <v>#REF!</v>
      </c>
      <c r="Z65" s="84" t="e">
        <f>SUM(D64:Z64)</f>
        <v>#REF!</v>
      </c>
      <c r="AA65" s="84" t="e">
        <f>SUM(D64:AA64)</f>
        <v>#REF!</v>
      </c>
      <c r="AB65" s="84" t="e">
        <f>SUM(D64:AB64)</f>
        <v>#REF!</v>
      </c>
      <c r="AC65" s="84" t="e">
        <f>SUM(D64:AC64)</f>
        <v>#REF!</v>
      </c>
      <c r="AD65" s="84" t="e">
        <f>SUM(D64:AD64)</f>
        <v>#REF!</v>
      </c>
      <c r="AE65" s="84" t="e">
        <f>SUM(D64:AE64)</f>
        <v>#REF!</v>
      </c>
    </row>
    <row r="66" spans="1:63" s="12" customFormat="1">
      <c r="A66" s="53"/>
      <c r="B66" s="1"/>
      <c r="C66" s="30" t="e">
        <f>$C$24</f>
        <v>#REF!</v>
      </c>
      <c r="D66" s="34" t="e">
        <f>D64-D70</f>
        <v>#REF!</v>
      </c>
      <c r="E66" s="34" t="e">
        <f>D66+E64-E70</f>
        <v>#REF!</v>
      </c>
      <c r="F66" s="34" t="e">
        <f t="shared" ref="F66:AE66" si="25">E66+F64-F70</f>
        <v>#REF!</v>
      </c>
      <c r="G66" s="34" t="e">
        <f t="shared" si="25"/>
        <v>#REF!</v>
      </c>
      <c r="H66" s="34" t="e">
        <f t="shared" si="25"/>
        <v>#REF!</v>
      </c>
      <c r="I66" s="34" t="e">
        <f t="shared" si="25"/>
        <v>#REF!</v>
      </c>
      <c r="J66" s="34" t="e">
        <f t="shared" si="25"/>
        <v>#REF!</v>
      </c>
      <c r="K66" s="34" t="e">
        <f t="shared" si="25"/>
        <v>#REF!</v>
      </c>
      <c r="L66" s="34" t="e">
        <f t="shared" si="25"/>
        <v>#REF!</v>
      </c>
      <c r="M66" s="34" t="e">
        <f t="shared" si="25"/>
        <v>#REF!</v>
      </c>
      <c r="N66" s="34" t="e">
        <f t="shared" si="25"/>
        <v>#REF!</v>
      </c>
      <c r="O66" s="34" t="e">
        <f t="shared" si="25"/>
        <v>#REF!</v>
      </c>
      <c r="P66" s="34" t="e">
        <f t="shared" si="25"/>
        <v>#REF!</v>
      </c>
      <c r="Q66" s="34" t="e">
        <f t="shared" si="25"/>
        <v>#REF!</v>
      </c>
      <c r="R66" s="34" t="e">
        <f t="shared" si="25"/>
        <v>#REF!</v>
      </c>
      <c r="S66" s="34" t="e">
        <f t="shared" si="25"/>
        <v>#REF!</v>
      </c>
      <c r="T66" s="34" t="e">
        <f t="shared" si="25"/>
        <v>#REF!</v>
      </c>
      <c r="U66" s="34" t="e">
        <f t="shared" si="25"/>
        <v>#REF!</v>
      </c>
      <c r="V66" s="34" t="e">
        <f t="shared" si="25"/>
        <v>#REF!</v>
      </c>
      <c r="W66" s="34" t="e">
        <f t="shared" si="25"/>
        <v>#REF!</v>
      </c>
      <c r="X66" s="34" t="e">
        <f t="shared" si="25"/>
        <v>#REF!</v>
      </c>
      <c r="Y66" s="34" t="e">
        <f t="shared" si="25"/>
        <v>#REF!</v>
      </c>
      <c r="Z66" s="34" t="e">
        <f t="shared" si="25"/>
        <v>#REF!</v>
      </c>
      <c r="AA66" s="34" t="e">
        <f t="shared" si="25"/>
        <v>#REF!</v>
      </c>
      <c r="AB66" s="34" t="e">
        <f t="shared" si="25"/>
        <v>#REF!</v>
      </c>
      <c r="AC66" s="34" t="e">
        <f t="shared" si="25"/>
        <v>#REF!</v>
      </c>
      <c r="AD66" s="34" t="e">
        <f t="shared" si="25"/>
        <v>#REF!</v>
      </c>
      <c r="AE66" s="34" t="e">
        <f t="shared" si="25"/>
        <v>#REF!</v>
      </c>
    </row>
    <row r="67" spans="1:63" s="12" customFormat="1">
      <c r="A67" s="39"/>
      <c r="C67" s="30" t="e">
        <f>+TEXT(C56,"#")&amp;"   "&amp;TEXT(A49,"#")</f>
        <v>#REF!</v>
      </c>
      <c r="D67" s="56" t="e">
        <f>D64*D56/100</f>
        <v>#REF!</v>
      </c>
      <c r="E67" s="56" t="e">
        <f>IF((D67*(1+$B53)-E68)&lt;=0,E64*$D56/100,D67*(1+$B53)-E68+E64*$D56/100)</f>
        <v>#REF!</v>
      </c>
      <c r="F67" s="56" t="e">
        <f t="shared" ref="F67:AE67" si="26">IF((E67*(1+$B53)-F68)&lt;=0,F64*$D56/100,E67*(1+$B53)-F68+F64*$D56/100)</f>
        <v>#REF!</v>
      </c>
      <c r="G67" s="56" t="e">
        <f t="shared" si="26"/>
        <v>#REF!</v>
      </c>
      <c r="H67" s="56" t="e">
        <f>IF((G67*(1+$B53)-H68)&lt;=0,H64*$D56/100,G67*(1+$B53)-H68+H64*$D56/100)</f>
        <v>#REF!</v>
      </c>
      <c r="I67" s="56" t="e">
        <f t="shared" si="26"/>
        <v>#REF!</v>
      </c>
      <c r="J67" s="56" t="e">
        <f t="shared" si="26"/>
        <v>#REF!</v>
      </c>
      <c r="K67" s="56" t="e">
        <f t="shared" si="26"/>
        <v>#REF!</v>
      </c>
      <c r="L67" s="56" t="e">
        <f t="shared" si="26"/>
        <v>#REF!</v>
      </c>
      <c r="M67" s="56" t="e">
        <f t="shared" si="26"/>
        <v>#REF!</v>
      </c>
      <c r="N67" s="56" t="e">
        <f t="shared" si="26"/>
        <v>#REF!</v>
      </c>
      <c r="O67" s="56" t="e">
        <f t="shared" si="26"/>
        <v>#REF!</v>
      </c>
      <c r="P67" s="56" t="e">
        <f t="shared" si="26"/>
        <v>#REF!</v>
      </c>
      <c r="Q67" s="56" t="e">
        <f t="shared" si="26"/>
        <v>#REF!</v>
      </c>
      <c r="R67" s="56" t="e">
        <f t="shared" si="26"/>
        <v>#REF!</v>
      </c>
      <c r="S67" s="56" t="e">
        <f t="shared" si="26"/>
        <v>#REF!</v>
      </c>
      <c r="T67" s="56" t="e">
        <f t="shared" si="26"/>
        <v>#REF!</v>
      </c>
      <c r="U67" s="56" t="e">
        <f t="shared" si="26"/>
        <v>#REF!</v>
      </c>
      <c r="V67" s="56" t="e">
        <f t="shared" si="26"/>
        <v>#REF!</v>
      </c>
      <c r="W67" s="56" t="e">
        <f t="shared" si="26"/>
        <v>#REF!</v>
      </c>
      <c r="X67" s="56" t="e">
        <f t="shared" si="26"/>
        <v>#REF!</v>
      </c>
      <c r="Y67" s="56" t="e">
        <f t="shared" si="26"/>
        <v>#REF!</v>
      </c>
      <c r="Z67" s="56" t="e">
        <f t="shared" si="26"/>
        <v>#REF!</v>
      </c>
      <c r="AA67" s="56" t="e">
        <f t="shared" si="26"/>
        <v>#REF!</v>
      </c>
      <c r="AB67" s="56" t="e">
        <f t="shared" si="26"/>
        <v>#REF!</v>
      </c>
      <c r="AC67" s="56" t="e">
        <f t="shared" si="26"/>
        <v>#REF!</v>
      </c>
      <c r="AD67" s="56" t="e">
        <f t="shared" si="26"/>
        <v>#REF!</v>
      </c>
      <c r="AE67" s="56" t="e">
        <f t="shared" si="26"/>
        <v>#REF!</v>
      </c>
      <c r="AF67" s="50"/>
      <c r="AG67" s="50"/>
      <c r="AH67" s="50"/>
      <c r="AI67" s="50"/>
      <c r="AJ67" s="50"/>
      <c r="AK67" s="50"/>
      <c r="AL67" s="50"/>
      <c r="AM67" s="50"/>
      <c r="AN67" s="50"/>
      <c r="AO67" s="50"/>
      <c r="AP67" s="50"/>
      <c r="AQ67" s="50"/>
      <c r="AR67" s="50"/>
      <c r="AS67" s="50"/>
      <c r="AT67" s="50"/>
      <c r="AU67" s="50"/>
      <c r="AV67" s="50"/>
      <c r="AW67" s="50"/>
      <c r="AX67" s="50"/>
      <c r="AY67" s="50"/>
      <c r="AZ67" s="50"/>
      <c r="BA67" s="50"/>
      <c r="BB67" s="50"/>
      <c r="BC67" s="50"/>
      <c r="BD67" s="50"/>
    </row>
    <row r="68" spans="1:63" s="12" customFormat="1">
      <c r="C68" s="30" t="e">
        <f>$C$26</f>
        <v>#REF!</v>
      </c>
      <c r="D68" s="84" t="e">
        <f>D69+D70</f>
        <v>#NAME?</v>
      </c>
      <c r="E68" s="84" t="e">
        <f>E69+E70</f>
        <v>#REF!</v>
      </c>
      <c r="F68" s="84" t="e">
        <f t="shared" ref="F68:AE68" si="27">F69+F70</f>
        <v>#REF!</v>
      </c>
      <c r="G68" s="84" t="e">
        <f t="shared" si="27"/>
        <v>#REF!</v>
      </c>
      <c r="H68" s="84" t="e">
        <f t="shared" si="27"/>
        <v>#REF!</v>
      </c>
      <c r="I68" s="84" t="e">
        <f t="shared" si="27"/>
        <v>#REF!</v>
      </c>
      <c r="J68" s="84" t="e">
        <f t="shared" si="27"/>
        <v>#REF!</v>
      </c>
      <c r="K68" s="84" t="e">
        <f t="shared" si="27"/>
        <v>#REF!</v>
      </c>
      <c r="L68" s="84" t="e">
        <f t="shared" si="27"/>
        <v>#REF!</v>
      </c>
      <c r="M68" s="84" t="e">
        <f t="shared" si="27"/>
        <v>#REF!</v>
      </c>
      <c r="N68" s="84" t="e">
        <f t="shared" si="27"/>
        <v>#REF!</v>
      </c>
      <c r="O68" s="84" t="e">
        <f t="shared" si="27"/>
        <v>#REF!</v>
      </c>
      <c r="P68" s="84" t="e">
        <f t="shared" si="27"/>
        <v>#REF!</v>
      </c>
      <c r="Q68" s="84" t="e">
        <f t="shared" si="27"/>
        <v>#REF!</v>
      </c>
      <c r="R68" s="84" t="e">
        <f t="shared" si="27"/>
        <v>#REF!</v>
      </c>
      <c r="S68" s="84" t="e">
        <f t="shared" si="27"/>
        <v>#REF!</v>
      </c>
      <c r="T68" s="84" t="e">
        <f t="shared" si="27"/>
        <v>#REF!</v>
      </c>
      <c r="U68" s="84" t="e">
        <f t="shared" si="27"/>
        <v>#REF!</v>
      </c>
      <c r="V68" s="84" t="e">
        <f t="shared" si="27"/>
        <v>#REF!</v>
      </c>
      <c r="W68" s="84" t="e">
        <f t="shared" si="27"/>
        <v>#REF!</v>
      </c>
      <c r="X68" s="84" t="e">
        <f t="shared" si="27"/>
        <v>#REF!</v>
      </c>
      <c r="Y68" s="84" t="e">
        <f t="shared" si="27"/>
        <v>#REF!</v>
      </c>
      <c r="Z68" s="84" t="e">
        <f t="shared" si="27"/>
        <v>#REF!</v>
      </c>
      <c r="AA68" s="84" t="e">
        <f t="shared" si="27"/>
        <v>#REF!</v>
      </c>
      <c r="AB68" s="84" t="e">
        <f t="shared" si="27"/>
        <v>#REF!</v>
      </c>
      <c r="AC68" s="84" t="e">
        <f t="shared" si="27"/>
        <v>#REF!</v>
      </c>
      <c r="AD68" s="84" t="e">
        <f t="shared" si="27"/>
        <v>#REF!</v>
      </c>
      <c r="AE68" s="84" t="e">
        <f t="shared" si="27"/>
        <v>#REF!</v>
      </c>
      <c r="AF68" s="23"/>
      <c r="AG68" s="23"/>
      <c r="AH68" s="23"/>
      <c r="AI68" s="23"/>
      <c r="AJ68" s="23"/>
      <c r="AK68" s="23"/>
      <c r="AL68" s="23"/>
      <c r="AM68" s="23"/>
      <c r="AN68" s="23"/>
      <c r="AO68" s="23"/>
      <c r="AP68" s="59"/>
      <c r="AQ68" s="23"/>
      <c r="AR68" s="23"/>
      <c r="AS68" s="23"/>
      <c r="AT68" s="23"/>
      <c r="AU68" s="23"/>
      <c r="AV68" s="23"/>
      <c r="AW68" s="23"/>
      <c r="AX68" s="23"/>
      <c r="AY68" s="23"/>
      <c r="AZ68" s="23"/>
      <c r="BA68" s="23"/>
      <c r="BB68" s="23"/>
      <c r="BC68" s="23"/>
      <c r="BD68" s="23"/>
    </row>
    <row r="69" spans="1:63" s="12" customFormat="1">
      <c r="C69" s="30" t="e">
        <f>$C$27</f>
        <v>#REF!</v>
      </c>
      <c r="D69" s="84"/>
      <c r="E69" s="84" t="e">
        <f t="shared" ref="E69:AE69" si="28">$B52*D66</f>
        <v>#REF!</v>
      </c>
      <c r="F69" s="84" t="e">
        <f t="shared" si="28"/>
        <v>#REF!</v>
      </c>
      <c r="G69" s="84" t="e">
        <f t="shared" si="28"/>
        <v>#REF!</v>
      </c>
      <c r="H69" s="84" t="e">
        <f t="shared" si="28"/>
        <v>#REF!</v>
      </c>
      <c r="I69" s="84" t="e">
        <f t="shared" si="28"/>
        <v>#REF!</v>
      </c>
      <c r="J69" s="84" t="e">
        <f t="shared" si="28"/>
        <v>#REF!</v>
      </c>
      <c r="K69" s="84" t="e">
        <f t="shared" si="28"/>
        <v>#REF!</v>
      </c>
      <c r="L69" s="84" t="e">
        <f t="shared" si="28"/>
        <v>#REF!</v>
      </c>
      <c r="M69" s="84" t="e">
        <f t="shared" si="28"/>
        <v>#REF!</v>
      </c>
      <c r="N69" s="84" t="e">
        <f t="shared" si="28"/>
        <v>#REF!</v>
      </c>
      <c r="O69" s="84" t="e">
        <f t="shared" si="28"/>
        <v>#REF!</v>
      </c>
      <c r="P69" s="84" t="e">
        <f t="shared" si="28"/>
        <v>#REF!</v>
      </c>
      <c r="Q69" s="84" t="e">
        <f t="shared" si="28"/>
        <v>#REF!</v>
      </c>
      <c r="R69" s="84" t="e">
        <f t="shared" si="28"/>
        <v>#REF!</v>
      </c>
      <c r="S69" s="84" t="e">
        <f t="shared" si="28"/>
        <v>#REF!</v>
      </c>
      <c r="T69" s="84" t="e">
        <f t="shared" si="28"/>
        <v>#REF!</v>
      </c>
      <c r="U69" s="84" t="e">
        <f t="shared" si="28"/>
        <v>#REF!</v>
      </c>
      <c r="V69" s="84" t="e">
        <f t="shared" si="28"/>
        <v>#REF!</v>
      </c>
      <c r="W69" s="84" t="e">
        <f t="shared" si="28"/>
        <v>#REF!</v>
      </c>
      <c r="X69" s="84" t="e">
        <f t="shared" si="28"/>
        <v>#REF!</v>
      </c>
      <c r="Y69" s="84" t="e">
        <f t="shared" si="28"/>
        <v>#REF!</v>
      </c>
      <c r="Z69" s="84" t="e">
        <f t="shared" si="28"/>
        <v>#REF!</v>
      </c>
      <c r="AA69" s="84" t="e">
        <f t="shared" si="28"/>
        <v>#REF!</v>
      </c>
      <c r="AB69" s="84" t="e">
        <f t="shared" si="28"/>
        <v>#REF!</v>
      </c>
      <c r="AC69" s="84" t="e">
        <f t="shared" si="28"/>
        <v>#REF!</v>
      </c>
      <c r="AD69" s="84" t="e">
        <f t="shared" si="28"/>
        <v>#REF!</v>
      </c>
      <c r="AE69" s="84" t="e">
        <f t="shared" si="28"/>
        <v>#REF!</v>
      </c>
      <c r="AF69" s="45"/>
      <c r="AG69" s="45"/>
      <c r="AH69" s="45"/>
      <c r="AI69" s="45"/>
      <c r="AJ69" s="45"/>
      <c r="AK69" s="45"/>
      <c r="AL69" s="45"/>
      <c r="AM69" s="45"/>
      <c r="AN69" s="45"/>
      <c r="AO69" s="45"/>
      <c r="AP69" s="60"/>
      <c r="AQ69" s="45"/>
      <c r="AR69" s="45"/>
      <c r="AS69" s="45"/>
      <c r="AT69" s="45"/>
      <c r="AU69" s="45"/>
      <c r="AV69" s="45"/>
      <c r="AW69" s="46"/>
      <c r="AX69" s="45"/>
      <c r="AY69" s="45"/>
      <c r="AZ69" s="45"/>
      <c r="BA69" s="45"/>
      <c r="BB69" s="45"/>
      <c r="BC69" s="45"/>
      <c r="BD69" s="45"/>
    </row>
    <row r="70" spans="1:63" s="12" customFormat="1">
      <c r="C70" s="30" t="e">
        <f>$C$28</f>
        <v>#REF!</v>
      </c>
      <c r="D70" s="84" t="e">
        <f>(D59-D61)/(B51-B50)</f>
        <v>#NAME?</v>
      </c>
      <c r="E70" s="84" t="e">
        <f>(E59-E61)/(B51-B50)</f>
        <v>#NAME?</v>
      </c>
      <c r="F70" s="84" t="e">
        <f>(F59-F61)/(B51-B50)</f>
        <v>#NAME?</v>
      </c>
      <c r="G70" s="84" t="e">
        <f>(G59-G61)/(B51-B50)</f>
        <v>#NAME?</v>
      </c>
      <c r="H70" s="84" t="e">
        <f>(H59-H61)/(B51-B50)</f>
        <v>#NAME?</v>
      </c>
      <c r="I70" s="84" t="e">
        <f>(I59-I61)/(B51-B50)</f>
        <v>#NAME?</v>
      </c>
      <c r="J70" s="84" t="e">
        <f>(J59-J61)/(B51-B50)</f>
        <v>#NAME?</v>
      </c>
      <c r="K70" s="84" t="e">
        <f>(K59-K61)/(B51-B50)</f>
        <v>#NAME?</v>
      </c>
      <c r="L70" s="84" t="e">
        <f>(L59-L61)/(B51-B50)</f>
        <v>#NAME?</v>
      </c>
      <c r="M70" s="84" t="e">
        <f>(M59-M61)/(B51-B50)</f>
        <v>#NAME?</v>
      </c>
      <c r="N70" s="84" t="e">
        <f>(N59-N61)/(B51-B50)</f>
        <v>#NAME?</v>
      </c>
      <c r="O70" s="84" t="e">
        <f>(O59-O61)/(B51-B50)</f>
        <v>#NAME?</v>
      </c>
      <c r="P70" s="84" t="e">
        <f>(P59-P61)/(B51-B50)</f>
        <v>#NAME?</v>
      </c>
      <c r="Q70" s="84" t="e">
        <f>(Q59-Q61)/(B51-B50)</f>
        <v>#NAME?</v>
      </c>
      <c r="R70" s="84" t="e">
        <f>(R59-R61)/(B51-B50)</f>
        <v>#NAME?</v>
      </c>
      <c r="S70" s="84" t="e">
        <f>(S59-S61)/(B51-B50)</f>
        <v>#NAME?</v>
      </c>
      <c r="T70" s="84" t="e">
        <f>(T59-T61)/(B51-B50)</f>
        <v>#NAME?</v>
      </c>
      <c r="U70" s="84" t="e">
        <f>(U59-U61)/(B51-B50)</f>
        <v>#NAME?</v>
      </c>
      <c r="V70" s="84" t="e">
        <f>(V59-V61)/(B51-B50)</f>
        <v>#NAME?</v>
      </c>
      <c r="W70" s="84" t="e">
        <f>(W59-W61)/(B51-B50)</f>
        <v>#NAME?</v>
      </c>
      <c r="X70" s="84" t="e">
        <f>(X59-X61)/(B51-B50)</f>
        <v>#NAME?</v>
      </c>
      <c r="Y70" s="84" t="e">
        <f>(Y59-Y61)/(B51-B50)</f>
        <v>#NAME?</v>
      </c>
      <c r="Z70" s="84" t="e">
        <f>(Z59-Z61)/(B51-B50)</f>
        <v>#NAME?</v>
      </c>
      <c r="AA70" s="84" t="e">
        <f>(AA59-AA61)/(B51-B50)</f>
        <v>#NAME?</v>
      </c>
      <c r="AB70" s="84" t="e">
        <f>(AB59-AB61)/(B51-B50)</f>
        <v>#NAME?</v>
      </c>
      <c r="AC70" s="84" t="e">
        <f>(AC59-AC61)/(B51-B50)</f>
        <v>#NAME?</v>
      </c>
      <c r="AD70" s="84" t="e">
        <f>(AD59-AD61)/(B51-B50)</f>
        <v>#NAME?</v>
      </c>
      <c r="AE70" s="84" t="e">
        <f>(AE59-AE61)/(B51-B50)</f>
        <v>#NAME?</v>
      </c>
      <c r="AF70" s="46"/>
      <c r="AG70" s="46"/>
      <c r="AH70" s="46"/>
      <c r="AI70" s="46"/>
      <c r="AJ70" s="46"/>
      <c r="AK70" s="46"/>
      <c r="AL70" s="46"/>
      <c r="AM70" s="46"/>
      <c r="AN70" s="46"/>
      <c r="AO70" s="46"/>
      <c r="AP70" s="46"/>
      <c r="AQ70" s="46"/>
      <c r="AR70" s="46"/>
      <c r="AS70" s="46"/>
      <c r="AT70" s="46"/>
      <c r="AU70" s="46"/>
      <c r="AW70" s="46"/>
    </row>
    <row r="71" spans="1:63" s="12" customFormat="1">
      <c r="C71" s="30"/>
      <c r="D71" s="34"/>
      <c r="E71" s="34"/>
      <c r="F71" s="34"/>
      <c r="G71" s="34"/>
      <c r="H71" s="34"/>
      <c r="I71" s="34"/>
      <c r="J71" s="34"/>
      <c r="K71" s="34"/>
      <c r="L71" s="34"/>
      <c r="M71" s="34"/>
      <c r="N71" s="34"/>
      <c r="O71" s="34"/>
      <c r="P71" s="34"/>
      <c r="Q71" s="34"/>
      <c r="R71" s="34"/>
      <c r="S71" s="34"/>
      <c r="T71" s="34"/>
      <c r="U71" s="34"/>
      <c r="V71" s="34"/>
      <c r="W71" s="34"/>
      <c r="X71" s="34"/>
      <c r="Y71" s="34"/>
      <c r="Z71" s="34"/>
      <c r="AA71" s="34"/>
      <c r="AB71" s="34"/>
      <c r="AC71" s="34"/>
      <c r="AD71" s="34"/>
      <c r="AE71" s="34"/>
      <c r="AF71" s="46"/>
      <c r="AG71" s="46"/>
      <c r="AH71" s="46"/>
      <c r="AI71" s="46"/>
      <c r="AJ71" s="46"/>
      <c r="AK71" s="46"/>
      <c r="AL71" s="46"/>
      <c r="AM71" s="46"/>
      <c r="AN71" s="46"/>
      <c r="AO71" s="46"/>
      <c r="AP71" s="46"/>
      <c r="AQ71" s="46"/>
      <c r="AR71" s="46"/>
      <c r="AS71" s="46"/>
      <c r="AT71" s="46"/>
      <c r="AU71" s="46"/>
      <c r="AV71" s="46"/>
      <c r="AW71" s="46"/>
      <c r="AX71" s="46"/>
      <c r="AY71" s="46"/>
      <c r="AZ71" s="46"/>
      <c r="BA71" s="46"/>
      <c r="BB71" s="46"/>
      <c r="BC71" s="46"/>
      <c r="BD71" s="46"/>
    </row>
    <row r="72" spans="1:63" s="12" customFormat="1">
      <c r="A72" s="39"/>
      <c r="B72" s="86"/>
      <c r="C72" s="30"/>
      <c r="D72" s="34"/>
      <c r="E72" s="34"/>
      <c r="F72" s="34"/>
      <c r="G72" s="34"/>
      <c r="H72" s="34"/>
      <c r="I72" s="34"/>
      <c r="J72" s="34"/>
      <c r="K72" s="34"/>
      <c r="L72" s="34"/>
      <c r="M72" s="34"/>
      <c r="N72" s="34"/>
      <c r="O72" s="34"/>
      <c r="P72" s="34"/>
      <c r="Q72" s="34"/>
      <c r="R72" s="34"/>
      <c r="S72" s="34"/>
      <c r="T72" s="34"/>
      <c r="U72" s="34"/>
      <c r="V72" s="34"/>
      <c r="W72" s="34"/>
      <c r="X72" s="34"/>
      <c r="Y72" s="34"/>
      <c r="Z72" s="34"/>
      <c r="AA72" s="34"/>
      <c r="AB72" s="34"/>
      <c r="AC72" s="34"/>
      <c r="AD72" s="34"/>
      <c r="AE72" s="34"/>
      <c r="AF72" s="46"/>
      <c r="AG72" s="46"/>
      <c r="AH72" s="46"/>
      <c r="AI72" s="46"/>
      <c r="AJ72" s="46"/>
      <c r="AK72" s="46"/>
      <c r="AL72" s="46"/>
      <c r="AM72" s="46"/>
      <c r="AN72" s="46"/>
      <c r="AO72" s="46"/>
      <c r="AP72" s="46"/>
      <c r="AQ72" s="46"/>
      <c r="AR72" s="46"/>
      <c r="AS72" s="46"/>
      <c r="AT72" s="46"/>
      <c r="AU72" s="46"/>
      <c r="AV72" s="46"/>
      <c r="AW72" s="46"/>
      <c r="AX72" s="46"/>
      <c r="AY72" s="46"/>
      <c r="AZ72" s="46"/>
      <c r="BA72" s="46"/>
      <c r="BB72" s="46"/>
      <c r="BC72" s="46"/>
      <c r="BD72" s="46"/>
    </row>
    <row r="73" spans="1:63" ht="19.5" customHeight="1">
      <c r="D73" s="78" t="e">
        <f>CONCATENATE(A75," repayment schedule")</f>
        <v>#REF!</v>
      </c>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c r="AY73" s="12"/>
      <c r="AZ73" s="12"/>
      <c r="BA73" s="12"/>
      <c r="BB73" s="12"/>
      <c r="BC73" s="12"/>
      <c r="BD73" s="12"/>
    </row>
    <row r="74" spans="1:63" s="11" customFormat="1" ht="19.5" customHeight="1">
      <c r="A74" s="87" t="e">
        <f>+#REF!</f>
        <v>#REF!</v>
      </c>
      <c r="D74" s="82" t="e">
        <f>+VLOOKUP($A$75,$B$35:$BD$39,D$40,FALSE)</f>
        <v>#REF!</v>
      </c>
      <c r="E74" s="82" t="e">
        <f t="shared" ref="E74:BD74" si="29">+VLOOKUP($A$75,$B$35:$BD$39,E$40,FALSE)</f>
        <v>#REF!</v>
      </c>
      <c r="F74" s="82" t="e">
        <f t="shared" si="29"/>
        <v>#REF!</v>
      </c>
      <c r="G74" s="82" t="e">
        <f t="shared" si="29"/>
        <v>#REF!</v>
      </c>
      <c r="H74" s="82" t="e">
        <f t="shared" si="29"/>
        <v>#REF!</v>
      </c>
      <c r="I74" s="82" t="e">
        <f t="shared" si="29"/>
        <v>#REF!</v>
      </c>
      <c r="J74" s="82" t="e">
        <f t="shared" si="29"/>
        <v>#REF!</v>
      </c>
      <c r="K74" s="82" t="e">
        <f t="shared" si="29"/>
        <v>#REF!</v>
      </c>
      <c r="L74" s="82" t="e">
        <f t="shared" si="29"/>
        <v>#REF!</v>
      </c>
      <c r="M74" s="82" t="e">
        <f t="shared" si="29"/>
        <v>#REF!</v>
      </c>
      <c r="N74" s="82" t="e">
        <f t="shared" si="29"/>
        <v>#REF!</v>
      </c>
      <c r="O74" s="82" t="e">
        <f>+VLOOKUP($A$75,$B$35:$BD$39,O$40,FALSE)</f>
        <v>#REF!</v>
      </c>
      <c r="P74" s="82" t="e">
        <f t="shared" si="29"/>
        <v>#REF!</v>
      </c>
      <c r="Q74" s="82" t="e">
        <f t="shared" si="29"/>
        <v>#REF!</v>
      </c>
      <c r="R74" s="82" t="e">
        <f t="shared" si="29"/>
        <v>#REF!</v>
      </c>
      <c r="S74" s="82" t="e">
        <f t="shared" si="29"/>
        <v>#REF!</v>
      </c>
      <c r="T74" s="82" t="e">
        <f t="shared" si="29"/>
        <v>#REF!</v>
      </c>
      <c r="U74" s="82" t="e">
        <f t="shared" si="29"/>
        <v>#REF!</v>
      </c>
      <c r="V74" s="82" t="e">
        <f t="shared" si="29"/>
        <v>#REF!</v>
      </c>
      <c r="W74" s="82" t="e">
        <f t="shared" si="29"/>
        <v>#REF!</v>
      </c>
      <c r="X74" s="82" t="e">
        <f t="shared" si="29"/>
        <v>#REF!</v>
      </c>
      <c r="Y74" s="82" t="e">
        <f t="shared" si="29"/>
        <v>#REF!</v>
      </c>
      <c r="Z74" s="82" t="e">
        <f t="shared" si="29"/>
        <v>#REF!</v>
      </c>
      <c r="AA74" s="82" t="e">
        <f t="shared" si="29"/>
        <v>#REF!</v>
      </c>
      <c r="AB74" s="82" t="e">
        <f t="shared" si="29"/>
        <v>#REF!</v>
      </c>
      <c r="AC74" s="82" t="e">
        <f t="shared" si="29"/>
        <v>#REF!</v>
      </c>
      <c r="AD74" s="82" t="e">
        <f t="shared" si="29"/>
        <v>#REF!</v>
      </c>
      <c r="AE74" s="82" t="e">
        <f t="shared" si="29"/>
        <v>#REF!</v>
      </c>
      <c r="AF74" s="82" t="e">
        <f t="shared" si="29"/>
        <v>#REF!</v>
      </c>
      <c r="AG74" s="82" t="e">
        <f t="shared" si="29"/>
        <v>#REF!</v>
      </c>
      <c r="AH74" s="82" t="e">
        <f t="shared" si="29"/>
        <v>#REF!</v>
      </c>
      <c r="AI74" s="82" t="e">
        <f t="shared" si="29"/>
        <v>#REF!</v>
      </c>
      <c r="AJ74" s="82" t="e">
        <f t="shared" si="29"/>
        <v>#REF!</v>
      </c>
      <c r="AK74" s="82" t="e">
        <f t="shared" si="29"/>
        <v>#REF!</v>
      </c>
      <c r="AL74" s="82" t="e">
        <f t="shared" si="29"/>
        <v>#REF!</v>
      </c>
      <c r="AM74" s="82" t="e">
        <f t="shared" si="29"/>
        <v>#REF!</v>
      </c>
      <c r="AN74" s="82" t="e">
        <f t="shared" si="29"/>
        <v>#REF!</v>
      </c>
      <c r="AO74" s="82" t="e">
        <f t="shared" si="29"/>
        <v>#REF!</v>
      </c>
      <c r="AP74" s="82" t="e">
        <f t="shared" si="29"/>
        <v>#REF!</v>
      </c>
      <c r="AQ74" s="82" t="e">
        <f t="shared" si="29"/>
        <v>#REF!</v>
      </c>
      <c r="AR74" s="82" t="e">
        <f t="shared" si="29"/>
        <v>#REF!</v>
      </c>
      <c r="AS74" s="82" t="e">
        <f>+VLOOKUP($A$75,$B$35:$BD$39,AS$40,FALSE)</f>
        <v>#REF!</v>
      </c>
      <c r="AT74" s="82" t="e">
        <f t="shared" si="29"/>
        <v>#REF!</v>
      </c>
      <c r="AU74" s="82" t="e">
        <f t="shared" si="29"/>
        <v>#REF!</v>
      </c>
      <c r="AV74" s="82" t="e">
        <f t="shared" si="29"/>
        <v>#REF!</v>
      </c>
      <c r="AW74" s="82" t="e">
        <f t="shared" si="29"/>
        <v>#REF!</v>
      </c>
      <c r="AX74" s="82" t="e">
        <f t="shared" si="29"/>
        <v>#REF!</v>
      </c>
      <c r="AY74" s="82" t="e">
        <f t="shared" si="29"/>
        <v>#REF!</v>
      </c>
      <c r="AZ74" s="82" t="e">
        <f t="shared" si="29"/>
        <v>#REF!</v>
      </c>
      <c r="BA74" s="82" t="e">
        <f t="shared" si="29"/>
        <v>#REF!</v>
      </c>
      <c r="BB74" s="82" t="e">
        <f t="shared" si="29"/>
        <v>#REF!</v>
      </c>
      <c r="BC74" s="82" t="e">
        <f t="shared" si="29"/>
        <v>#REF!</v>
      </c>
      <c r="BD74" s="82" t="e">
        <f t="shared" si="29"/>
        <v>#REF!</v>
      </c>
    </row>
    <row r="75" spans="1:63" s="12" customFormat="1" ht="19.5" customHeight="1">
      <c r="A75" s="18" t="e">
        <f>IF(A74=#REF!,#REF!,PV_Base!A74)</f>
        <v>#REF!</v>
      </c>
      <c r="C75" s="17"/>
      <c r="D75" s="12">
        <f t="shared" ref="D75:BK76" si="30">+D49</f>
        <v>0</v>
      </c>
      <c r="E75" s="12">
        <f t="shared" si="30"/>
        <v>1</v>
      </c>
      <c r="F75" s="12">
        <f t="shared" si="30"/>
        <v>2</v>
      </c>
      <c r="G75" s="12">
        <f t="shared" si="30"/>
        <v>3</v>
      </c>
      <c r="H75" s="12">
        <f t="shared" si="30"/>
        <v>4</v>
      </c>
      <c r="I75" s="12">
        <f t="shared" si="30"/>
        <v>5</v>
      </c>
      <c r="J75" s="12">
        <f t="shared" si="30"/>
        <v>6</v>
      </c>
      <c r="K75" s="12">
        <f t="shared" si="30"/>
        <v>7</v>
      </c>
      <c r="L75" s="12">
        <f t="shared" si="30"/>
        <v>8</v>
      </c>
      <c r="M75" s="12">
        <f t="shared" si="30"/>
        <v>9</v>
      </c>
      <c r="N75" s="12">
        <f t="shared" si="30"/>
        <v>10</v>
      </c>
      <c r="O75" s="12">
        <f t="shared" si="30"/>
        <v>11</v>
      </c>
      <c r="P75" s="12">
        <f t="shared" si="30"/>
        <v>12</v>
      </c>
      <c r="Q75" s="12">
        <f t="shared" si="30"/>
        <v>13</v>
      </c>
      <c r="R75" s="12">
        <f t="shared" si="30"/>
        <v>14</v>
      </c>
      <c r="S75" s="12">
        <f t="shared" si="30"/>
        <v>15</v>
      </c>
      <c r="T75" s="12">
        <f t="shared" si="30"/>
        <v>16</v>
      </c>
      <c r="U75" s="12">
        <f t="shared" si="30"/>
        <v>17</v>
      </c>
      <c r="V75" s="12">
        <f t="shared" si="30"/>
        <v>18</v>
      </c>
      <c r="W75" s="12">
        <f t="shared" si="30"/>
        <v>19</v>
      </c>
      <c r="X75" s="12">
        <f t="shared" si="30"/>
        <v>20</v>
      </c>
      <c r="Y75" s="12">
        <f t="shared" si="30"/>
        <v>21</v>
      </c>
      <c r="Z75" s="12">
        <f t="shared" si="30"/>
        <v>22</v>
      </c>
      <c r="AA75" s="12">
        <f t="shared" si="30"/>
        <v>23</v>
      </c>
      <c r="AB75" s="12">
        <f t="shared" si="30"/>
        <v>24</v>
      </c>
      <c r="AC75" s="12">
        <f t="shared" si="30"/>
        <v>25</v>
      </c>
      <c r="AD75" s="12">
        <f t="shared" si="30"/>
        <v>26</v>
      </c>
      <c r="AE75" s="12">
        <f t="shared" si="30"/>
        <v>27</v>
      </c>
      <c r="AF75" s="12">
        <f t="shared" si="30"/>
        <v>28</v>
      </c>
      <c r="AG75" s="12">
        <f t="shared" si="30"/>
        <v>29</v>
      </c>
      <c r="AH75" s="12">
        <f t="shared" si="30"/>
        <v>30</v>
      </c>
      <c r="AI75" s="12">
        <f t="shared" si="30"/>
        <v>31</v>
      </c>
      <c r="AJ75" s="12">
        <f t="shared" si="30"/>
        <v>32</v>
      </c>
      <c r="AK75" s="12">
        <f t="shared" si="30"/>
        <v>33</v>
      </c>
      <c r="AL75" s="12">
        <f t="shared" si="30"/>
        <v>34</v>
      </c>
      <c r="AM75" s="12">
        <f t="shared" si="30"/>
        <v>35</v>
      </c>
      <c r="AN75" s="12">
        <f t="shared" si="30"/>
        <v>36</v>
      </c>
      <c r="AO75" s="12">
        <f t="shared" si="30"/>
        <v>37</v>
      </c>
      <c r="AP75" s="12">
        <f t="shared" si="30"/>
        <v>38</v>
      </c>
      <c r="AQ75" s="12">
        <f t="shared" si="30"/>
        <v>39</v>
      </c>
      <c r="AR75" s="12">
        <f t="shared" si="30"/>
        <v>40</v>
      </c>
      <c r="AS75" s="12">
        <f t="shared" si="30"/>
        <v>41</v>
      </c>
      <c r="AT75" s="12">
        <f t="shared" si="30"/>
        <v>42</v>
      </c>
      <c r="AU75" s="12">
        <f t="shared" si="30"/>
        <v>43</v>
      </c>
      <c r="AV75" s="12">
        <f t="shared" si="30"/>
        <v>44</v>
      </c>
      <c r="AW75" s="12">
        <f t="shared" si="30"/>
        <v>45</v>
      </c>
      <c r="AX75" s="12">
        <f t="shared" si="30"/>
        <v>46</v>
      </c>
      <c r="AY75" s="12">
        <f t="shared" si="30"/>
        <v>47</v>
      </c>
      <c r="AZ75" s="12">
        <f t="shared" si="30"/>
        <v>48</v>
      </c>
      <c r="BA75" s="12">
        <f t="shared" si="30"/>
        <v>49</v>
      </c>
      <c r="BB75" s="12">
        <f t="shared" si="30"/>
        <v>50</v>
      </c>
      <c r="BC75" s="12">
        <f t="shared" si="30"/>
        <v>51</v>
      </c>
      <c r="BD75" s="12">
        <f t="shared" si="30"/>
        <v>52</v>
      </c>
      <c r="BE75" s="12">
        <f t="shared" si="30"/>
        <v>53</v>
      </c>
      <c r="BF75" s="12">
        <f t="shared" si="30"/>
        <v>54</v>
      </c>
      <c r="BG75" s="12">
        <f t="shared" si="30"/>
        <v>55</v>
      </c>
      <c r="BH75" s="12">
        <f t="shared" si="30"/>
        <v>56</v>
      </c>
      <c r="BI75" s="12">
        <f t="shared" si="30"/>
        <v>57</v>
      </c>
      <c r="BJ75" s="12">
        <f t="shared" si="30"/>
        <v>58</v>
      </c>
      <c r="BK75" s="12">
        <f t="shared" si="30"/>
        <v>59</v>
      </c>
    </row>
    <row r="76" spans="1:63" s="12" customFormat="1">
      <c r="A76" s="28" t="e">
        <f>+"Grace "&amp; PV_Base!A75&amp;""</f>
        <v>#REF!</v>
      </c>
      <c r="B76" s="29" t="e">
        <f>+#REF!</f>
        <v>#REF!</v>
      </c>
      <c r="C76" s="17"/>
      <c r="D76" s="88" t="e">
        <f t="shared" si="30"/>
        <v>#NAME?</v>
      </c>
      <c r="E76" s="88" t="e">
        <f t="shared" si="30"/>
        <v>#NAME?</v>
      </c>
      <c r="F76" s="88" t="e">
        <f t="shared" si="30"/>
        <v>#NAME?</v>
      </c>
      <c r="G76" s="88" t="e">
        <f t="shared" si="30"/>
        <v>#NAME?</v>
      </c>
      <c r="H76" s="88" t="e">
        <f t="shared" si="30"/>
        <v>#NAME?</v>
      </c>
      <c r="I76" s="88" t="e">
        <f t="shared" si="30"/>
        <v>#NAME?</v>
      </c>
      <c r="J76" s="88" t="e">
        <f t="shared" si="30"/>
        <v>#NAME?</v>
      </c>
      <c r="K76" s="88" t="e">
        <f t="shared" si="30"/>
        <v>#NAME?</v>
      </c>
      <c r="L76" s="88" t="e">
        <f t="shared" si="30"/>
        <v>#NAME?</v>
      </c>
      <c r="M76" s="88" t="e">
        <f t="shared" si="30"/>
        <v>#NAME?</v>
      </c>
      <c r="N76" s="88" t="e">
        <f t="shared" si="30"/>
        <v>#NAME?</v>
      </c>
      <c r="O76" s="88" t="e">
        <f t="shared" si="30"/>
        <v>#NAME?</v>
      </c>
      <c r="P76" s="88" t="e">
        <f t="shared" si="30"/>
        <v>#NAME?</v>
      </c>
      <c r="Q76" s="88" t="e">
        <f t="shared" si="30"/>
        <v>#NAME?</v>
      </c>
      <c r="R76" s="88" t="e">
        <f t="shared" si="30"/>
        <v>#NAME?</v>
      </c>
      <c r="S76" s="88" t="e">
        <f t="shared" si="30"/>
        <v>#NAME?</v>
      </c>
      <c r="T76" s="88" t="e">
        <f t="shared" si="30"/>
        <v>#NAME?</v>
      </c>
      <c r="U76" s="88" t="e">
        <f t="shared" si="30"/>
        <v>#NAME?</v>
      </c>
      <c r="V76" s="88" t="e">
        <f t="shared" si="30"/>
        <v>#NAME?</v>
      </c>
      <c r="W76" s="88" t="e">
        <f t="shared" si="30"/>
        <v>#NAME?</v>
      </c>
      <c r="X76" s="88" t="e">
        <f t="shared" si="30"/>
        <v>#NAME?</v>
      </c>
      <c r="Y76" s="88" t="e">
        <f t="shared" si="30"/>
        <v>#NAME?</v>
      </c>
      <c r="Z76" s="88" t="e">
        <f t="shared" si="30"/>
        <v>#NAME?</v>
      </c>
      <c r="AA76" s="88" t="e">
        <f t="shared" si="30"/>
        <v>#NAME?</v>
      </c>
      <c r="AB76" s="88" t="e">
        <f t="shared" si="30"/>
        <v>#NAME?</v>
      </c>
      <c r="AC76" s="88" t="e">
        <f t="shared" si="30"/>
        <v>#NAME?</v>
      </c>
      <c r="AD76" s="88" t="e">
        <f t="shared" si="30"/>
        <v>#NAME?</v>
      </c>
      <c r="AE76" s="88" t="e">
        <f t="shared" si="30"/>
        <v>#NAME?</v>
      </c>
      <c r="AF76" s="88" t="e">
        <f t="shared" si="30"/>
        <v>#NAME?</v>
      </c>
      <c r="AG76" s="88" t="e">
        <f t="shared" si="30"/>
        <v>#NAME?</v>
      </c>
      <c r="AH76" s="88" t="e">
        <f t="shared" si="30"/>
        <v>#NAME?</v>
      </c>
      <c r="AI76" s="88" t="e">
        <f t="shared" si="30"/>
        <v>#NAME?</v>
      </c>
      <c r="AJ76" s="88" t="e">
        <f t="shared" si="30"/>
        <v>#NAME?</v>
      </c>
      <c r="AK76" s="88" t="e">
        <f t="shared" si="30"/>
        <v>#NAME?</v>
      </c>
      <c r="AL76" s="88" t="e">
        <f t="shared" si="30"/>
        <v>#NAME?</v>
      </c>
      <c r="AM76" s="88" t="e">
        <f t="shared" si="30"/>
        <v>#NAME?</v>
      </c>
      <c r="AN76" s="88" t="e">
        <f t="shared" si="30"/>
        <v>#NAME?</v>
      </c>
      <c r="AO76" s="88" t="e">
        <f t="shared" si="30"/>
        <v>#NAME?</v>
      </c>
      <c r="AP76" s="88" t="e">
        <f t="shared" si="30"/>
        <v>#NAME?</v>
      </c>
      <c r="AQ76" s="88" t="e">
        <f t="shared" si="30"/>
        <v>#NAME?</v>
      </c>
      <c r="AR76" s="88" t="e">
        <f t="shared" si="30"/>
        <v>#NAME?</v>
      </c>
      <c r="AS76" s="88" t="e">
        <f t="shared" si="30"/>
        <v>#NAME?</v>
      </c>
      <c r="AT76" s="88" t="e">
        <f t="shared" si="30"/>
        <v>#NAME?</v>
      </c>
      <c r="AU76" s="88" t="e">
        <f t="shared" si="30"/>
        <v>#NAME?</v>
      </c>
      <c r="AV76" s="88" t="e">
        <f t="shared" si="30"/>
        <v>#NAME?</v>
      </c>
      <c r="AW76" s="88" t="e">
        <f t="shared" si="30"/>
        <v>#NAME?</v>
      </c>
      <c r="AX76" s="88" t="e">
        <f t="shared" si="30"/>
        <v>#NAME?</v>
      </c>
      <c r="AY76" s="88" t="e">
        <f t="shared" si="30"/>
        <v>#NAME?</v>
      </c>
      <c r="AZ76" s="88" t="e">
        <f t="shared" si="30"/>
        <v>#NAME?</v>
      </c>
      <c r="BA76" s="88" t="e">
        <f t="shared" si="30"/>
        <v>#NAME?</v>
      </c>
      <c r="BB76" s="88" t="e">
        <f t="shared" si="30"/>
        <v>#NAME?</v>
      </c>
      <c r="BC76" s="88" t="e">
        <f t="shared" si="30"/>
        <v>#NAME?</v>
      </c>
      <c r="BD76" s="88" t="e">
        <f>+BD50</f>
        <v>#NAME?</v>
      </c>
      <c r="BE76" s="88" t="e">
        <f t="shared" si="30"/>
        <v>#NAME?</v>
      </c>
      <c r="BF76" s="88" t="e">
        <f t="shared" si="30"/>
        <v>#NAME?</v>
      </c>
      <c r="BG76" s="88" t="e">
        <f t="shared" si="30"/>
        <v>#NAME?</v>
      </c>
      <c r="BH76" s="88" t="e">
        <f t="shared" si="30"/>
        <v>#NAME?</v>
      </c>
      <c r="BI76" s="88" t="e">
        <f t="shared" si="30"/>
        <v>#NAME?</v>
      </c>
      <c r="BJ76" s="88" t="e">
        <f t="shared" si="30"/>
        <v>#NAME?</v>
      </c>
      <c r="BK76" s="88" t="e">
        <f t="shared" si="30"/>
        <v>#NAME?</v>
      </c>
    </row>
    <row r="77" spans="1:63" s="12" customFormat="1">
      <c r="A77" s="32" t="e">
        <f>+"Maturity "&amp; PV_Base!A75&amp;""</f>
        <v>#REF!</v>
      </c>
      <c r="B77" s="33" t="e">
        <f>+#REF!</f>
        <v>#REF!</v>
      </c>
      <c r="C77" s="30" t="str">
        <f>$C$9</f>
        <v>Base</v>
      </c>
      <c r="D77" s="31">
        <v>100</v>
      </c>
      <c r="E77" s="27"/>
      <c r="F77" s="27"/>
      <c r="G77" s="27"/>
      <c r="H77" s="27"/>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45"/>
      <c r="AS77" s="45"/>
      <c r="AT77" s="45"/>
      <c r="AU77" s="45"/>
      <c r="AV77" s="45"/>
      <c r="AW77" s="45"/>
      <c r="AX77" s="45"/>
      <c r="AY77" s="45"/>
      <c r="AZ77" s="45"/>
      <c r="BA77" s="45"/>
      <c r="BB77" s="45"/>
      <c r="BC77" s="45"/>
      <c r="BD77" s="45"/>
      <c r="BE77" s="45"/>
      <c r="BF77" s="45"/>
      <c r="BG77" s="45"/>
      <c r="BH77" s="45"/>
      <c r="BI77" s="45"/>
      <c r="BJ77" s="45"/>
      <c r="BK77" s="45"/>
    </row>
    <row r="78" spans="1:63" s="12" customFormat="1">
      <c r="A78" s="32" t="e">
        <f>+"Interest "&amp; PV_Base!A75&amp;""</f>
        <v>#REF!</v>
      </c>
      <c r="B78" s="35" t="e">
        <f>+#REF!</f>
        <v>#REF!</v>
      </c>
      <c r="C78" s="30" t="e">
        <f>$C$10</f>
        <v>#REF!</v>
      </c>
      <c r="D78" s="34" t="e">
        <f>D77-D79</f>
        <v>#REF!</v>
      </c>
      <c r="E78" s="34" t="e">
        <f t="shared" ref="E78:BK78" si="31">D78-E79</f>
        <v>#REF!</v>
      </c>
      <c r="F78" s="34" t="e">
        <f t="shared" si="31"/>
        <v>#REF!</v>
      </c>
      <c r="G78" s="34" t="e">
        <f t="shared" si="31"/>
        <v>#REF!</v>
      </c>
      <c r="H78" s="34" t="e">
        <f t="shared" si="31"/>
        <v>#REF!</v>
      </c>
      <c r="I78" s="34" t="e">
        <f t="shared" si="31"/>
        <v>#REF!</v>
      </c>
      <c r="J78" s="34" t="e">
        <f t="shared" si="31"/>
        <v>#REF!</v>
      </c>
      <c r="K78" s="34" t="e">
        <f t="shared" si="31"/>
        <v>#REF!</v>
      </c>
      <c r="L78" s="34" t="e">
        <f t="shared" si="31"/>
        <v>#REF!</v>
      </c>
      <c r="M78" s="34" t="e">
        <f t="shared" si="31"/>
        <v>#REF!</v>
      </c>
      <c r="N78" s="34" t="e">
        <f t="shared" si="31"/>
        <v>#REF!</v>
      </c>
      <c r="O78" s="34" t="e">
        <f t="shared" si="31"/>
        <v>#REF!</v>
      </c>
      <c r="P78" s="34" t="e">
        <f t="shared" si="31"/>
        <v>#REF!</v>
      </c>
      <c r="Q78" s="34" t="e">
        <f t="shared" si="31"/>
        <v>#REF!</v>
      </c>
      <c r="R78" s="34" t="e">
        <f t="shared" si="31"/>
        <v>#REF!</v>
      </c>
      <c r="S78" s="34" t="e">
        <f t="shared" si="31"/>
        <v>#REF!</v>
      </c>
      <c r="T78" s="34" t="e">
        <f t="shared" si="31"/>
        <v>#REF!</v>
      </c>
      <c r="U78" s="34" t="e">
        <f t="shared" si="31"/>
        <v>#REF!</v>
      </c>
      <c r="V78" s="34" t="e">
        <f t="shared" si="31"/>
        <v>#REF!</v>
      </c>
      <c r="W78" s="34" t="e">
        <f t="shared" si="31"/>
        <v>#REF!</v>
      </c>
      <c r="X78" s="34" t="e">
        <f t="shared" si="31"/>
        <v>#REF!</v>
      </c>
      <c r="Y78" s="34" t="e">
        <f t="shared" si="31"/>
        <v>#REF!</v>
      </c>
      <c r="Z78" s="34" t="e">
        <f t="shared" si="31"/>
        <v>#REF!</v>
      </c>
      <c r="AA78" s="34" t="e">
        <f t="shared" si="31"/>
        <v>#REF!</v>
      </c>
      <c r="AB78" s="34" t="e">
        <f t="shared" si="31"/>
        <v>#REF!</v>
      </c>
      <c r="AC78" s="34" t="e">
        <f t="shared" si="31"/>
        <v>#REF!</v>
      </c>
      <c r="AD78" s="34" t="e">
        <f t="shared" si="31"/>
        <v>#REF!</v>
      </c>
      <c r="AE78" s="34" t="e">
        <f t="shared" si="31"/>
        <v>#REF!</v>
      </c>
      <c r="AF78" s="34" t="e">
        <f t="shared" si="31"/>
        <v>#REF!</v>
      </c>
      <c r="AG78" s="34" t="e">
        <f t="shared" si="31"/>
        <v>#REF!</v>
      </c>
      <c r="AH78" s="34" t="e">
        <f t="shared" si="31"/>
        <v>#REF!</v>
      </c>
      <c r="AI78" s="34" t="e">
        <f t="shared" si="31"/>
        <v>#REF!</v>
      </c>
      <c r="AJ78" s="34" t="e">
        <f t="shared" si="31"/>
        <v>#REF!</v>
      </c>
      <c r="AK78" s="34" t="e">
        <f t="shared" si="31"/>
        <v>#REF!</v>
      </c>
      <c r="AL78" s="34" t="e">
        <f t="shared" si="31"/>
        <v>#REF!</v>
      </c>
      <c r="AM78" s="34" t="e">
        <f t="shared" si="31"/>
        <v>#REF!</v>
      </c>
      <c r="AN78" s="34" t="e">
        <f t="shared" si="31"/>
        <v>#REF!</v>
      </c>
      <c r="AO78" s="34" t="e">
        <f t="shared" si="31"/>
        <v>#REF!</v>
      </c>
      <c r="AP78" s="34" t="e">
        <f t="shared" si="31"/>
        <v>#REF!</v>
      </c>
      <c r="AQ78" s="34" t="e">
        <f t="shared" si="31"/>
        <v>#REF!</v>
      </c>
      <c r="AR78" s="34" t="e">
        <f t="shared" si="31"/>
        <v>#REF!</v>
      </c>
      <c r="AS78" s="34" t="e">
        <f t="shared" si="31"/>
        <v>#REF!</v>
      </c>
      <c r="AT78" s="34" t="e">
        <f t="shared" si="31"/>
        <v>#REF!</v>
      </c>
      <c r="AU78" s="34" t="e">
        <f t="shared" si="31"/>
        <v>#REF!</v>
      </c>
      <c r="AV78" s="34" t="e">
        <f t="shared" si="31"/>
        <v>#REF!</v>
      </c>
      <c r="AW78" s="34" t="e">
        <f t="shared" si="31"/>
        <v>#REF!</v>
      </c>
      <c r="AX78" s="34" t="e">
        <f t="shared" si="31"/>
        <v>#REF!</v>
      </c>
      <c r="AY78" s="34" t="e">
        <f t="shared" si="31"/>
        <v>#REF!</v>
      </c>
      <c r="AZ78" s="34" t="e">
        <f t="shared" si="31"/>
        <v>#REF!</v>
      </c>
      <c r="BA78" s="34" t="e">
        <f t="shared" si="31"/>
        <v>#REF!</v>
      </c>
      <c r="BB78" s="34" t="e">
        <f t="shared" si="31"/>
        <v>#REF!</v>
      </c>
      <c r="BC78" s="34" t="e">
        <f t="shared" si="31"/>
        <v>#REF!</v>
      </c>
      <c r="BD78" s="34" t="e">
        <f t="shared" si="31"/>
        <v>#REF!</v>
      </c>
      <c r="BE78" s="34" t="e">
        <f t="shared" si="31"/>
        <v>#REF!</v>
      </c>
      <c r="BF78" s="34" t="e">
        <f t="shared" si="31"/>
        <v>#REF!</v>
      </c>
      <c r="BG78" s="34" t="e">
        <f t="shared" si="31"/>
        <v>#REF!</v>
      </c>
      <c r="BH78" s="34" t="e">
        <f t="shared" si="31"/>
        <v>#REF!</v>
      </c>
      <c r="BI78" s="34" t="e">
        <f t="shared" si="31"/>
        <v>#REF!</v>
      </c>
      <c r="BJ78" s="34" t="e">
        <f t="shared" si="31"/>
        <v>#REF!</v>
      </c>
      <c r="BK78" s="34" t="e">
        <f t="shared" si="31"/>
        <v>#REF!</v>
      </c>
    </row>
    <row r="79" spans="1:63" s="12" customFormat="1">
      <c r="A79" s="36" t="e">
        <f>+"Discount "&amp; PV_Base!A75&amp;""</f>
        <v>#REF!</v>
      </c>
      <c r="B79" s="37" t="e">
        <f>+#REF!</f>
        <v>#REF!</v>
      </c>
      <c r="C79" s="30" t="e">
        <f>$C$11</f>
        <v>#REF!</v>
      </c>
      <c r="D79" s="83" t="e">
        <f>IF(D75-$D75&lt;$B76,0,IF(D75-$D75&lt;=$B77,$D77*D74,0))</f>
        <v>#REF!</v>
      </c>
      <c r="E79" s="83" t="e">
        <f t="shared" ref="E79:BK79" si="32">IF(E75-$D75&lt;$B76,0,IF(E75-$D75&lt;=$B77,$D77*E74,0))</f>
        <v>#REF!</v>
      </c>
      <c r="F79" s="83" t="e">
        <f t="shared" si="32"/>
        <v>#REF!</v>
      </c>
      <c r="G79" s="83" t="e">
        <f t="shared" si="32"/>
        <v>#REF!</v>
      </c>
      <c r="H79" s="83" t="e">
        <f t="shared" si="32"/>
        <v>#REF!</v>
      </c>
      <c r="I79" s="83" t="e">
        <f t="shared" si="32"/>
        <v>#REF!</v>
      </c>
      <c r="J79" s="83" t="e">
        <f t="shared" si="32"/>
        <v>#REF!</v>
      </c>
      <c r="K79" s="83" t="e">
        <f>IF(K75-$D75&lt;$B76,0,IF(K75-$D75&lt;=$B77,$D77*K74,0))</f>
        <v>#REF!</v>
      </c>
      <c r="L79" s="83" t="e">
        <f t="shared" si="32"/>
        <v>#REF!</v>
      </c>
      <c r="M79" s="83" t="e">
        <f t="shared" si="32"/>
        <v>#REF!</v>
      </c>
      <c r="N79" s="83" t="e">
        <f t="shared" si="32"/>
        <v>#REF!</v>
      </c>
      <c r="O79" s="83" t="e">
        <f>IF(O75-$D75&lt;$B76,0,IF(O75-$D75&lt;=$B77,$D77*O74,0))</f>
        <v>#REF!</v>
      </c>
      <c r="P79" s="83" t="e">
        <f t="shared" si="32"/>
        <v>#REF!</v>
      </c>
      <c r="Q79" s="83" t="e">
        <f t="shared" si="32"/>
        <v>#REF!</v>
      </c>
      <c r="R79" s="83" t="e">
        <f t="shared" si="32"/>
        <v>#REF!</v>
      </c>
      <c r="S79" s="83" t="e">
        <f t="shared" si="32"/>
        <v>#REF!</v>
      </c>
      <c r="T79" s="83" t="e">
        <f t="shared" si="32"/>
        <v>#REF!</v>
      </c>
      <c r="U79" s="83" t="e">
        <f t="shared" si="32"/>
        <v>#REF!</v>
      </c>
      <c r="V79" s="83" t="e">
        <f t="shared" si="32"/>
        <v>#REF!</v>
      </c>
      <c r="W79" s="83" t="e">
        <f t="shared" si="32"/>
        <v>#REF!</v>
      </c>
      <c r="X79" s="83" t="e">
        <f t="shared" si="32"/>
        <v>#REF!</v>
      </c>
      <c r="Y79" s="83" t="e">
        <f t="shared" si="32"/>
        <v>#REF!</v>
      </c>
      <c r="Z79" s="83" t="e">
        <f t="shared" si="32"/>
        <v>#REF!</v>
      </c>
      <c r="AA79" s="83" t="e">
        <f t="shared" si="32"/>
        <v>#REF!</v>
      </c>
      <c r="AB79" s="83" t="e">
        <f t="shared" si="32"/>
        <v>#REF!</v>
      </c>
      <c r="AC79" s="83" t="e">
        <f t="shared" si="32"/>
        <v>#REF!</v>
      </c>
      <c r="AD79" s="83" t="e">
        <f t="shared" si="32"/>
        <v>#REF!</v>
      </c>
      <c r="AE79" s="83" t="e">
        <f t="shared" si="32"/>
        <v>#REF!</v>
      </c>
      <c r="AF79" s="83" t="e">
        <f t="shared" si="32"/>
        <v>#REF!</v>
      </c>
      <c r="AG79" s="83" t="e">
        <f t="shared" si="32"/>
        <v>#REF!</v>
      </c>
      <c r="AH79" s="83" t="e">
        <f t="shared" si="32"/>
        <v>#REF!</v>
      </c>
      <c r="AI79" s="83" t="e">
        <f t="shared" si="32"/>
        <v>#REF!</v>
      </c>
      <c r="AJ79" s="83" t="e">
        <f t="shared" si="32"/>
        <v>#REF!</v>
      </c>
      <c r="AK79" s="83" t="e">
        <f t="shared" si="32"/>
        <v>#REF!</v>
      </c>
      <c r="AL79" s="83" t="e">
        <f t="shared" si="32"/>
        <v>#REF!</v>
      </c>
      <c r="AM79" s="83" t="e">
        <f t="shared" si="32"/>
        <v>#REF!</v>
      </c>
      <c r="AN79" s="83" t="e">
        <f t="shared" si="32"/>
        <v>#REF!</v>
      </c>
      <c r="AO79" s="83" t="e">
        <f t="shared" si="32"/>
        <v>#REF!</v>
      </c>
      <c r="AP79" s="83" t="e">
        <f t="shared" si="32"/>
        <v>#REF!</v>
      </c>
      <c r="AQ79" s="83" t="e">
        <f t="shared" si="32"/>
        <v>#REF!</v>
      </c>
      <c r="AR79" s="83" t="e">
        <f t="shared" si="32"/>
        <v>#REF!</v>
      </c>
      <c r="AS79" s="83" t="e">
        <f t="shared" si="32"/>
        <v>#REF!</v>
      </c>
      <c r="AT79" s="83" t="e">
        <f t="shared" si="32"/>
        <v>#REF!</v>
      </c>
      <c r="AU79" s="83" t="e">
        <f t="shared" si="32"/>
        <v>#REF!</v>
      </c>
      <c r="AV79" s="83" t="e">
        <f t="shared" si="32"/>
        <v>#REF!</v>
      </c>
      <c r="AW79" s="83" t="e">
        <f t="shared" si="32"/>
        <v>#REF!</v>
      </c>
      <c r="AX79" s="83" t="e">
        <f t="shared" si="32"/>
        <v>#REF!</v>
      </c>
      <c r="AY79" s="83" t="e">
        <f t="shared" si="32"/>
        <v>#REF!</v>
      </c>
      <c r="AZ79" s="83" t="e">
        <f t="shared" si="32"/>
        <v>#REF!</v>
      </c>
      <c r="BA79" s="83" t="e">
        <f t="shared" si="32"/>
        <v>#REF!</v>
      </c>
      <c r="BB79" s="83" t="e">
        <f t="shared" si="32"/>
        <v>#REF!</v>
      </c>
      <c r="BC79" s="83" t="e">
        <f t="shared" si="32"/>
        <v>#REF!</v>
      </c>
      <c r="BD79" s="83" t="e">
        <f t="shared" si="32"/>
        <v>#REF!</v>
      </c>
      <c r="BE79" s="83" t="e">
        <f t="shared" si="32"/>
        <v>#REF!</v>
      </c>
      <c r="BF79" s="83" t="e">
        <f t="shared" si="32"/>
        <v>#REF!</v>
      </c>
      <c r="BG79" s="83" t="e">
        <f t="shared" si="32"/>
        <v>#REF!</v>
      </c>
      <c r="BH79" s="83" t="e">
        <f t="shared" si="32"/>
        <v>#REF!</v>
      </c>
      <c r="BI79" s="83" t="e">
        <f t="shared" si="32"/>
        <v>#REF!</v>
      </c>
      <c r="BJ79" s="83" t="e">
        <f t="shared" si="32"/>
        <v>#REF!</v>
      </c>
      <c r="BK79" s="83" t="e">
        <f t="shared" si="32"/>
        <v>#REF!</v>
      </c>
    </row>
    <row r="80" spans="1:63" s="12" customFormat="1">
      <c r="A80" s="39"/>
      <c r="C80" s="30" t="e">
        <f>$C$12</f>
        <v>#REF!</v>
      </c>
      <c r="D80" s="84"/>
      <c r="E80" s="84" t="e">
        <f>$B78*D78</f>
        <v>#REF!</v>
      </c>
      <c r="F80" s="84" t="e">
        <f t="shared" ref="F80:BK80" si="33">$B78*E78</f>
        <v>#REF!</v>
      </c>
      <c r="G80" s="84" t="e">
        <f t="shared" si="33"/>
        <v>#REF!</v>
      </c>
      <c r="H80" s="84" t="e">
        <f t="shared" si="33"/>
        <v>#REF!</v>
      </c>
      <c r="I80" s="84" t="e">
        <f t="shared" si="33"/>
        <v>#REF!</v>
      </c>
      <c r="J80" s="84" t="e">
        <f t="shared" si="33"/>
        <v>#REF!</v>
      </c>
      <c r="K80" s="84" t="e">
        <f t="shared" si="33"/>
        <v>#REF!</v>
      </c>
      <c r="L80" s="84" t="e">
        <f t="shared" si="33"/>
        <v>#REF!</v>
      </c>
      <c r="M80" s="84" t="e">
        <f t="shared" si="33"/>
        <v>#REF!</v>
      </c>
      <c r="N80" s="84" t="e">
        <f t="shared" si="33"/>
        <v>#REF!</v>
      </c>
      <c r="O80" s="84" t="e">
        <f t="shared" si="33"/>
        <v>#REF!</v>
      </c>
      <c r="P80" s="84" t="e">
        <f t="shared" si="33"/>
        <v>#REF!</v>
      </c>
      <c r="Q80" s="84" t="e">
        <f t="shared" si="33"/>
        <v>#REF!</v>
      </c>
      <c r="R80" s="84" t="e">
        <f t="shared" si="33"/>
        <v>#REF!</v>
      </c>
      <c r="S80" s="84" t="e">
        <f t="shared" si="33"/>
        <v>#REF!</v>
      </c>
      <c r="T80" s="84" t="e">
        <f t="shared" si="33"/>
        <v>#REF!</v>
      </c>
      <c r="U80" s="84" t="e">
        <f t="shared" si="33"/>
        <v>#REF!</v>
      </c>
      <c r="V80" s="84" t="e">
        <f t="shared" si="33"/>
        <v>#REF!</v>
      </c>
      <c r="W80" s="84" t="e">
        <f t="shared" si="33"/>
        <v>#REF!</v>
      </c>
      <c r="X80" s="84" t="e">
        <f t="shared" si="33"/>
        <v>#REF!</v>
      </c>
      <c r="Y80" s="84" t="e">
        <f t="shared" si="33"/>
        <v>#REF!</v>
      </c>
      <c r="Z80" s="84" t="e">
        <f t="shared" si="33"/>
        <v>#REF!</v>
      </c>
      <c r="AA80" s="84" t="e">
        <f t="shared" si="33"/>
        <v>#REF!</v>
      </c>
      <c r="AB80" s="84" t="e">
        <f t="shared" si="33"/>
        <v>#REF!</v>
      </c>
      <c r="AC80" s="84" t="e">
        <f t="shared" si="33"/>
        <v>#REF!</v>
      </c>
      <c r="AD80" s="84" t="e">
        <f t="shared" si="33"/>
        <v>#REF!</v>
      </c>
      <c r="AE80" s="84" t="e">
        <f t="shared" si="33"/>
        <v>#REF!</v>
      </c>
      <c r="AF80" s="84" t="e">
        <f t="shared" si="33"/>
        <v>#REF!</v>
      </c>
      <c r="AG80" s="84" t="e">
        <f t="shared" si="33"/>
        <v>#REF!</v>
      </c>
      <c r="AH80" s="84" t="e">
        <f t="shared" si="33"/>
        <v>#REF!</v>
      </c>
      <c r="AI80" s="84" t="e">
        <f t="shared" si="33"/>
        <v>#REF!</v>
      </c>
      <c r="AJ80" s="84" t="e">
        <f t="shared" si="33"/>
        <v>#REF!</v>
      </c>
      <c r="AK80" s="84" t="e">
        <f t="shared" si="33"/>
        <v>#REF!</v>
      </c>
      <c r="AL80" s="84" t="e">
        <f t="shared" si="33"/>
        <v>#REF!</v>
      </c>
      <c r="AM80" s="84" t="e">
        <f t="shared" si="33"/>
        <v>#REF!</v>
      </c>
      <c r="AN80" s="84" t="e">
        <f t="shared" si="33"/>
        <v>#REF!</v>
      </c>
      <c r="AO80" s="84" t="e">
        <f t="shared" si="33"/>
        <v>#REF!</v>
      </c>
      <c r="AP80" s="84" t="e">
        <f t="shared" si="33"/>
        <v>#REF!</v>
      </c>
      <c r="AQ80" s="84" t="e">
        <f t="shared" si="33"/>
        <v>#REF!</v>
      </c>
      <c r="AR80" s="84" t="e">
        <f t="shared" si="33"/>
        <v>#REF!</v>
      </c>
      <c r="AS80" s="84" t="e">
        <f t="shared" si="33"/>
        <v>#REF!</v>
      </c>
      <c r="AT80" s="84" t="e">
        <f t="shared" si="33"/>
        <v>#REF!</v>
      </c>
      <c r="AU80" s="84" t="e">
        <f t="shared" si="33"/>
        <v>#REF!</v>
      </c>
      <c r="AV80" s="84" t="e">
        <f t="shared" si="33"/>
        <v>#REF!</v>
      </c>
      <c r="AW80" s="84" t="e">
        <f t="shared" si="33"/>
        <v>#REF!</v>
      </c>
      <c r="AX80" s="84" t="e">
        <f t="shared" si="33"/>
        <v>#REF!</v>
      </c>
      <c r="AY80" s="84" t="e">
        <f t="shared" si="33"/>
        <v>#REF!</v>
      </c>
      <c r="AZ80" s="84" t="e">
        <f t="shared" si="33"/>
        <v>#REF!</v>
      </c>
      <c r="BA80" s="84" t="e">
        <f t="shared" si="33"/>
        <v>#REF!</v>
      </c>
      <c r="BB80" s="84" t="e">
        <f t="shared" si="33"/>
        <v>#REF!</v>
      </c>
      <c r="BC80" s="84" t="e">
        <f t="shared" si="33"/>
        <v>#REF!</v>
      </c>
      <c r="BD80" s="84" t="e">
        <f t="shared" si="33"/>
        <v>#REF!</v>
      </c>
      <c r="BE80" s="84" t="e">
        <f t="shared" si="33"/>
        <v>#REF!</v>
      </c>
      <c r="BF80" s="84" t="e">
        <f t="shared" si="33"/>
        <v>#REF!</v>
      </c>
      <c r="BG80" s="84" t="e">
        <f t="shared" si="33"/>
        <v>#REF!</v>
      </c>
      <c r="BH80" s="84" t="e">
        <f t="shared" si="33"/>
        <v>#REF!</v>
      </c>
      <c r="BI80" s="84" t="e">
        <f t="shared" si="33"/>
        <v>#REF!</v>
      </c>
      <c r="BJ80" s="84" t="e">
        <f t="shared" si="33"/>
        <v>#REF!</v>
      </c>
      <c r="BK80" s="84" t="e">
        <f t="shared" si="33"/>
        <v>#REF!</v>
      </c>
    </row>
    <row r="81" spans="1:63" s="12" customFormat="1">
      <c r="A81" s="39"/>
      <c r="C81" s="30" t="e">
        <f>$C$13</f>
        <v>#REF!</v>
      </c>
      <c r="D81" s="34" t="e">
        <f t="shared" ref="D81:BK81" si="34">D79+D80</f>
        <v>#REF!</v>
      </c>
      <c r="E81" s="34" t="e">
        <f t="shared" si="34"/>
        <v>#REF!</v>
      </c>
      <c r="F81" s="34" t="e">
        <f t="shared" si="34"/>
        <v>#REF!</v>
      </c>
      <c r="G81" s="34" t="e">
        <f t="shared" si="34"/>
        <v>#REF!</v>
      </c>
      <c r="H81" s="34" t="e">
        <f t="shared" si="34"/>
        <v>#REF!</v>
      </c>
      <c r="I81" s="34" t="e">
        <f t="shared" si="34"/>
        <v>#REF!</v>
      </c>
      <c r="J81" s="34" t="e">
        <f t="shared" si="34"/>
        <v>#REF!</v>
      </c>
      <c r="K81" s="34" t="e">
        <f>K79+K80</f>
        <v>#REF!</v>
      </c>
      <c r="L81" s="34" t="e">
        <f t="shared" si="34"/>
        <v>#REF!</v>
      </c>
      <c r="M81" s="34" t="e">
        <f t="shared" si="34"/>
        <v>#REF!</v>
      </c>
      <c r="N81" s="34" t="e">
        <f>N79+N80</f>
        <v>#REF!</v>
      </c>
      <c r="O81" s="34" t="e">
        <f>O79+O80</f>
        <v>#REF!</v>
      </c>
      <c r="P81" s="34" t="e">
        <f t="shared" si="34"/>
        <v>#REF!</v>
      </c>
      <c r="Q81" s="34" t="e">
        <f t="shared" si="34"/>
        <v>#REF!</v>
      </c>
      <c r="R81" s="34" t="e">
        <f t="shared" si="34"/>
        <v>#REF!</v>
      </c>
      <c r="S81" s="34" t="e">
        <f t="shared" si="34"/>
        <v>#REF!</v>
      </c>
      <c r="T81" s="34" t="e">
        <f t="shared" si="34"/>
        <v>#REF!</v>
      </c>
      <c r="U81" s="34" t="e">
        <f t="shared" si="34"/>
        <v>#REF!</v>
      </c>
      <c r="V81" s="34" t="e">
        <f t="shared" si="34"/>
        <v>#REF!</v>
      </c>
      <c r="W81" s="34" t="e">
        <f t="shared" si="34"/>
        <v>#REF!</v>
      </c>
      <c r="X81" s="34" t="e">
        <f t="shared" si="34"/>
        <v>#REF!</v>
      </c>
      <c r="Y81" s="34" t="e">
        <f t="shared" si="34"/>
        <v>#REF!</v>
      </c>
      <c r="Z81" s="34" t="e">
        <f t="shared" si="34"/>
        <v>#REF!</v>
      </c>
      <c r="AA81" s="34" t="e">
        <f t="shared" si="34"/>
        <v>#REF!</v>
      </c>
      <c r="AB81" s="34" t="e">
        <f t="shared" si="34"/>
        <v>#REF!</v>
      </c>
      <c r="AC81" s="34" t="e">
        <f t="shared" si="34"/>
        <v>#REF!</v>
      </c>
      <c r="AD81" s="34" t="e">
        <f t="shared" si="34"/>
        <v>#REF!</v>
      </c>
      <c r="AE81" s="34" t="e">
        <f t="shared" si="34"/>
        <v>#REF!</v>
      </c>
      <c r="AF81" s="34" t="e">
        <f t="shared" si="34"/>
        <v>#REF!</v>
      </c>
      <c r="AG81" s="34" t="e">
        <f t="shared" si="34"/>
        <v>#REF!</v>
      </c>
      <c r="AH81" s="34" t="e">
        <f t="shared" si="34"/>
        <v>#REF!</v>
      </c>
      <c r="AI81" s="34" t="e">
        <f t="shared" si="34"/>
        <v>#REF!</v>
      </c>
      <c r="AJ81" s="34" t="e">
        <f t="shared" si="34"/>
        <v>#REF!</v>
      </c>
      <c r="AK81" s="34" t="e">
        <f t="shared" si="34"/>
        <v>#REF!</v>
      </c>
      <c r="AL81" s="34" t="e">
        <f t="shared" si="34"/>
        <v>#REF!</v>
      </c>
      <c r="AM81" s="34" t="e">
        <f t="shared" si="34"/>
        <v>#REF!</v>
      </c>
      <c r="AN81" s="34" t="e">
        <f t="shared" si="34"/>
        <v>#REF!</v>
      </c>
      <c r="AO81" s="34" t="e">
        <f t="shared" si="34"/>
        <v>#REF!</v>
      </c>
      <c r="AP81" s="34" t="e">
        <f t="shared" si="34"/>
        <v>#REF!</v>
      </c>
      <c r="AQ81" s="34" t="e">
        <f t="shared" si="34"/>
        <v>#REF!</v>
      </c>
      <c r="AR81" s="34" t="e">
        <f t="shared" si="34"/>
        <v>#REF!</v>
      </c>
      <c r="AS81" s="34" t="e">
        <f t="shared" si="34"/>
        <v>#REF!</v>
      </c>
      <c r="AT81" s="34" t="e">
        <f t="shared" si="34"/>
        <v>#REF!</v>
      </c>
      <c r="AU81" s="34" t="e">
        <f t="shared" si="34"/>
        <v>#REF!</v>
      </c>
      <c r="AV81" s="34" t="e">
        <f t="shared" si="34"/>
        <v>#REF!</v>
      </c>
      <c r="AW81" s="34" t="e">
        <f t="shared" si="34"/>
        <v>#REF!</v>
      </c>
      <c r="AX81" s="34" t="e">
        <f t="shared" si="34"/>
        <v>#REF!</v>
      </c>
      <c r="AY81" s="34" t="e">
        <f t="shared" si="34"/>
        <v>#REF!</v>
      </c>
      <c r="AZ81" s="34" t="e">
        <f t="shared" si="34"/>
        <v>#REF!</v>
      </c>
      <c r="BA81" s="34" t="e">
        <f t="shared" si="34"/>
        <v>#REF!</v>
      </c>
      <c r="BB81" s="34" t="e">
        <f t="shared" si="34"/>
        <v>#REF!</v>
      </c>
      <c r="BC81" s="34" t="e">
        <f t="shared" si="34"/>
        <v>#REF!</v>
      </c>
      <c r="BD81" s="34" t="e">
        <f t="shared" si="34"/>
        <v>#REF!</v>
      </c>
      <c r="BE81" s="34" t="e">
        <f t="shared" si="34"/>
        <v>#REF!</v>
      </c>
      <c r="BF81" s="34" t="e">
        <f t="shared" si="34"/>
        <v>#REF!</v>
      </c>
      <c r="BG81" s="34" t="e">
        <f t="shared" si="34"/>
        <v>#REF!</v>
      </c>
      <c r="BH81" s="34" t="e">
        <f t="shared" si="34"/>
        <v>#REF!</v>
      </c>
      <c r="BI81" s="34" t="e">
        <f t="shared" si="34"/>
        <v>#REF!</v>
      </c>
      <c r="BJ81" s="34" t="e">
        <f t="shared" si="34"/>
        <v>#REF!</v>
      </c>
      <c r="BK81" s="34" t="e">
        <f t="shared" si="34"/>
        <v>#REF!</v>
      </c>
    </row>
    <row r="82" spans="1:63" s="12" customFormat="1">
      <c r="A82" s="39"/>
      <c r="C82" s="30" t="e">
        <f>$C$14</f>
        <v>#REF!</v>
      </c>
      <c r="D82" s="34" t="e">
        <f>IF($B78&gt;=$B79, D78, NPV($B79,E81:$BD81))</f>
        <v>#REF!</v>
      </c>
      <c r="E82" s="34" t="e">
        <f>IF($B78&gt;=$B79, E78, NPV($B79,F81:$BD81))</f>
        <v>#REF!</v>
      </c>
      <c r="F82" s="34" t="e">
        <f>IF($B78&gt;=$B79, F78, NPV($B79,G81:$BD81))</f>
        <v>#REF!</v>
      </c>
      <c r="G82" s="34" t="e">
        <f>IF($B78&gt;=$B79, G78, NPV($B79,H81:$BD81))</f>
        <v>#REF!</v>
      </c>
      <c r="H82" s="34" t="e">
        <f>IF($B78&gt;=$B79, H78, NPV($B79,I81:$BD81))</f>
        <v>#REF!</v>
      </c>
      <c r="I82" s="34" t="e">
        <f>IF($B78&gt;=$B79, I78, NPV($B79,J81:$BD81))</f>
        <v>#REF!</v>
      </c>
      <c r="J82" s="34" t="e">
        <f>IF($B78&gt;=$B79, J78, NPV($B79,K81:$BD81))</f>
        <v>#REF!</v>
      </c>
      <c r="K82" s="34" t="e">
        <f>IF($B78&gt;=$B79, K78, NPV($B79,L81:$BD81))</f>
        <v>#REF!</v>
      </c>
      <c r="L82" s="34" t="e">
        <f>IF($B78&gt;=$B79, L78, NPV($B79,M81:$BD81))</f>
        <v>#REF!</v>
      </c>
      <c r="M82" s="34" t="e">
        <f>IF($B78&gt;=$B79, M78, NPV($B79,N81:$BD81))</f>
        <v>#REF!</v>
      </c>
      <c r="N82" s="34" t="e">
        <f>IF($B78&gt;=$B79, N78, NPV($B79,O81:$BD81))</f>
        <v>#REF!</v>
      </c>
      <c r="O82" s="34" t="e">
        <f>IF($B78&gt;=$B79, O78, NPV($B79,P81:$BD81))</f>
        <v>#REF!</v>
      </c>
      <c r="P82" s="34" t="e">
        <f>IF($B78&gt;=$B79, P78, NPV($B79,Q81:$BD81))</f>
        <v>#REF!</v>
      </c>
      <c r="Q82" s="34" t="e">
        <f>IF($B78&gt;=$B79, Q78, NPV($B79,R81:$BD81))</f>
        <v>#REF!</v>
      </c>
      <c r="R82" s="34" t="e">
        <f>IF($B78&gt;=$B79, R78, NPV($B79,S81:$BD81))</f>
        <v>#REF!</v>
      </c>
      <c r="S82" s="34" t="e">
        <f>IF($B78&gt;=$B79, S78, NPV($B79,T81:$BD81))</f>
        <v>#REF!</v>
      </c>
      <c r="T82" s="34" t="e">
        <f>IF($B78&gt;=$B79, T78, NPV($B79,U81:$BD81))</f>
        <v>#REF!</v>
      </c>
      <c r="U82" s="34" t="e">
        <f>IF($B78&gt;=$B79, U78, NPV($B79,V81:$BD81))</f>
        <v>#REF!</v>
      </c>
      <c r="V82" s="34" t="e">
        <f>IF($B78&gt;=$B79, V78, NPV($B79,W81:$BD81))</f>
        <v>#REF!</v>
      </c>
      <c r="W82" s="34" t="e">
        <f>IF($B78&gt;=$B79, W78, NPV($B79,X81:$BD81))</f>
        <v>#REF!</v>
      </c>
      <c r="X82" s="34" t="e">
        <f>IF($B78&gt;=$B79, X78, NPV($B79,Y81:$BD81))</f>
        <v>#REF!</v>
      </c>
      <c r="Y82" s="34" t="e">
        <f>IF($B78&gt;=$B79, Y78, NPV($B79,Z81:$BD81))</f>
        <v>#REF!</v>
      </c>
      <c r="Z82" s="34" t="e">
        <f>IF($B78&gt;=$B79, Z78, NPV($B79,AA81:$BD81))</f>
        <v>#REF!</v>
      </c>
      <c r="AA82" s="34" t="e">
        <f>IF($B78&gt;=$B79, AA78, NPV($B79,AB81:$BD81))</f>
        <v>#REF!</v>
      </c>
      <c r="AB82" s="34" t="e">
        <f>IF($B78&gt;=$B79, AB78, NPV($B79,AC81:$BD81))</f>
        <v>#REF!</v>
      </c>
      <c r="AC82" s="34" t="e">
        <f>IF($B78&gt;=$B79, AC78, NPV($B79,AD81:$BD81))</f>
        <v>#REF!</v>
      </c>
      <c r="AD82" s="34" t="e">
        <f>IF($B78&gt;=$B79, AD78, NPV($B79,AE81:$BD81))</f>
        <v>#REF!</v>
      </c>
      <c r="AE82" s="34" t="e">
        <f>IF($B78&gt;=$B79, AE78, NPV($B79,AF81:$BD81))</f>
        <v>#REF!</v>
      </c>
      <c r="AF82" s="34" t="e">
        <f>IF($B78&gt;=$B79, AF78, NPV($B79,AG81:$BD81))</f>
        <v>#REF!</v>
      </c>
      <c r="AG82" s="34" t="e">
        <f>IF($B78&gt;=$B79, AG78, NPV($B79,AH81:$BD81))</f>
        <v>#REF!</v>
      </c>
      <c r="AH82" s="34" t="e">
        <f>IF($B78&gt;=$B79, AH78, NPV($B79,AI81:$BD81))</f>
        <v>#REF!</v>
      </c>
      <c r="AI82" s="34" t="e">
        <f>IF($B78&gt;=$B79, AI78, NPV($B79,AJ81:$BD81))</f>
        <v>#REF!</v>
      </c>
      <c r="AJ82" s="34" t="e">
        <f>IF($B78&gt;=$B79, AJ78, NPV($B79,AK81:$BD81))</f>
        <v>#REF!</v>
      </c>
      <c r="AK82" s="34" t="e">
        <f>IF($B78&gt;=$B79, AK78, NPV($B79,AL81:$BD81))</f>
        <v>#REF!</v>
      </c>
      <c r="AL82" s="34" t="e">
        <f>IF($B78&gt;=$B79, AL78, NPV($B79,AM81:$BD81))</f>
        <v>#REF!</v>
      </c>
      <c r="AM82" s="34" t="e">
        <f>IF($B78&gt;=$B79, AM78, NPV($B79,AN81:$BD81))</f>
        <v>#REF!</v>
      </c>
      <c r="AN82" s="34" t="e">
        <f>IF($B78&gt;=$B79, AN78, NPV($B79,AO81:$BD81))</f>
        <v>#REF!</v>
      </c>
      <c r="AO82" s="34" t="e">
        <f>IF($B78&gt;=$B79, AO78, NPV($B79,AP81:$BD81))</f>
        <v>#REF!</v>
      </c>
      <c r="AP82" s="34" t="e">
        <f>IF($B78&gt;=$B79, AP78, NPV($B79,AQ81:$BD81))</f>
        <v>#REF!</v>
      </c>
      <c r="AQ82" s="34" t="e">
        <f>IF($B78&gt;=$B79, AQ78, NPV($B79,AR81:$BD81))</f>
        <v>#REF!</v>
      </c>
      <c r="AR82" s="34" t="e">
        <f>IF($B78&gt;=$B79, AR78, NPV($B79,AS81:$BD81))</f>
        <v>#REF!</v>
      </c>
      <c r="AS82" s="34" t="e">
        <f>IF($B78&gt;=$B79, AS78, NPV($B79,AT81:$BD81))</f>
        <v>#REF!</v>
      </c>
      <c r="AT82" s="34" t="e">
        <f>IF($B78&gt;=$B79, AT78, NPV($B79,AU81:$BD81))</f>
        <v>#REF!</v>
      </c>
      <c r="AU82" s="34" t="e">
        <f>IF($B78&gt;=$B79, AU78, NPV($B79,AV81:$BD81))</f>
        <v>#REF!</v>
      </c>
      <c r="AV82" s="34" t="e">
        <f>IF($B78&gt;=$B79, AV78, NPV($B79,AW81:$BD81))</f>
        <v>#REF!</v>
      </c>
      <c r="AW82" s="34" t="e">
        <f>IF($B78&gt;=$B79, AW78, NPV($B79,AX81:$BD81))</f>
        <v>#REF!</v>
      </c>
      <c r="AX82" s="34" t="e">
        <f>IF($B78&gt;=$B79, AX78, NPV($B79,AY81:$BD81))</f>
        <v>#REF!</v>
      </c>
      <c r="AY82" s="34" t="e">
        <f>IF($B78&gt;=$B79, AY78, NPV($B79,AZ81:$BD81))</f>
        <v>#REF!</v>
      </c>
      <c r="AZ82" s="34" t="e">
        <f>IF($B78&gt;=$B79, AZ78, NPV($B79,BA81:$BD81))</f>
        <v>#REF!</v>
      </c>
      <c r="BA82" s="34" t="e">
        <f>IF($B78&gt;=$B79, BA78, NPV($B79,BB81:$BD81))</f>
        <v>#REF!</v>
      </c>
      <c r="BB82" s="34" t="e">
        <f>IF($B78&gt;=$B79, BB78, NPV($B79,BC81:$BD81))</f>
        <v>#REF!</v>
      </c>
      <c r="BC82" s="34" t="e">
        <f>IF($B78&gt;=$B79, BC78, NPV($B79,BD81:$BD81))</f>
        <v>#REF!</v>
      </c>
      <c r="BD82" s="34" t="e">
        <f>IF($B78&gt;=$B79, BD78, NPV($B79,$BD81:BD81))</f>
        <v>#REF!</v>
      </c>
      <c r="BE82" s="34" t="e">
        <f>IF($B78&gt;=$B79, BE78, NPV($B79,$BD81:BF81))</f>
        <v>#REF!</v>
      </c>
      <c r="BF82" s="34" t="e">
        <f>IF($B78&gt;=$B79, BF78, NPV($B79,$BD81:BG81))</f>
        <v>#REF!</v>
      </c>
      <c r="BG82" s="34" t="e">
        <f>IF($B78&gt;=$B79, BG78, NPV($B79,$BD81:BG81))</f>
        <v>#REF!</v>
      </c>
      <c r="BH82" s="34" t="e">
        <f>IF($B78&gt;=$B79, BH78, NPV($B79,$BD81:BI81))</f>
        <v>#REF!</v>
      </c>
      <c r="BI82" s="34" t="e">
        <f>IF($B78&gt;=$B79, BI78, NPV($B79,$BD81:BJ81))</f>
        <v>#REF!</v>
      </c>
      <c r="BJ82" s="34" t="e">
        <f>IF($B78&gt;=$B79, BJ78, NPV($B79,$BD81:BJ81))</f>
        <v>#REF!</v>
      </c>
      <c r="BK82" s="34" t="e">
        <f>IF($B78&gt;=$B79, BK78, NPV($B79,$BD81:BL81))</f>
        <v>#REF!</v>
      </c>
    </row>
    <row r="83" spans="1:63" s="12" customFormat="1">
      <c r="A83" s="39"/>
      <c r="C83" s="30" t="e">
        <f>$C$15</f>
        <v>#REF!</v>
      </c>
      <c r="D83" s="34" t="e">
        <f>IF(D82=0,0,(1-D82/D78)*100)</f>
        <v>#REF!</v>
      </c>
      <c r="E83" s="34" t="e">
        <f t="shared" ref="E83:BK83" si="35">IF(E82=0,0,(1-E82/E78)*100)</f>
        <v>#REF!</v>
      </c>
      <c r="F83" s="34" t="e">
        <f>IF(F82=0,0,(1-F82/F78)*100)</f>
        <v>#REF!</v>
      </c>
      <c r="G83" s="34" t="e">
        <f t="shared" si="35"/>
        <v>#REF!</v>
      </c>
      <c r="H83" s="34" t="e">
        <f t="shared" si="35"/>
        <v>#REF!</v>
      </c>
      <c r="I83" s="34" t="e">
        <f t="shared" si="35"/>
        <v>#REF!</v>
      </c>
      <c r="J83" s="34" t="e">
        <f t="shared" si="35"/>
        <v>#REF!</v>
      </c>
      <c r="K83" s="34" t="e">
        <f t="shared" si="35"/>
        <v>#REF!</v>
      </c>
      <c r="L83" s="34" t="e">
        <f t="shared" si="35"/>
        <v>#REF!</v>
      </c>
      <c r="M83" s="34" t="e">
        <f t="shared" si="35"/>
        <v>#REF!</v>
      </c>
      <c r="N83" s="34" t="e">
        <f t="shared" si="35"/>
        <v>#REF!</v>
      </c>
      <c r="O83" s="34" t="e">
        <f t="shared" si="35"/>
        <v>#REF!</v>
      </c>
      <c r="P83" s="34" t="e">
        <f t="shared" si="35"/>
        <v>#REF!</v>
      </c>
      <c r="Q83" s="34" t="e">
        <f t="shared" si="35"/>
        <v>#REF!</v>
      </c>
      <c r="R83" s="34" t="e">
        <f t="shared" si="35"/>
        <v>#REF!</v>
      </c>
      <c r="S83" s="34" t="e">
        <f t="shared" si="35"/>
        <v>#REF!</v>
      </c>
      <c r="T83" s="34" t="e">
        <f t="shared" si="35"/>
        <v>#REF!</v>
      </c>
      <c r="U83" s="34" t="e">
        <f t="shared" si="35"/>
        <v>#REF!</v>
      </c>
      <c r="V83" s="34" t="e">
        <f t="shared" si="35"/>
        <v>#REF!</v>
      </c>
      <c r="W83" s="34" t="e">
        <f t="shared" si="35"/>
        <v>#REF!</v>
      </c>
      <c r="X83" s="34" t="e">
        <f t="shared" si="35"/>
        <v>#REF!</v>
      </c>
      <c r="Y83" s="34" t="e">
        <f t="shared" si="35"/>
        <v>#REF!</v>
      </c>
      <c r="Z83" s="34" t="e">
        <f t="shared" si="35"/>
        <v>#REF!</v>
      </c>
      <c r="AA83" s="34" t="e">
        <f t="shared" si="35"/>
        <v>#REF!</v>
      </c>
      <c r="AB83" s="34" t="e">
        <f t="shared" si="35"/>
        <v>#REF!</v>
      </c>
      <c r="AC83" s="34" t="e">
        <f t="shared" si="35"/>
        <v>#REF!</v>
      </c>
      <c r="AD83" s="34" t="e">
        <f t="shared" si="35"/>
        <v>#REF!</v>
      </c>
      <c r="AE83" s="34" t="e">
        <f t="shared" si="35"/>
        <v>#REF!</v>
      </c>
      <c r="AF83" s="34" t="e">
        <f t="shared" si="35"/>
        <v>#REF!</v>
      </c>
      <c r="AG83" s="34" t="e">
        <f t="shared" si="35"/>
        <v>#REF!</v>
      </c>
      <c r="AH83" s="34" t="e">
        <f t="shared" si="35"/>
        <v>#REF!</v>
      </c>
      <c r="AI83" s="34" t="e">
        <f t="shared" si="35"/>
        <v>#REF!</v>
      </c>
      <c r="AJ83" s="34" t="e">
        <f t="shared" si="35"/>
        <v>#REF!</v>
      </c>
      <c r="AK83" s="34" t="e">
        <f t="shared" si="35"/>
        <v>#REF!</v>
      </c>
      <c r="AL83" s="34" t="e">
        <f t="shared" si="35"/>
        <v>#REF!</v>
      </c>
      <c r="AM83" s="34" t="e">
        <f t="shared" si="35"/>
        <v>#REF!</v>
      </c>
      <c r="AN83" s="34" t="e">
        <f t="shared" si="35"/>
        <v>#REF!</v>
      </c>
      <c r="AO83" s="34" t="e">
        <f t="shared" si="35"/>
        <v>#REF!</v>
      </c>
      <c r="AP83" s="34" t="e">
        <f t="shared" si="35"/>
        <v>#REF!</v>
      </c>
      <c r="AQ83" s="34" t="e">
        <f t="shared" si="35"/>
        <v>#REF!</v>
      </c>
      <c r="AR83" s="34" t="e">
        <f t="shared" si="35"/>
        <v>#REF!</v>
      </c>
      <c r="AS83" s="34" t="e">
        <f t="shared" si="35"/>
        <v>#REF!</v>
      </c>
      <c r="AT83" s="34" t="e">
        <f t="shared" si="35"/>
        <v>#REF!</v>
      </c>
      <c r="AU83" s="34" t="e">
        <f t="shared" si="35"/>
        <v>#REF!</v>
      </c>
      <c r="AV83" s="34" t="e">
        <f t="shared" si="35"/>
        <v>#REF!</v>
      </c>
      <c r="AW83" s="34" t="e">
        <f t="shared" si="35"/>
        <v>#REF!</v>
      </c>
      <c r="AX83" s="34" t="e">
        <f t="shared" si="35"/>
        <v>#REF!</v>
      </c>
      <c r="AY83" s="34" t="e">
        <f t="shared" si="35"/>
        <v>#REF!</v>
      </c>
      <c r="AZ83" s="34" t="e">
        <f t="shared" si="35"/>
        <v>#REF!</v>
      </c>
      <c r="BA83" s="34" t="e">
        <f t="shared" si="35"/>
        <v>#REF!</v>
      </c>
      <c r="BB83" s="34" t="e">
        <f t="shared" si="35"/>
        <v>#REF!</v>
      </c>
      <c r="BC83" s="34" t="e">
        <f t="shared" si="35"/>
        <v>#REF!</v>
      </c>
      <c r="BD83" s="34" t="e">
        <f t="shared" si="35"/>
        <v>#REF!</v>
      </c>
      <c r="BE83" s="34" t="e">
        <f t="shared" si="35"/>
        <v>#REF!</v>
      </c>
      <c r="BF83" s="34" t="e">
        <f t="shared" si="35"/>
        <v>#REF!</v>
      </c>
      <c r="BG83" s="34" t="e">
        <f t="shared" si="35"/>
        <v>#REF!</v>
      </c>
      <c r="BH83" s="34" t="e">
        <f t="shared" si="35"/>
        <v>#REF!</v>
      </c>
      <c r="BI83" s="34" t="e">
        <f t="shared" si="35"/>
        <v>#REF!</v>
      </c>
      <c r="BJ83" s="34" t="e">
        <f t="shared" si="35"/>
        <v>#REF!</v>
      </c>
      <c r="BK83" s="34" t="e">
        <f t="shared" si="35"/>
        <v>#REF!</v>
      </c>
    </row>
    <row r="84" spans="1:63" s="12" customFormat="1">
      <c r="A84" s="39"/>
      <c r="C84" s="30" t="str">
        <f>$C$16</f>
        <v>t-g&gt;0</v>
      </c>
      <c r="D84" s="42" t="e">
        <f>IF(D49-B76&gt;0,D49-B76,0)</f>
        <v>#REF!</v>
      </c>
      <c r="E84" s="42" t="e">
        <f>IF(E49-B76&gt;0,E49-B76,0)</f>
        <v>#REF!</v>
      </c>
      <c r="F84" s="42" t="e">
        <f>IF(F49-B76&gt;0,F49-B76,0)</f>
        <v>#REF!</v>
      </c>
      <c r="G84" s="42" t="e">
        <f>IF(G49-B76&gt;0,G49-B76,0)</f>
        <v>#REF!</v>
      </c>
      <c r="H84" s="42" t="e">
        <f>IF(H49-B76&gt;0,H49-B76,0)</f>
        <v>#REF!</v>
      </c>
      <c r="I84" s="42" t="e">
        <f>IF(I49-B76&gt;0,I49-B76,0)</f>
        <v>#REF!</v>
      </c>
      <c r="J84" s="42" t="e">
        <f>IF(J49-B76&gt;0,J49-B76,0)</f>
        <v>#REF!</v>
      </c>
      <c r="K84" s="42" t="e">
        <f>IF(K49-B76&gt;0,K49-B76,0)</f>
        <v>#REF!</v>
      </c>
      <c r="L84" s="42" t="e">
        <f>IF(L49-B76&gt;0,L49-B76,0)</f>
        <v>#REF!</v>
      </c>
      <c r="M84" s="42" t="e">
        <f>IF(M49-B76&gt;0,M49-B76,0)</f>
        <v>#REF!</v>
      </c>
      <c r="N84" s="42" t="e">
        <f>IF(N49-B76&gt;0,N49-B76,0)</f>
        <v>#REF!</v>
      </c>
      <c r="O84" s="42" t="e">
        <f>IF(O49-B76&gt;0,O49-B76,0)</f>
        <v>#REF!</v>
      </c>
      <c r="P84" s="42" t="e">
        <f>IF(P49-B76&gt;0,P49-B76,0)</f>
        <v>#REF!</v>
      </c>
      <c r="Q84" s="42" t="e">
        <f>IF(Q49-B76&gt;0,Q49-B76,0)</f>
        <v>#REF!</v>
      </c>
      <c r="R84" s="42" t="e">
        <f>IF(R49-B76&gt;0,R49-B76,0)</f>
        <v>#REF!</v>
      </c>
      <c r="S84" s="42" t="e">
        <f>IF(S49-B76&gt;0,S49-B76,0)</f>
        <v>#REF!</v>
      </c>
      <c r="T84" s="42" t="e">
        <f>IF(T49-B76&gt;0,T49-B76,0)</f>
        <v>#REF!</v>
      </c>
      <c r="U84" s="42" t="e">
        <f>IF(U49-B76&gt;0,U49-B76,0)</f>
        <v>#REF!</v>
      </c>
      <c r="V84" s="42" t="e">
        <f>IF(V49-B76&gt;0,V49-B76,0)</f>
        <v>#REF!</v>
      </c>
      <c r="W84" s="42" t="e">
        <f>IF(W49-B76&gt;0,W49-B76,0)</f>
        <v>#REF!</v>
      </c>
      <c r="X84" s="42" t="e">
        <f>IF(X49-B76&gt;0,X49-B76,0)</f>
        <v>#REF!</v>
      </c>
      <c r="Y84" s="42" t="e">
        <f>IF(Y49-B76&gt;0,Y49-B76,0)</f>
        <v>#REF!</v>
      </c>
      <c r="Z84" s="42" t="e">
        <f>IF(Z49-B76&gt;0,Z49-B76,0)</f>
        <v>#REF!</v>
      </c>
      <c r="AA84" s="42" t="e">
        <f>IF(AA49-B76&gt;0,AA49-B76,0)</f>
        <v>#REF!</v>
      </c>
      <c r="AB84" s="42" t="e">
        <f>IF(AB49-B76&gt;0,AB49-B76,0)</f>
        <v>#REF!</v>
      </c>
      <c r="AC84" s="42" t="e">
        <f>IF(AC49-B76&gt;0,AC49-B76,0)</f>
        <v>#REF!</v>
      </c>
      <c r="AD84" s="42" t="e">
        <f>IF(AD49-B76&gt;0,AD49-B76,0)</f>
        <v>#REF!</v>
      </c>
      <c r="AE84" s="42" t="e">
        <f>IF(AE49-B76&gt;0,AE49-B76,0)</f>
        <v>#REF!</v>
      </c>
      <c r="AF84" s="42"/>
      <c r="AG84" s="42"/>
      <c r="AH84" s="42"/>
      <c r="AI84" s="42"/>
      <c r="AJ84" s="42"/>
      <c r="AK84" s="42"/>
      <c r="AL84" s="42"/>
      <c r="AM84" s="42"/>
      <c r="AN84" s="42"/>
      <c r="AO84" s="42"/>
      <c r="AP84" s="42"/>
      <c r="AQ84" s="42"/>
      <c r="AR84" s="45"/>
      <c r="AS84" s="45"/>
      <c r="AT84" s="45"/>
      <c r="AU84" s="45"/>
      <c r="AV84" s="45"/>
      <c r="AW84" s="45"/>
      <c r="AX84" s="45"/>
      <c r="AY84" s="45"/>
      <c r="AZ84" s="45"/>
      <c r="BA84" s="45"/>
      <c r="BB84" s="45"/>
      <c r="BC84" s="45"/>
      <c r="BD84" s="45"/>
    </row>
    <row r="85" spans="1:63" s="12" customFormat="1">
      <c r="A85" s="39"/>
      <c r="C85" s="30"/>
      <c r="D85" s="42" t="e">
        <f>IF(D84=0,0,CHOOSE(D84,D91,E91,F91,G91,H91,I91,J91,K91,L91,M91,N91,O91,P91,Q91,R91,S91,T91,U91,V91,W91,X91,Y91,Z91,AA91,AB91,AC91,AD91,AE91,AF91))</f>
        <v>#REF!</v>
      </c>
      <c r="E85" s="42" t="e">
        <f>IF(E84=0,0,CHOOSE(E84,D91,E91,F91,G91,H91,I91,J91,K91,L91,M91,N91,O91,P91,Q91,R91,S91,T91,U91,V91,W91,X91,Y91,Z91,AA91,AB91,AC91,AD91,AE91,AF91))</f>
        <v>#REF!</v>
      </c>
      <c r="F85" s="42" t="e">
        <f>IF(F84=0,0,CHOOSE(F84,D91,E91,F91,G91,H91,I91,J91,K91,L91,M91,N91,O91,P91,Q91,R91,S91,T91,U91,V91,W91,X91,Y91,Z91,AA91,AB91,AC91,AD91,AE91,AF91))</f>
        <v>#REF!</v>
      </c>
      <c r="G85" s="42" t="e">
        <f>IF(G84=0,0,CHOOSE(G84,D91,E91,F91,G91,H91,I91,J91,K91,L91,M91,N91,O91,P91,Q91,R91,S91,T91,U91,V91,W91,X91,Y91,Z91,AA91,AB91,AC91,AD91,AE91,AF91))</f>
        <v>#REF!</v>
      </c>
      <c r="H85" s="42" t="e">
        <f>IF(H84=0,0,CHOOSE(H84,D91,E91,F91,G91,H91,I91,J91,K91,L91,M91,N91,O91,P91,Q91,R91,S91,T91,U91,V91,W91,X91,Y91,Z91,AA91,AB91,AC91,AD91,AE91,AF91))</f>
        <v>#REF!</v>
      </c>
      <c r="I85" s="42" t="e">
        <f>IF(I84=0,0,CHOOSE(I84,D91,E91,F91,G91,H91,I91,J91,K91,L91,M91,N91,O91,P91,Q91,R91,S91,T91,U91,V91,W91,X91,Y91,Z91,AA91,AB91,AC91,AD91,AE91,AF91))</f>
        <v>#REF!</v>
      </c>
      <c r="J85" s="42" t="e">
        <f>IF(J84=0,0,CHOOSE(J84,D91,E91,F91,G91,H91,I91,J91,K91,L91,M91,N91,O91,P91,Q91,R91,S91,T91,U91,V91,W91,X91,Y91,Z91,AA91,AB91,AC91,AD91,AE91,AF91))</f>
        <v>#REF!</v>
      </c>
      <c r="K85" s="42" t="e">
        <f>IF(K84=0,0,CHOOSE(K84,D91,E91,F91,G91,H91,I91,J91,K91,L91,M91,N91,O91,P91,Q91,R91,S91,T91,U91,V91,W91,X91,Y91,Z91,AA91,AB91,AC91,AD91,AE91,AF91))</f>
        <v>#REF!</v>
      </c>
      <c r="L85" s="42" t="e">
        <f>IF(L84=0,0,CHOOSE(L84,D91,E91,F91,G91,H91,I91,J91,K91,L91,M91,N91,O91,P91,Q91,R91,S91,T91,U91,V91,W91,X91,Y91,Z91,AA91,AB91,AC91,AD91,AE91,AF91))</f>
        <v>#REF!</v>
      </c>
      <c r="M85" s="42" t="e">
        <f>IF(M84=0,0,CHOOSE(M84,D91,E91,F91,G91,H91,I91,J91,K91,L91,M91,N91,O91,P91,Q91,R91,S91,T91,U91,V91,W91,X91,Y91,Z91,AA91,AB91,AC91,AD91,AE91,AF91))</f>
        <v>#REF!</v>
      </c>
      <c r="N85" s="42" t="e">
        <f>IF(N84=0,0,CHOOSE(N84,D91,E91,F91,G91,H91,I91,J91,K91,L91,M91,N91,O91,P91,Q91,R91,S91,T91,U91,V91,W91,X91,Y91,Z91,AA91,AB91,AC91,AD91,AE91,AF91))</f>
        <v>#REF!</v>
      </c>
      <c r="O85" s="42" t="e">
        <f>IF(O84=0,0,CHOOSE(O84,D91,E91,F91,G91,H91,I91,J91,K91,L91,M91,N91,O91,P91,Q91,R91,S91,T91,U91,V91,W91,X91,Y91,Z91,AA91,AB91,AC91,AD91,AE91,AF91))</f>
        <v>#REF!</v>
      </c>
      <c r="P85" s="42" t="e">
        <f>IF(P84=0,0,CHOOSE(P84,D91,E91,F91,G91,H91,I91,J91,K91,L91,M91,N91,O91,P91,Q91,R91,S91,T91,U91,V91,W91,X91,Y91,Z91,AA91,AB91,AC91,AD91,AE91,AF91))</f>
        <v>#REF!</v>
      </c>
      <c r="Q85" s="42" t="e">
        <f>IF(Q84=0,0,CHOOSE(Q84,D91,E91,F91,G91,H91,I91,J91,K91,L91,M91,N91,O91,P91,Q91,R91,S91,T91,U91,V91,W91,X91,Y91,Z91,AA91,AB91,AC91,AD91,AE91,AF91))</f>
        <v>#REF!</v>
      </c>
      <c r="R85" s="42" t="e">
        <f>IF(R84=0,0,CHOOSE(R84,D91,E91,F91,G91,H91,I91,J91,K91,L91,M91,N91,O91,P91,Q91,R91,S91,T91,U91,V91,W91,X91,Y91,Z91,AA91,AB91,AC91,AD91,AE91,AF91))</f>
        <v>#REF!</v>
      </c>
      <c r="S85" s="42" t="e">
        <f>IF(S84=0,0,CHOOSE(S84,D91,E91,F91,G91,H91,I91,J91,K91,L91,M91,N91,O91,P91,Q91,R91,S91,T91,U91,V91,W91,X91,Y91,Z91,AA91,AB91,AC91,AD91,AE91,AF91))</f>
        <v>#REF!</v>
      </c>
      <c r="T85" s="42" t="e">
        <f>IF(T84=0,0,CHOOSE(T84,D91,E91,F91,G91,H91,I91,J91,K91,L91,M91,N91,O91,P91,Q91,R91,S91,T91,U91,V91,W91,X91,Y91,Z91,AA91,AB91,AC91,AD91,AE91,AF91))</f>
        <v>#REF!</v>
      </c>
      <c r="U85" s="42" t="e">
        <f>IF(U84=0,0,CHOOSE(U84,D91,E91,F91,G91,H91,I91,J91,K91,L91,M91,N91,O91,P91,Q91,R91,S91,T91,U91,V91,W91,X91,Y91,Z91,AA91,AB91,AC91,AD91,AE91,AF91))</f>
        <v>#REF!</v>
      </c>
      <c r="V85" s="42" t="e">
        <f>IF(V84=0,0,CHOOSE(V84,D91,E91,F91,G91,H91,I91,J91,K91,L91,M91,N91,O91,P91,Q91,R91,S91,T91,U91,V91,W91,X91,Y91,Z91,AA91,AB91,AC91,AD91,AE91,AF91))</f>
        <v>#REF!</v>
      </c>
      <c r="W85" s="42" t="e">
        <f>IF(W84=0,0,CHOOSE(W84,D91,E91,F91,G91,H91,I91,J91,K91,L91,M91,N91,O91,P91,Q91,R91,S91,T91,U91,V91,W91,X91,Y91,Z91,AA91,AB91,AC91,AD91,AE91,AF91))</f>
        <v>#REF!</v>
      </c>
      <c r="X85" s="42" t="e">
        <f>IF(X84=0,0,CHOOSE(X84,D91,E91,F91,G91,H91,I91,J91,K91,L91,M91,N91,O91,P91,Q91,R91,S91,T91,U91,V91,W91,X91,Y91,Z91,AA91,AB91,AC91,AD91,AE91,AF91))</f>
        <v>#REF!</v>
      </c>
      <c r="Y85" s="42" t="e">
        <f>IF(Y84=0,0,CHOOSE(Y84,D91,E91,F91,G91,H91,I91,J91,K91,L91,M91,N91,O91,P91,Q91,R91,S91,T91,U91,V91,W91,X91,Y91,Z91,AA91,AB91,AC91,AD91,AE91,AF91))</f>
        <v>#REF!</v>
      </c>
      <c r="Z85" s="42" t="e">
        <f>IF(Z84=0,0,CHOOSE(Z84,D91,E91,F91,G91,H91,I91,J91,K91,L91,M91,N91,O91,P91,Q91,R91,S91,T91,U91,V91,W91,X91,Y91,Z91,AA91,AB91,AC91,AD91,AE91,AF91))</f>
        <v>#REF!</v>
      </c>
      <c r="AA85" s="42" t="e">
        <f>IF(AA84=0,0,CHOOSE(AA84,D91,E91,F91,G91,H91,I91,J91,K91,L91,M91,N91,O91,P91,Q91,R91,S91,T91,U91,V91,W91,X91,Y91,Z91,AA91,AB91,AC91,AD91,AE91,AF91))</f>
        <v>#REF!</v>
      </c>
      <c r="AB85" s="42" t="e">
        <f>IF(AB84=0,0,CHOOSE(AB84,D91,E91,F91,G91,H91,I91,J91,K91,L91,M91,N91,O91,P91,Q91,R91,S91,T91,U91,V91,W91,X91,Y91,Z91,AA91,AB91,AC91,AD91,AE91,AF91))</f>
        <v>#REF!</v>
      </c>
      <c r="AC85" s="42" t="e">
        <f>IF(AC84=0,0,CHOOSE(AC84,D91,E91,F91,G91,H91,I91,J91,K91,L91,M91,N91,O91,P91,Q91,R91,S91,T91,U91,V91,W91,X91,Y91,Z91,AA91,AB91,AC91,AD91,AE91,AF91))</f>
        <v>#REF!</v>
      </c>
      <c r="AD85" s="42" t="e">
        <f>IF(AD84=0,0,CHOOSE(AD84,D91,E91,F91,G91,H91,I91,J91,K91,L91,M91,N91,O91,P91,Q91,R91,S91,T91,U91,V91,W91,X91,Y91,Z91,AA91,AB91,AC91,AD91,AE91,AF91))</f>
        <v>#REF!</v>
      </c>
      <c r="AE85" s="42" t="e">
        <f>IF(AE84=0,0,CHOOSE(AE84,D91,E91,F91,G91,H91,I91,J91,K91,L91,M91,N91,O91,P91,Q91,R91,S91,T91,U91,V91,W91,X91,Y91,Z91,AA91,AB91,AC91,AD91,AE91,AF91))</f>
        <v>#REF!</v>
      </c>
      <c r="AF85" s="42"/>
      <c r="AG85" s="42"/>
      <c r="AH85" s="42"/>
      <c r="AI85" s="42"/>
      <c r="AJ85" s="42"/>
      <c r="AK85" s="42"/>
      <c r="AL85" s="42"/>
      <c r="AM85" s="42"/>
      <c r="AN85" s="42"/>
      <c r="AO85" s="42"/>
      <c r="AP85" s="42"/>
      <c r="AQ85" s="42"/>
      <c r="AR85" s="45"/>
      <c r="AS85" s="45"/>
      <c r="AT85" s="45"/>
      <c r="AU85" s="45"/>
      <c r="AV85" s="45"/>
      <c r="AW85" s="45"/>
      <c r="AX85" s="45"/>
      <c r="AY85" s="45"/>
      <c r="AZ85" s="45"/>
      <c r="BA85" s="45"/>
      <c r="BB85" s="45"/>
      <c r="BC85" s="45"/>
      <c r="BD85" s="45"/>
    </row>
    <row r="86" spans="1:63" s="12" customFormat="1">
      <c r="A86" s="39"/>
      <c r="C86" s="30" t="str">
        <f>$C$18</f>
        <v>t-m condition</v>
      </c>
      <c r="D86" s="42" t="e">
        <f>IF(D49-B77&gt;0,D49-B77,0)</f>
        <v>#REF!</v>
      </c>
      <c r="E86" s="42" t="e">
        <f>IF(E49-B77&gt;0,E49-B77,0)</f>
        <v>#REF!</v>
      </c>
      <c r="F86" s="42" t="e">
        <f>IF(F49-B77&gt;0,F49-B77,0)</f>
        <v>#REF!</v>
      </c>
      <c r="G86" s="42" t="e">
        <f>IF(G49-B77&gt;0,G49-B77,0)</f>
        <v>#REF!</v>
      </c>
      <c r="H86" s="42" t="e">
        <f>IF(H49-B77&gt;0,H49-B77,0)</f>
        <v>#REF!</v>
      </c>
      <c r="I86" s="42" t="e">
        <f>IF(I49-B77&gt;0,I49-B77,0)</f>
        <v>#REF!</v>
      </c>
      <c r="J86" s="42" t="e">
        <f>IF(J49-B77&gt;0,J49-B77,0)</f>
        <v>#REF!</v>
      </c>
      <c r="K86" s="42" t="e">
        <f>IF(K49-B77&gt;0,K49-B77,0)</f>
        <v>#REF!</v>
      </c>
      <c r="L86" s="42" t="e">
        <f>IF(L49-B77&gt;0,L49-B77,0)</f>
        <v>#REF!</v>
      </c>
      <c r="M86" s="42" t="e">
        <f>IF(M49-B77&gt;0,M49-B77,0)</f>
        <v>#REF!</v>
      </c>
      <c r="N86" s="42" t="e">
        <f>IF(N49-B77&gt;0,N49-B77,0)</f>
        <v>#REF!</v>
      </c>
      <c r="O86" s="42" t="e">
        <f>IF(O49-B77&gt;0,O49-B77,0)</f>
        <v>#REF!</v>
      </c>
      <c r="P86" s="42" t="e">
        <f>IF(P49-B77&gt;0,P49-B77,0)</f>
        <v>#REF!</v>
      </c>
      <c r="Q86" s="42" t="e">
        <f>IF(Q49-B77&gt;0,Q49-B77,0)</f>
        <v>#REF!</v>
      </c>
      <c r="R86" s="42" t="e">
        <f>IF(R49-B77&gt;0,R49-B77,0)</f>
        <v>#REF!</v>
      </c>
      <c r="S86" s="42" t="e">
        <f>IF(S49-B77&gt;0,S49-B77,0)</f>
        <v>#REF!</v>
      </c>
      <c r="T86" s="42" t="e">
        <f>IF(T49-B77&gt;0,T49-B77,0)</f>
        <v>#REF!</v>
      </c>
      <c r="U86" s="42" t="e">
        <f>IF(U49-B77&gt;0,U49-B77,0)</f>
        <v>#REF!</v>
      </c>
      <c r="V86" s="42" t="e">
        <f>IF(V49-B77&gt;0,V49-B77,0)</f>
        <v>#REF!</v>
      </c>
      <c r="W86" s="42" t="e">
        <f>IF(W49-B77&gt;0,W49-B77,0)</f>
        <v>#REF!</v>
      </c>
      <c r="X86" s="42" t="e">
        <f>IF(X49-B77&gt;0,X49-B77,0)</f>
        <v>#REF!</v>
      </c>
      <c r="Y86" s="42" t="e">
        <f>IF(Y49-B77&gt;0,Y49-B77,0)</f>
        <v>#REF!</v>
      </c>
      <c r="Z86" s="42" t="e">
        <f>IF(Z49-B77&gt;0,Z49-B77,0)</f>
        <v>#REF!</v>
      </c>
      <c r="AA86" s="42" t="e">
        <f>IF(AA49-B77&gt;0,AA49-B77,0)</f>
        <v>#REF!</v>
      </c>
      <c r="AB86" s="42" t="e">
        <f>IF(AB49-B77&gt;0,AB49-B77,0)</f>
        <v>#REF!</v>
      </c>
      <c r="AC86" s="42" t="e">
        <f>IF(AC49-B77&gt;0,AC49-B77,0)</f>
        <v>#REF!</v>
      </c>
      <c r="AD86" s="42" t="e">
        <f>IF(AD49-B77&gt;0,AD49-B77,0)</f>
        <v>#REF!</v>
      </c>
      <c r="AE86" s="42" t="e">
        <f>IF(AE49-B77&gt;0,AE49-B77,0)</f>
        <v>#REF!</v>
      </c>
      <c r="AF86" s="42"/>
      <c r="AG86" s="42"/>
      <c r="AH86" s="42"/>
      <c r="AI86" s="42"/>
      <c r="AJ86" s="42"/>
      <c r="AK86" s="42"/>
      <c r="AL86" s="42"/>
      <c r="AM86" s="42"/>
      <c r="AN86" s="42"/>
      <c r="AO86" s="42"/>
      <c r="AP86" s="42"/>
      <c r="AQ86" s="42"/>
      <c r="AR86" s="45"/>
      <c r="AS86" s="45"/>
      <c r="AT86" s="45"/>
      <c r="AU86" s="45"/>
      <c r="AV86" s="45"/>
      <c r="AW86" s="45"/>
      <c r="AX86" s="45"/>
      <c r="AY86" s="45"/>
      <c r="AZ86" s="45"/>
      <c r="BA86" s="45"/>
      <c r="BB86" s="45"/>
      <c r="BC86" s="45"/>
      <c r="BD86" s="45"/>
    </row>
    <row r="87" spans="1:63" s="12" customFormat="1">
      <c r="A87" s="39"/>
      <c r="C87" s="1"/>
      <c r="D87" s="34" t="e">
        <f>IF(D86=0,0,CHOOSE(D86,D91,E91,F91,G91,H91,I91,J91,K91,L91,M91,N91,O91,P91,Q91,R91,S91,T91,U91,V91,W91,X91,Y91,Z91,AA91,AB91,AC91,AD91,AE91))</f>
        <v>#REF!</v>
      </c>
      <c r="E87" s="34" t="e">
        <f>IF(E86=0,0,CHOOSE(E86,D91,E91,F91,G91,H91,I91,J91,K91,L91,M91,N91,O91,P91,Q91,R91,S91,T91,U91,V91,W91,X91,Y91,Z91,AA91,AB91,AC91,AD91,AE91))</f>
        <v>#REF!</v>
      </c>
      <c r="F87" s="34" t="e">
        <f>IF(F86=0,0,CHOOSE(F86,D91,E91,F91,G91,H91,I91,J91,K91,L91,M91,N91,O91,P91,Q91,R91,S91,T91,U91,V91,W91,X91,Y91,Z91,AA91,AB91,AC91,AD91,AE91))</f>
        <v>#REF!</v>
      </c>
      <c r="G87" s="34" t="e">
        <f>IF(G86=0,0,CHOOSE(G86,D91,E91,F91,G91,H91,I91,J91,K91,L91,M91,N91,O91,P91,Q91,R91,S91,T91,U91,V91,W91,X91,Y91,Z91,AA91,AB91,AC91,AD91,AE91))</f>
        <v>#REF!</v>
      </c>
      <c r="H87" s="34" t="e">
        <f>IF(H86=0,0,CHOOSE(H86,D91,E91,F91,G91,H91,I91,J91,K91,L91,M91,N91,O91,P91,Q91,R91,S91,T91,U91,V91,W91,X91,Y91,Z91,AA91,AB91,AC91,AD91,AE91))</f>
        <v>#REF!</v>
      </c>
      <c r="I87" s="34" t="e">
        <f>IF(I86=0,0,CHOOSE(I86,D91,E91,F91,G91,H91,I91,J91,K91,L91,M91,N91,O91,P91,Q91,R91,S91,T91,U91,V91,W91,X91,Y91,Z91,AA91,AB91,AC91,AD91,AE91))</f>
        <v>#REF!</v>
      </c>
      <c r="J87" s="34" t="e">
        <f>IF(J86=0,0,CHOOSE(J86,D91,E91,F91,G91,H91,I91,J91,K91,L91,M91,N91,O91,P91,Q91,R91,S91,T91,U91,V91,W91,X91,Y91,Z91,AA91,AB91,AC91,AD91,AE91))</f>
        <v>#REF!</v>
      </c>
      <c r="K87" s="34" t="e">
        <f>IF(K86=0,0,CHOOSE(K86,D91,E91,F91,G91,H91,I91,J91,K91,L91,M91,N91,O91,P91,Q91,R91,S91,T91,U91,V91,W91,X91,Y91,Z91,AA91,AB91,AC91,AD91,AE91))</f>
        <v>#REF!</v>
      </c>
      <c r="L87" s="34" t="e">
        <f>IF(L86=0,0,CHOOSE(L86,D91,E91,F91,G91,H91,I91,J91,K91,L91,M91,N91,O91,P91,Q91,R91,S91,T91,U91,V91,W91,X91,Y91,Z91,AA91,AB91,AC91,AD91,AE91))</f>
        <v>#REF!</v>
      </c>
      <c r="M87" s="34" t="e">
        <f>IF(M86=0,0,CHOOSE(M86,D91,E91,F91,G91,H91,I91,J91,K91,L91,M91,N91,O91,P91,Q91,R91,S91,T91,U91,V91,W91,X91,Y91,Z91,AA91,AB91,AC91,AD91,AE91))</f>
        <v>#REF!</v>
      </c>
      <c r="N87" s="34" t="e">
        <f>IF(N86=0,0,CHOOSE(N86,D91,E91,F91,G91,H91,I91,J91,K91,L91,M91,N91,O91,P91,Q91,R91,S91,T91,U91,V91,W91,X91,Y91,Z91,AA91,AB91,AC91,AD91,AE91))</f>
        <v>#REF!</v>
      </c>
      <c r="O87" s="34" t="e">
        <f>IF(O86=0,0,CHOOSE(O86,D91,E91,F91,G91,H91,I91,J91,K91,L91,M91,N91,O91,P91,Q91,R91,S91,T91,U91,V91,W91,X91,Y91,Z91,AA91,AB91,AC91,AD91,AE91))</f>
        <v>#REF!</v>
      </c>
      <c r="P87" s="34" t="e">
        <f>IF(P86=0,0,CHOOSE(P86,D91,E91,F91,G91,H91,I91,J91,K91,L91,M91,N91,O91,P91,Q91,R91,S91,T91,U91,V91,W91,X91,Y91,Z91,AA91,AB91,AC91,AD91,AE91))</f>
        <v>#REF!</v>
      </c>
      <c r="Q87" s="34" t="e">
        <f>IF(Q86=0,0,CHOOSE(Q86,D91,E91,F91,G91,H91,I91,J91,K91,L91,M91,N91,O91,P91,Q91,R91,S91,T91,U91,V91,W91,X91,Y91,Z91,AA91,AB91,AC91,AD91,AE91))</f>
        <v>#REF!</v>
      </c>
      <c r="R87" s="34" t="e">
        <f>IF(R86=0,0,CHOOSE(R86,D91,E91,F91,G91,H91,I91,J91,K91,L91,M91,N91,O91,P91,Q91,R91,S91,T91,U91,V91,W91,X91,Y91,Z91,AA91,AB91,AC91,AD91,AE91))</f>
        <v>#REF!</v>
      </c>
      <c r="S87" s="34" t="e">
        <f>IF(S86=0,0,CHOOSE(S86,D91,E91,F91,G91,H91,I91,J91,K91,L91,M91,N91,O91,P91,Q91,R91,S91,T91,U91,V91,W91,X91,Y91,Z91,AA91,AB91,AC91,AD91,AE91))</f>
        <v>#REF!</v>
      </c>
      <c r="T87" s="34" t="e">
        <f>IF(T86=0,0,CHOOSE(T86,D91,E91,F91,G91,H91,I91,J91,K91,L91,M91,N91,O91,P91,Q91,R91,S91,T91,U91,V91,W91,X91,Y91,Z91,AA91,AB91,AC91,AD91,AE91))</f>
        <v>#REF!</v>
      </c>
      <c r="U87" s="34" t="e">
        <f>IF(U86=0,0,CHOOSE(U86,D91,E91,F91,G91,H91,I91,J91,K91,L91,M91,N91,O91,P91,Q91,R91,S91,T91,U91,V91,W91,X91,Y91,Z91,AA91,AB91,AC91,AD91,AE91))</f>
        <v>#REF!</v>
      </c>
      <c r="V87" s="34" t="e">
        <f>IF(V86=0,0,CHOOSE(V86,D91,E91,F91,G91,H91,I91,J91,K91,L91,M91,N91,O91,P91,Q91,R91,S91,T91,U91,V91,W91,X91,Y91,Z91,AA91,AB91,AC91,AD91,AE91))</f>
        <v>#REF!</v>
      </c>
      <c r="W87" s="34" t="e">
        <f>IF(W86=0,0,CHOOSE(W86,D91,E91,F91,G91,H91,I91,J91,K91,L91,M91,N91,O91,P91,Q91,R91,S91,T91,U91,V91,W91,X91,Y91,Z91,AA91,AB91,AC91,AD91,AE91))</f>
        <v>#REF!</v>
      </c>
      <c r="X87" s="34" t="e">
        <f>IF(X86=0,0,CHOOSE(X86,D91,E91,F91,G91,H91,I91,J91,K91,L91,M91,N91,O91,P91,Q91,R91,S91,T91,U91,V91,W91,X91,Y91,Z91,AA91,AB91,AC91,AD91,AE91))</f>
        <v>#REF!</v>
      </c>
      <c r="Y87" s="34" t="e">
        <f>IF(Y86=0,0,CHOOSE(Y86,D91,E91,F91,G91,H91,I91,J91,K91,L91,M91,N91,O91,P91,Q91,R91,S91,T91,U91,V91,W91,X91,Y91,Z91,AA91,AB91,AC91,AD91,AE91))</f>
        <v>#REF!</v>
      </c>
      <c r="Z87" s="34" t="e">
        <f>IF(Z86=0,0,CHOOSE(Z86,D91,E91,F91,G91,H91,I91,J91,K91,L91,M91,N91,O91,P91,Q91,R91,S91,T91,U91,V91,W91,X91,Y91,Z91,AA91,AB91,AC91,AD91,AE91))</f>
        <v>#REF!</v>
      </c>
      <c r="AA87" s="34" t="e">
        <f>IF(AA86=0,0,CHOOSE(AA86,D91,E91,F91,G91,H91,I91,J91,K91,L91,M91,N91,O91,P91,Q91,R91,S91,T91,U91,V91,W91,X91,Y91,Z91,AA91,AB91,AC91,AD91,AE91))</f>
        <v>#REF!</v>
      </c>
      <c r="AB87" s="34" t="e">
        <f>IF(AB86=0,0,CHOOSE(AB86,D91,E91,F91,G91,H91,I91,J91,K91,L91,M91,N91,O91,P91,Q91,R91,S91,T91,U91,V91,W91,X91,Y91,Z91,AA91,AB91,AC91,AD91,AE91))</f>
        <v>#REF!</v>
      </c>
      <c r="AC87" s="34" t="e">
        <f>IF(AC86=0,0,CHOOSE(AC86,D91,E91,F91,G91,H91,I91,J91,K91,L91,M91,N91,O91,P91,Q91,R91,S91,T91,U91,V91,W91,X91,Y91,Z91,AA91,AB91,AC91,AD91,AE91))</f>
        <v>#REF!</v>
      </c>
      <c r="AD87" s="34" t="e">
        <f>IF(AD86=0,0,CHOOSE(AD86,D91,E91,F91,G91,H91,I91,J91,K91,L91,M91,N91,O91,P91,Q91,R91,S91,T91,U91,V91,W91,X91,Y91,Z91,AA91,AB91,AC91,AD91,AE91))</f>
        <v>#REF!</v>
      </c>
      <c r="AE87" s="34" t="e">
        <f>IF(AE86=0,0,CHOOSE(AE86,D91,E91,F91,G91,H91,I91,J91,K91,L91,M91,N91,O91,P91,Q91,R91,S91,T91,U91,V91,W91,X91,Y91,Z91,AA91,AB91,AC91,AD91,AE91))</f>
        <v>#REF!</v>
      </c>
      <c r="AF87" s="42"/>
      <c r="AG87" s="42"/>
      <c r="AH87" s="42"/>
      <c r="AI87" s="42"/>
      <c r="AJ87" s="42"/>
      <c r="AK87" s="42"/>
      <c r="AL87" s="42"/>
      <c r="AM87" s="42"/>
      <c r="AN87" s="42"/>
      <c r="AO87" s="42"/>
      <c r="AP87" s="42"/>
      <c r="AQ87" s="42"/>
      <c r="AR87" s="45"/>
      <c r="AS87" s="45"/>
      <c r="AT87" s="45"/>
      <c r="AU87" s="45"/>
      <c r="AV87" s="45"/>
      <c r="AW87" s="45"/>
      <c r="AX87" s="45"/>
      <c r="AY87" s="45"/>
      <c r="AZ87" s="45"/>
      <c r="BA87" s="45"/>
      <c r="BB87" s="45"/>
      <c r="BC87" s="45"/>
      <c r="BD87" s="45"/>
    </row>
    <row r="88" spans="1:63" s="12" customFormat="1">
      <c r="A88" s="39"/>
      <c r="D88" s="22"/>
      <c r="E88" s="22"/>
      <c r="F88" s="22"/>
      <c r="G88" s="22"/>
      <c r="H88" s="22"/>
      <c r="I88" s="22"/>
      <c r="J88" s="22"/>
      <c r="K88" s="22"/>
      <c r="L88" s="22"/>
      <c r="M88" s="22"/>
      <c r="N88" s="22"/>
      <c r="O88" s="22"/>
      <c r="P88" s="22"/>
      <c r="Q88" s="22"/>
      <c r="R88" s="22"/>
      <c r="S88" s="22"/>
      <c r="T88" s="22"/>
      <c r="U88" s="22"/>
      <c r="V88" s="22"/>
      <c r="W88" s="22"/>
      <c r="X88" s="22"/>
      <c r="Y88" s="22"/>
      <c r="Z88" s="22"/>
      <c r="AA88" s="22"/>
      <c r="AB88" s="22"/>
      <c r="AC88" s="22"/>
      <c r="AD88" s="50"/>
      <c r="AE88" s="50"/>
      <c r="AF88" s="50"/>
      <c r="AG88" s="50"/>
      <c r="AH88" s="50"/>
      <c r="AI88" s="50"/>
      <c r="AJ88" s="50"/>
      <c r="AK88" s="50"/>
      <c r="AL88" s="50"/>
      <c r="AM88" s="50"/>
      <c r="AN88" s="50"/>
      <c r="AO88" s="50"/>
      <c r="AP88" s="50"/>
      <c r="AQ88" s="50"/>
      <c r="AR88" s="45"/>
      <c r="AS88" s="45"/>
      <c r="AT88" s="45"/>
      <c r="AU88" s="45"/>
      <c r="AV88" s="45"/>
      <c r="AW88" s="45"/>
      <c r="AX88" s="45"/>
      <c r="AY88" s="45"/>
      <c r="AZ88" s="45"/>
      <c r="BA88" s="45"/>
      <c r="BB88" s="45"/>
      <c r="BC88" s="45"/>
      <c r="BD88" s="45"/>
    </row>
    <row r="89" spans="1:63" s="12" customFormat="1">
      <c r="A89" s="49" t="e">
        <f>+"Output "&amp; PV_Base!A75&amp;""</f>
        <v>#REF!</v>
      </c>
      <c r="C89" s="51"/>
      <c r="D89" s="52" t="e">
        <f>D$7</f>
        <v>#NAME?</v>
      </c>
      <c r="E89" s="25" t="e">
        <f t="shared" ref="E89:AE89" si="36">D89+1</f>
        <v>#NAME?</v>
      </c>
      <c r="F89" s="25" t="e">
        <f t="shared" si="36"/>
        <v>#NAME?</v>
      </c>
      <c r="G89" s="25" t="e">
        <f t="shared" si="36"/>
        <v>#NAME?</v>
      </c>
      <c r="H89" s="25" t="e">
        <f t="shared" si="36"/>
        <v>#NAME?</v>
      </c>
      <c r="I89" s="25" t="e">
        <f t="shared" si="36"/>
        <v>#NAME?</v>
      </c>
      <c r="J89" s="25" t="e">
        <f t="shared" si="36"/>
        <v>#NAME?</v>
      </c>
      <c r="K89" s="25" t="e">
        <f t="shared" si="36"/>
        <v>#NAME?</v>
      </c>
      <c r="L89" s="25" t="e">
        <f t="shared" si="36"/>
        <v>#NAME?</v>
      </c>
      <c r="M89" s="25" t="e">
        <f t="shared" si="36"/>
        <v>#NAME?</v>
      </c>
      <c r="N89" s="25" t="e">
        <f t="shared" si="36"/>
        <v>#NAME?</v>
      </c>
      <c r="O89" s="25" t="e">
        <f t="shared" si="36"/>
        <v>#NAME?</v>
      </c>
      <c r="P89" s="25" t="e">
        <f t="shared" si="36"/>
        <v>#NAME?</v>
      </c>
      <c r="Q89" s="25" t="e">
        <f t="shared" si="36"/>
        <v>#NAME?</v>
      </c>
      <c r="R89" s="25" t="e">
        <f t="shared" si="36"/>
        <v>#NAME?</v>
      </c>
      <c r="S89" s="25" t="e">
        <f t="shared" si="36"/>
        <v>#NAME?</v>
      </c>
      <c r="T89" s="25" t="e">
        <f t="shared" si="36"/>
        <v>#NAME?</v>
      </c>
      <c r="U89" s="25" t="e">
        <f t="shared" si="36"/>
        <v>#NAME?</v>
      </c>
      <c r="V89" s="25" t="e">
        <f t="shared" si="36"/>
        <v>#NAME?</v>
      </c>
      <c r="W89" s="25" t="e">
        <f t="shared" si="36"/>
        <v>#NAME?</v>
      </c>
      <c r="X89" s="25" t="e">
        <f t="shared" si="36"/>
        <v>#NAME?</v>
      </c>
      <c r="Y89" s="25" t="e">
        <f t="shared" si="36"/>
        <v>#NAME?</v>
      </c>
      <c r="Z89" s="25" t="e">
        <f t="shared" si="36"/>
        <v>#NAME?</v>
      </c>
      <c r="AA89" s="25" t="e">
        <f t="shared" si="36"/>
        <v>#NAME?</v>
      </c>
      <c r="AB89" s="25" t="e">
        <f t="shared" si="36"/>
        <v>#NAME?</v>
      </c>
      <c r="AC89" s="25" t="e">
        <f t="shared" si="36"/>
        <v>#NAME?</v>
      </c>
      <c r="AD89" s="25" t="e">
        <f t="shared" si="36"/>
        <v>#NAME?</v>
      </c>
      <c r="AE89" s="25" t="e">
        <f t="shared" si="36"/>
        <v>#NAME?</v>
      </c>
      <c r="AF89" s="50"/>
      <c r="AG89" s="50"/>
      <c r="AH89" s="50"/>
      <c r="AI89" s="50"/>
      <c r="AJ89" s="50"/>
      <c r="AK89" s="50"/>
      <c r="AL89" s="50"/>
      <c r="AM89" s="50"/>
      <c r="AN89" s="50"/>
      <c r="AO89" s="50"/>
      <c r="AP89" s="50"/>
      <c r="AQ89" s="50"/>
      <c r="AR89" s="45"/>
      <c r="AS89" s="45"/>
      <c r="AT89" s="45"/>
      <c r="AU89" s="45"/>
      <c r="AV89" s="45"/>
      <c r="AW89" s="45"/>
      <c r="AX89" s="45"/>
      <c r="AY89" s="45"/>
      <c r="AZ89" s="45"/>
      <c r="BA89" s="45"/>
      <c r="BB89" s="45"/>
      <c r="BC89" s="45"/>
      <c r="BD89" s="45"/>
    </row>
    <row r="90" spans="1:63" s="12" customFormat="1">
      <c r="A90" s="39"/>
      <c r="C90" s="54" t="e">
        <f>$C$22</f>
        <v>#REF!</v>
      </c>
      <c r="D90" s="85" t="e">
        <f>#REF!</f>
        <v>#REF!</v>
      </c>
      <c r="E90" s="85" t="e">
        <f>#REF!</f>
        <v>#REF!</v>
      </c>
      <c r="F90" s="85" t="e">
        <f>#REF!</f>
        <v>#REF!</v>
      </c>
      <c r="G90" s="85" t="e">
        <f>#REF!</f>
        <v>#REF!</v>
      </c>
      <c r="H90" s="85" t="e">
        <f>#REF!</f>
        <v>#REF!</v>
      </c>
      <c r="I90" s="85" t="e">
        <f>#REF!</f>
        <v>#REF!</v>
      </c>
      <c r="J90" s="85" t="e">
        <f>#REF!</f>
        <v>#REF!</v>
      </c>
      <c r="K90" s="85" t="e">
        <f>#REF!</f>
        <v>#REF!</v>
      </c>
      <c r="L90" s="85" t="e">
        <f>#REF!</f>
        <v>#REF!</v>
      </c>
      <c r="M90" s="85" t="e">
        <f>#REF!</f>
        <v>#REF!</v>
      </c>
      <c r="N90" s="85" t="e">
        <f>#REF!</f>
        <v>#REF!</v>
      </c>
      <c r="O90" s="85" t="e">
        <f>#REF!</f>
        <v>#REF!</v>
      </c>
      <c r="P90" s="85" t="e">
        <f>#REF!</f>
        <v>#REF!</v>
      </c>
      <c r="Q90" s="85" t="e">
        <f>#REF!</f>
        <v>#REF!</v>
      </c>
      <c r="R90" s="85" t="e">
        <f>#REF!</f>
        <v>#REF!</v>
      </c>
      <c r="S90" s="85" t="e">
        <f>#REF!</f>
        <v>#REF!</v>
      </c>
      <c r="T90" s="85" t="e">
        <f>#REF!</f>
        <v>#REF!</v>
      </c>
      <c r="U90" s="85" t="e">
        <f>#REF!</f>
        <v>#REF!</v>
      </c>
      <c r="V90" s="85" t="e">
        <f>#REF!</f>
        <v>#REF!</v>
      </c>
      <c r="W90" s="85" t="e">
        <f>#REF!</f>
        <v>#REF!</v>
      </c>
      <c r="X90" s="85" t="e">
        <f>#REF!</f>
        <v>#REF!</v>
      </c>
      <c r="Y90" s="85" t="e">
        <f>#REF!</f>
        <v>#REF!</v>
      </c>
      <c r="Z90" s="85" t="e">
        <f>#REF!</f>
        <v>#REF!</v>
      </c>
      <c r="AA90" s="85" t="e">
        <f>#REF!</f>
        <v>#REF!</v>
      </c>
      <c r="AB90" s="85" t="e">
        <f>#REF!</f>
        <v>#REF!</v>
      </c>
      <c r="AC90" s="85" t="e">
        <f>#REF!</f>
        <v>#REF!</v>
      </c>
      <c r="AD90" s="85" t="e">
        <f>#REF!</f>
        <v>#REF!</v>
      </c>
      <c r="AE90" s="85" t="e">
        <f>#REF!</f>
        <v>#REF!</v>
      </c>
      <c r="AF90" s="50"/>
      <c r="AG90" s="50"/>
      <c r="AH90" s="50"/>
      <c r="AI90" s="50"/>
      <c r="AJ90" s="50"/>
      <c r="AK90" s="50"/>
      <c r="AL90" s="50"/>
      <c r="AM90" s="50"/>
      <c r="AN90" s="50"/>
      <c r="AO90" s="50"/>
      <c r="AP90" s="50"/>
      <c r="AQ90" s="50"/>
      <c r="AR90" s="45"/>
      <c r="AS90" s="45"/>
      <c r="AT90" s="45"/>
      <c r="AU90" s="45"/>
      <c r="AV90" s="45"/>
      <c r="AW90" s="45"/>
      <c r="AX90" s="45"/>
      <c r="AY90" s="45"/>
      <c r="AZ90" s="45"/>
      <c r="BA90" s="45"/>
      <c r="BB90" s="45"/>
      <c r="BC90" s="45"/>
      <c r="BD90" s="45"/>
    </row>
    <row r="91" spans="1:63" s="12" customFormat="1">
      <c r="A91" s="39"/>
      <c r="C91" s="30" t="e">
        <f>$C$23</f>
        <v>#REF!</v>
      </c>
      <c r="D91" s="34" t="e">
        <f>D90</f>
        <v>#REF!</v>
      </c>
      <c r="E91" s="84" t="e">
        <f>SUM(D90:E90)</f>
        <v>#REF!</v>
      </c>
      <c r="F91" s="84" t="e">
        <f>SUM(D90:F90)</f>
        <v>#REF!</v>
      </c>
      <c r="G91" s="84" t="e">
        <f>SUM(D90:G90)</f>
        <v>#REF!</v>
      </c>
      <c r="H91" s="84" t="e">
        <f>SUM(D90:H90)</f>
        <v>#REF!</v>
      </c>
      <c r="I91" s="84" t="e">
        <f>SUM(D90:I90)</f>
        <v>#REF!</v>
      </c>
      <c r="J91" s="84" t="e">
        <f>SUM(D90:J90)</f>
        <v>#REF!</v>
      </c>
      <c r="K91" s="84" t="e">
        <f>SUM(D90:K90)</f>
        <v>#REF!</v>
      </c>
      <c r="L91" s="84" t="e">
        <f>SUM(D90:L90)</f>
        <v>#REF!</v>
      </c>
      <c r="M91" s="84" t="e">
        <f>SUM(D90:M90)</f>
        <v>#REF!</v>
      </c>
      <c r="N91" s="84" t="e">
        <f>SUM(D90:N90)</f>
        <v>#REF!</v>
      </c>
      <c r="O91" s="84" t="e">
        <f>SUM(D90:O90)</f>
        <v>#REF!</v>
      </c>
      <c r="P91" s="84" t="e">
        <f>SUM(D90:P90)</f>
        <v>#REF!</v>
      </c>
      <c r="Q91" s="84" t="e">
        <f>SUM(D90:Q90)</f>
        <v>#REF!</v>
      </c>
      <c r="R91" s="84" t="e">
        <f>SUM(D90:R90)</f>
        <v>#REF!</v>
      </c>
      <c r="S91" s="84" t="e">
        <f>SUM(D90:S90)</f>
        <v>#REF!</v>
      </c>
      <c r="T91" s="84" t="e">
        <f>SUM(D90:T90)</f>
        <v>#REF!</v>
      </c>
      <c r="U91" s="84" t="e">
        <f>SUM(D90:U90)</f>
        <v>#REF!</v>
      </c>
      <c r="V91" s="84" t="e">
        <f>SUM(D90:V90)</f>
        <v>#REF!</v>
      </c>
      <c r="W91" s="84" t="e">
        <f>SUM(D90:W90)</f>
        <v>#REF!</v>
      </c>
      <c r="X91" s="84" t="e">
        <f>SUM(D90:X90)</f>
        <v>#REF!</v>
      </c>
      <c r="Y91" s="84" t="e">
        <f>SUM(D90:Y90)</f>
        <v>#REF!</v>
      </c>
      <c r="Z91" s="84" t="e">
        <f>SUM(D90:Z90)</f>
        <v>#REF!</v>
      </c>
      <c r="AA91" s="84" t="e">
        <f>SUM(D90:AA90)</f>
        <v>#REF!</v>
      </c>
      <c r="AB91" s="84" t="e">
        <f>SUM(D90:AB90)</f>
        <v>#REF!</v>
      </c>
      <c r="AC91" s="84" t="e">
        <f>SUM(D90:AC90)</f>
        <v>#REF!</v>
      </c>
      <c r="AD91" s="84" t="e">
        <f>SUM(D90:AD90)</f>
        <v>#REF!</v>
      </c>
      <c r="AE91" s="84" t="e">
        <f>SUM(D90:AE90)</f>
        <v>#REF!</v>
      </c>
      <c r="AF91" s="50"/>
      <c r="AG91" s="50"/>
      <c r="AH91" s="50"/>
      <c r="AI91" s="50"/>
      <c r="AJ91" s="50"/>
      <c r="AK91" s="50"/>
      <c r="AL91" s="50"/>
      <c r="AM91" s="50"/>
      <c r="AN91" s="50"/>
      <c r="AO91" s="50"/>
      <c r="AP91" s="50"/>
      <c r="AQ91" s="50"/>
      <c r="AR91" s="45"/>
      <c r="AS91" s="45"/>
      <c r="AT91" s="45"/>
      <c r="AU91" s="45"/>
      <c r="AV91" s="45"/>
      <c r="AW91" s="45"/>
      <c r="AX91" s="45"/>
      <c r="AY91" s="45"/>
      <c r="AZ91" s="45"/>
      <c r="BA91" s="45"/>
      <c r="BB91" s="45"/>
      <c r="BC91" s="45"/>
      <c r="BD91" s="45"/>
    </row>
    <row r="92" spans="1:63" s="12" customFormat="1">
      <c r="A92" s="39"/>
      <c r="C92" s="30" t="e">
        <f>$C$24</f>
        <v>#REF!</v>
      </c>
      <c r="D92" s="84" t="e">
        <f>D90-D96</f>
        <v>#REF!</v>
      </c>
      <c r="E92" s="34" t="e">
        <f>D92+E90-E96</f>
        <v>#REF!</v>
      </c>
      <c r="F92" s="34" t="e">
        <f t="shared" ref="F92:AE92" si="37">E92+F90-F96</f>
        <v>#REF!</v>
      </c>
      <c r="G92" s="34" t="e">
        <f t="shared" si="37"/>
        <v>#REF!</v>
      </c>
      <c r="H92" s="34" t="e">
        <f t="shared" si="37"/>
        <v>#REF!</v>
      </c>
      <c r="I92" s="34" t="e">
        <f t="shared" si="37"/>
        <v>#REF!</v>
      </c>
      <c r="J92" s="34" t="e">
        <f t="shared" si="37"/>
        <v>#REF!</v>
      </c>
      <c r="K92" s="34" t="e">
        <f t="shared" si="37"/>
        <v>#REF!</v>
      </c>
      <c r="L92" s="34" t="e">
        <f t="shared" si="37"/>
        <v>#REF!</v>
      </c>
      <c r="M92" s="34" t="e">
        <f t="shared" si="37"/>
        <v>#REF!</v>
      </c>
      <c r="N92" s="34" t="e">
        <f t="shared" si="37"/>
        <v>#REF!</v>
      </c>
      <c r="O92" s="34" t="e">
        <f t="shared" si="37"/>
        <v>#REF!</v>
      </c>
      <c r="P92" s="34" t="e">
        <f t="shared" si="37"/>
        <v>#REF!</v>
      </c>
      <c r="Q92" s="34" t="e">
        <f t="shared" si="37"/>
        <v>#REF!</v>
      </c>
      <c r="R92" s="34" t="e">
        <f>Q92+R90-R96</f>
        <v>#REF!</v>
      </c>
      <c r="S92" s="34" t="e">
        <f t="shared" si="37"/>
        <v>#REF!</v>
      </c>
      <c r="T92" s="34" t="e">
        <f t="shared" si="37"/>
        <v>#REF!</v>
      </c>
      <c r="U92" s="34" t="e">
        <f t="shared" si="37"/>
        <v>#REF!</v>
      </c>
      <c r="V92" s="34" t="e">
        <f t="shared" si="37"/>
        <v>#REF!</v>
      </c>
      <c r="W92" s="34" t="e">
        <f t="shared" si="37"/>
        <v>#REF!</v>
      </c>
      <c r="X92" s="34" t="e">
        <f t="shared" si="37"/>
        <v>#REF!</v>
      </c>
      <c r="Y92" s="34" t="e">
        <f t="shared" si="37"/>
        <v>#REF!</v>
      </c>
      <c r="Z92" s="34" t="e">
        <f t="shared" si="37"/>
        <v>#REF!</v>
      </c>
      <c r="AA92" s="34" t="e">
        <f t="shared" si="37"/>
        <v>#REF!</v>
      </c>
      <c r="AB92" s="34" t="e">
        <f t="shared" si="37"/>
        <v>#REF!</v>
      </c>
      <c r="AC92" s="34" t="e">
        <f t="shared" si="37"/>
        <v>#REF!</v>
      </c>
      <c r="AD92" s="34" t="e">
        <f t="shared" si="37"/>
        <v>#REF!</v>
      </c>
      <c r="AE92" s="34" t="e">
        <f t="shared" si="37"/>
        <v>#REF!</v>
      </c>
      <c r="AF92" s="50"/>
      <c r="AG92" s="50"/>
      <c r="AH92" s="50"/>
      <c r="AI92" s="50"/>
      <c r="AJ92" s="50"/>
      <c r="AK92" s="50"/>
      <c r="AL92" s="50"/>
      <c r="AM92" s="50"/>
      <c r="AN92" s="50"/>
      <c r="AO92" s="50"/>
      <c r="AP92" s="50"/>
      <c r="AQ92" s="50"/>
      <c r="AR92" s="45"/>
      <c r="AS92" s="45"/>
      <c r="AT92" s="45"/>
      <c r="AU92" s="45"/>
      <c r="AV92" s="45"/>
      <c r="AW92" s="45"/>
      <c r="AX92" s="45"/>
      <c r="AY92" s="45"/>
      <c r="AZ92" s="45"/>
      <c r="BA92" s="45"/>
      <c r="BB92" s="45"/>
      <c r="BC92" s="45"/>
      <c r="BD92" s="45"/>
    </row>
    <row r="93" spans="1:63" s="12" customFormat="1">
      <c r="A93" s="39"/>
      <c r="C93" s="30" t="e">
        <f>+TEXT(C82,"#")&amp;"   "&amp;TEXT(A75,"#")</f>
        <v>#REF!</v>
      </c>
      <c r="D93" s="56" t="e">
        <f>D90*D82/100</f>
        <v>#REF!</v>
      </c>
      <c r="E93" s="56" t="e">
        <f>IF((D93*(1+$B79)-E94)&lt;=0,E90*$D82/100,D93*(1+$B79)-E94+E90*$D82/100)</f>
        <v>#REF!</v>
      </c>
      <c r="F93" s="56" t="e">
        <f t="shared" ref="F93:AE93" si="38">IF((E93*(1+$B79)-F94)&lt;=0,F90*$D82/100,E93*(1+$B79)-F94+F90*$D82/100)</f>
        <v>#REF!</v>
      </c>
      <c r="G93" s="56" t="e">
        <f t="shared" si="38"/>
        <v>#REF!</v>
      </c>
      <c r="H93" s="56" t="e">
        <f t="shared" si="38"/>
        <v>#REF!</v>
      </c>
      <c r="I93" s="56" t="e">
        <f t="shared" si="38"/>
        <v>#REF!</v>
      </c>
      <c r="J93" s="56" t="e">
        <f t="shared" si="38"/>
        <v>#REF!</v>
      </c>
      <c r="K93" s="56" t="e">
        <f t="shared" si="38"/>
        <v>#REF!</v>
      </c>
      <c r="L93" s="56" t="e">
        <f t="shared" si="38"/>
        <v>#REF!</v>
      </c>
      <c r="M93" s="56" t="e">
        <f t="shared" si="38"/>
        <v>#REF!</v>
      </c>
      <c r="N93" s="56" t="e">
        <f t="shared" si="38"/>
        <v>#REF!</v>
      </c>
      <c r="O93" s="56" t="e">
        <f t="shared" si="38"/>
        <v>#REF!</v>
      </c>
      <c r="P93" s="56" t="e">
        <f t="shared" si="38"/>
        <v>#REF!</v>
      </c>
      <c r="Q93" s="56" t="e">
        <f t="shared" si="38"/>
        <v>#REF!</v>
      </c>
      <c r="R93" s="56" t="e">
        <f t="shared" si="38"/>
        <v>#REF!</v>
      </c>
      <c r="S93" s="56" t="e">
        <f t="shared" si="38"/>
        <v>#REF!</v>
      </c>
      <c r="T93" s="56" t="e">
        <f t="shared" si="38"/>
        <v>#REF!</v>
      </c>
      <c r="U93" s="56" t="e">
        <f t="shared" si="38"/>
        <v>#REF!</v>
      </c>
      <c r="V93" s="56" t="e">
        <f t="shared" si="38"/>
        <v>#REF!</v>
      </c>
      <c r="W93" s="56" t="e">
        <f t="shared" si="38"/>
        <v>#REF!</v>
      </c>
      <c r="X93" s="56" t="e">
        <f t="shared" si="38"/>
        <v>#REF!</v>
      </c>
      <c r="Y93" s="56" t="e">
        <f t="shared" si="38"/>
        <v>#REF!</v>
      </c>
      <c r="Z93" s="56" t="e">
        <f t="shared" si="38"/>
        <v>#REF!</v>
      </c>
      <c r="AA93" s="56" t="e">
        <f t="shared" si="38"/>
        <v>#REF!</v>
      </c>
      <c r="AB93" s="56" t="e">
        <f t="shared" si="38"/>
        <v>#REF!</v>
      </c>
      <c r="AC93" s="56" t="e">
        <f t="shared" si="38"/>
        <v>#REF!</v>
      </c>
      <c r="AD93" s="56" t="e">
        <f t="shared" si="38"/>
        <v>#REF!</v>
      </c>
      <c r="AE93" s="56" t="e">
        <f t="shared" si="38"/>
        <v>#REF!</v>
      </c>
      <c r="AF93" s="50"/>
      <c r="AG93" s="50"/>
      <c r="AH93" s="50"/>
      <c r="AI93" s="50"/>
      <c r="AJ93" s="50"/>
      <c r="AK93" s="50"/>
      <c r="AL93" s="50"/>
      <c r="AM93" s="50"/>
      <c r="AN93" s="50"/>
      <c r="AO93" s="50"/>
      <c r="AP93" s="50"/>
      <c r="AQ93" s="50"/>
      <c r="AR93" s="50"/>
      <c r="AS93" s="50"/>
      <c r="AT93" s="50"/>
      <c r="AU93" s="50"/>
      <c r="AV93" s="50"/>
      <c r="AW93" s="50"/>
      <c r="AX93" s="50"/>
      <c r="AY93" s="50"/>
      <c r="AZ93" s="50"/>
      <c r="BA93" s="50"/>
      <c r="BB93" s="50"/>
      <c r="BC93" s="50"/>
      <c r="BD93" s="50"/>
    </row>
    <row r="94" spans="1:63" s="12" customFormat="1">
      <c r="C94" s="30" t="e">
        <f>$C$26</f>
        <v>#REF!</v>
      </c>
      <c r="D94" s="84" t="e">
        <f>D95+D96</f>
        <v>#REF!</v>
      </c>
      <c r="E94" s="84" t="e">
        <f>E95+E96</f>
        <v>#REF!</v>
      </c>
      <c r="F94" s="84" t="e">
        <f>F95+F96</f>
        <v>#REF!</v>
      </c>
      <c r="G94" s="84" t="e">
        <f t="shared" ref="G94:AD94" si="39">G95+G96</f>
        <v>#REF!</v>
      </c>
      <c r="H94" s="84" t="e">
        <f t="shared" si="39"/>
        <v>#REF!</v>
      </c>
      <c r="I94" s="84" t="e">
        <f t="shared" si="39"/>
        <v>#REF!</v>
      </c>
      <c r="J94" s="84" t="e">
        <f t="shared" si="39"/>
        <v>#REF!</v>
      </c>
      <c r="K94" s="84" t="e">
        <f t="shared" si="39"/>
        <v>#REF!</v>
      </c>
      <c r="L94" s="84" t="e">
        <f t="shared" si="39"/>
        <v>#REF!</v>
      </c>
      <c r="M94" s="84" t="e">
        <f t="shared" si="39"/>
        <v>#REF!</v>
      </c>
      <c r="N94" s="84" t="e">
        <f t="shared" si="39"/>
        <v>#REF!</v>
      </c>
      <c r="O94" s="84" t="e">
        <f t="shared" si="39"/>
        <v>#REF!</v>
      </c>
      <c r="P94" s="84" t="e">
        <f t="shared" si="39"/>
        <v>#REF!</v>
      </c>
      <c r="Q94" s="84" t="e">
        <f t="shared" si="39"/>
        <v>#REF!</v>
      </c>
      <c r="R94" s="84" t="e">
        <f t="shared" si="39"/>
        <v>#REF!</v>
      </c>
      <c r="S94" s="84" t="e">
        <f t="shared" si="39"/>
        <v>#REF!</v>
      </c>
      <c r="T94" s="84" t="e">
        <f t="shared" si="39"/>
        <v>#REF!</v>
      </c>
      <c r="U94" s="84" t="e">
        <f t="shared" si="39"/>
        <v>#REF!</v>
      </c>
      <c r="V94" s="84" t="e">
        <f t="shared" si="39"/>
        <v>#REF!</v>
      </c>
      <c r="W94" s="84" t="e">
        <f t="shared" si="39"/>
        <v>#REF!</v>
      </c>
      <c r="X94" s="84" t="e">
        <f t="shared" si="39"/>
        <v>#REF!</v>
      </c>
      <c r="Y94" s="84" t="e">
        <f t="shared" si="39"/>
        <v>#REF!</v>
      </c>
      <c r="Z94" s="84" t="e">
        <f t="shared" si="39"/>
        <v>#REF!</v>
      </c>
      <c r="AA94" s="84" t="e">
        <f t="shared" si="39"/>
        <v>#REF!</v>
      </c>
      <c r="AB94" s="84" t="e">
        <f t="shared" si="39"/>
        <v>#REF!</v>
      </c>
      <c r="AC94" s="84" t="e">
        <f t="shared" si="39"/>
        <v>#REF!</v>
      </c>
      <c r="AD94" s="84" t="e">
        <f t="shared" si="39"/>
        <v>#REF!</v>
      </c>
      <c r="AE94" s="84" t="e">
        <f>AE95+AE96</f>
        <v>#REF!</v>
      </c>
      <c r="AF94" s="23"/>
      <c r="AG94" s="23"/>
      <c r="AH94" s="23"/>
      <c r="AI94" s="23"/>
      <c r="AJ94" s="23"/>
      <c r="AK94" s="23"/>
      <c r="AL94" s="23"/>
      <c r="AM94" s="23"/>
      <c r="AN94" s="23"/>
      <c r="AO94" s="23"/>
      <c r="AP94" s="59"/>
      <c r="AQ94" s="23"/>
      <c r="AR94" s="45"/>
      <c r="AS94" s="45"/>
      <c r="AT94" s="45"/>
      <c r="AU94" s="45"/>
      <c r="AV94" s="45"/>
      <c r="AW94" s="45"/>
      <c r="AX94" s="45"/>
      <c r="AY94" s="45"/>
      <c r="AZ94" s="45"/>
      <c r="BA94" s="45"/>
      <c r="BB94" s="45"/>
      <c r="BC94" s="45"/>
      <c r="BD94" s="45"/>
    </row>
    <row r="95" spans="1:63" s="12" customFormat="1">
      <c r="C95" s="30" t="e">
        <f>$C$27</f>
        <v>#REF!</v>
      </c>
      <c r="D95" s="84"/>
      <c r="E95" s="84" t="e">
        <f>$B78*D92</f>
        <v>#REF!</v>
      </c>
      <c r="F95" s="84" t="e">
        <f>$B78*E92</f>
        <v>#REF!</v>
      </c>
      <c r="G95" s="84" t="e">
        <f>$B78*F92</f>
        <v>#REF!</v>
      </c>
      <c r="H95" s="84" t="e">
        <f>$B78*G92</f>
        <v>#REF!</v>
      </c>
      <c r="I95" s="84" t="e">
        <f t="shared" ref="I95:AE95" si="40">$B78*H92</f>
        <v>#REF!</v>
      </c>
      <c r="J95" s="84" t="e">
        <f t="shared" si="40"/>
        <v>#REF!</v>
      </c>
      <c r="K95" s="84" t="e">
        <f t="shared" si="40"/>
        <v>#REF!</v>
      </c>
      <c r="L95" s="84" t="e">
        <f t="shared" si="40"/>
        <v>#REF!</v>
      </c>
      <c r="M95" s="84" t="e">
        <f t="shared" si="40"/>
        <v>#REF!</v>
      </c>
      <c r="N95" s="84" t="e">
        <f t="shared" si="40"/>
        <v>#REF!</v>
      </c>
      <c r="O95" s="84" t="e">
        <f t="shared" si="40"/>
        <v>#REF!</v>
      </c>
      <c r="P95" s="84" t="e">
        <f t="shared" si="40"/>
        <v>#REF!</v>
      </c>
      <c r="Q95" s="84" t="e">
        <f t="shared" si="40"/>
        <v>#REF!</v>
      </c>
      <c r="R95" s="84" t="e">
        <f t="shared" si="40"/>
        <v>#REF!</v>
      </c>
      <c r="S95" s="84" t="e">
        <f t="shared" si="40"/>
        <v>#REF!</v>
      </c>
      <c r="T95" s="84" t="e">
        <f t="shared" si="40"/>
        <v>#REF!</v>
      </c>
      <c r="U95" s="84" t="e">
        <f t="shared" si="40"/>
        <v>#REF!</v>
      </c>
      <c r="V95" s="84" t="e">
        <f t="shared" si="40"/>
        <v>#REF!</v>
      </c>
      <c r="W95" s="84" t="e">
        <f>$B78*V92</f>
        <v>#REF!</v>
      </c>
      <c r="X95" s="84" t="e">
        <f t="shared" si="40"/>
        <v>#REF!</v>
      </c>
      <c r="Y95" s="84" t="e">
        <f t="shared" si="40"/>
        <v>#REF!</v>
      </c>
      <c r="Z95" s="84" t="e">
        <f t="shared" si="40"/>
        <v>#REF!</v>
      </c>
      <c r="AA95" s="84" t="e">
        <f t="shared" si="40"/>
        <v>#REF!</v>
      </c>
      <c r="AB95" s="84" t="e">
        <f t="shared" si="40"/>
        <v>#REF!</v>
      </c>
      <c r="AC95" s="84" t="e">
        <f t="shared" si="40"/>
        <v>#REF!</v>
      </c>
      <c r="AD95" s="84" t="e">
        <f t="shared" si="40"/>
        <v>#REF!</v>
      </c>
      <c r="AE95" s="84" t="e">
        <f t="shared" si="40"/>
        <v>#REF!</v>
      </c>
      <c r="AF95" s="45"/>
      <c r="AG95" s="45"/>
      <c r="AH95" s="45"/>
      <c r="AI95" s="45"/>
      <c r="AJ95" s="45"/>
      <c r="AK95" s="45"/>
      <c r="AL95" s="45"/>
      <c r="AM95" s="45"/>
      <c r="AN95" s="45"/>
      <c r="AO95" s="45"/>
      <c r="AP95" s="60"/>
      <c r="AQ95" s="45"/>
      <c r="AR95" s="45"/>
      <c r="AS95" s="45"/>
      <c r="AT95" s="45"/>
      <c r="AU95" s="45"/>
      <c r="AV95" s="45"/>
      <c r="AW95" s="45"/>
      <c r="AX95" s="45"/>
      <c r="AY95" s="45"/>
      <c r="AZ95" s="45"/>
      <c r="BA95" s="45"/>
      <c r="BB95" s="45"/>
      <c r="BC95" s="45"/>
      <c r="BD95" s="45"/>
    </row>
    <row r="96" spans="1:63" s="12" customFormat="1">
      <c r="C96" s="30" t="e">
        <f>$C$28</f>
        <v>#REF!</v>
      </c>
      <c r="D96" s="84" t="e">
        <f>(D85-D87)/(B77-B76)</f>
        <v>#REF!</v>
      </c>
      <c r="E96" s="84" t="e">
        <f>(E85-E87)/(B77-B76)</f>
        <v>#REF!</v>
      </c>
      <c r="F96" s="84" t="e">
        <f>(F85-F87)/(B77-B76)</f>
        <v>#REF!</v>
      </c>
      <c r="G96" s="84" t="e">
        <f>(G85-G87)/(B77-B76)</f>
        <v>#REF!</v>
      </c>
      <c r="H96" s="84" t="e">
        <f>(H85-H87)/(B77-B76)</f>
        <v>#REF!</v>
      </c>
      <c r="I96" s="84" t="e">
        <f>(I85-I87)/(B77-B76)</f>
        <v>#REF!</v>
      </c>
      <c r="J96" s="84" t="e">
        <f>(J85-J87)/(B77-B76)</f>
        <v>#REF!</v>
      </c>
      <c r="K96" s="89" t="e">
        <f>(K85-K87)/(B77-B76)</f>
        <v>#REF!</v>
      </c>
      <c r="L96" s="84" t="e">
        <f>(L85-L87)/(B77-B76)</f>
        <v>#REF!</v>
      </c>
      <c r="M96" s="84" t="e">
        <f>(M85-M87)/(B77-B76)</f>
        <v>#REF!</v>
      </c>
      <c r="N96" s="84" t="e">
        <f>(N85-N87)/(B77-B76)</f>
        <v>#REF!</v>
      </c>
      <c r="O96" s="84" t="e">
        <f>(O85-O87)/(B77-B76)</f>
        <v>#REF!</v>
      </c>
      <c r="P96" s="84" t="e">
        <f>(P85-P87)/(B77-B76)</f>
        <v>#REF!</v>
      </c>
      <c r="Q96" s="84" t="e">
        <f>(Q85-Q87)/(B77-B76)</f>
        <v>#REF!</v>
      </c>
      <c r="R96" s="84" t="e">
        <f>(R85-R87)/(B77-B76)</f>
        <v>#REF!</v>
      </c>
      <c r="S96" s="84" t="e">
        <f>(S85-S87)/(B77-B76)</f>
        <v>#REF!</v>
      </c>
      <c r="T96" s="84" t="e">
        <f>(T85-T87)/(B77-B76)</f>
        <v>#REF!</v>
      </c>
      <c r="U96" s="84" t="e">
        <f>(U85-U87)/(B77-B76)</f>
        <v>#REF!</v>
      </c>
      <c r="V96" s="84" t="e">
        <f>(V85-V87)/(B77-B76)</f>
        <v>#REF!</v>
      </c>
      <c r="W96" s="84" t="e">
        <f>(W85-W87)/(B77-B76)</f>
        <v>#REF!</v>
      </c>
      <c r="X96" s="84" t="e">
        <f>(X85-X87)/(B77-B76)</f>
        <v>#REF!</v>
      </c>
      <c r="Y96" s="84" t="e">
        <f>(Y85-Y87)/(B77-B76)</f>
        <v>#REF!</v>
      </c>
      <c r="Z96" s="84" t="e">
        <f>(Z85-Z87)/(B77-B76)</f>
        <v>#REF!</v>
      </c>
      <c r="AA96" s="84" t="e">
        <f>(AA85-AA87)/(B77-B76)</f>
        <v>#REF!</v>
      </c>
      <c r="AB96" s="84" t="e">
        <f>(AB85-AB87)/(B77-B76)</f>
        <v>#REF!</v>
      </c>
      <c r="AC96" s="84" t="e">
        <f>(AC85-AC87)/(B77-B76)</f>
        <v>#REF!</v>
      </c>
      <c r="AD96" s="84" t="e">
        <f>(AD85-AD87)/(B77-B76)</f>
        <v>#REF!</v>
      </c>
      <c r="AE96" s="84" t="e">
        <f>(AE85-AE87)/(B77-B76)</f>
        <v>#REF!</v>
      </c>
      <c r="AF96" s="46"/>
      <c r="AG96" s="46"/>
      <c r="AH96" s="46"/>
      <c r="AI96" s="46"/>
      <c r="AJ96" s="46"/>
      <c r="AK96" s="46"/>
      <c r="AL96" s="46"/>
      <c r="AM96" s="46"/>
      <c r="AN96" s="46"/>
      <c r="AO96" s="46"/>
      <c r="AP96" s="46"/>
      <c r="AQ96" s="46"/>
      <c r="AR96" s="45"/>
      <c r="AS96" s="45"/>
      <c r="AT96" s="45"/>
      <c r="AU96" s="45"/>
      <c r="AV96" s="45"/>
      <c r="AW96" s="45"/>
      <c r="AX96" s="45"/>
      <c r="AY96" s="45"/>
      <c r="AZ96" s="45"/>
      <c r="BA96" s="45"/>
      <c r="BB96" s="45"/>
      <c r="BC96" s="45"/>
      <c r="BD96" s="45"/>
    </row>
    <row r="97" spans="1:56" s="12" customFormat="1">
      <c r="AF97" s="45"/>
      <c r="AG97" s="45"/>
      <c r="AH97" s="45"/>
      <c r="AI97" s="45"/>
      <c r="AJ97" s="45"/>
      <c r="AK97" s="45"/>
      <c r="AL97" s="45"/>
      <c r="AM97" s="45"/>
      <c r="AN97" s="45"/>
      <c r="AO97" s="45"/>
      <c r="AP97" s="45"/>
      <c r="AQ97" s="45"/>
      <c r="AR97" s="45"/>
      <c r="AS97" s="45"/>
      <c r="AT97" s="45"/>
      <c r="AU97" s="45"/>
      <c r="AV97" s="45"/>
      <c r="AW97" s="45"/>
      <c r="AX97" s="45"/>
      <c r="AY97" s="45"/>
      <c r="AZ97" s="45"/>
      <c r="BA97" s="45"/>
      <c r="BB97" s="45"/>
      <c r="BC97" s="45"/>
      <c r="BD97" s="45"/>
    </row>
    <row r="98" spans="1:56" s="12" customFormat="1">
      <c r="A98" s="39"/>
      <c r="D98" s="78"/>
      <c r="AF98" s="45"/>
      <c r="AG98" s="45"/>
      <c r="AH98" s="45"/>
      <c r="AI98" s="45"/>
      <c r="AJ98" s="45"/>
      <c r="AK98" s="45"/>
      <c r="AL98" s="45"/>
      <c r="AM98" s="45"/>
      <c r="AN98" s="45"/>
      <c r="AO98" s="45"/>
      <c r="AP98" s="45"/>
      <c r="AQ98" s="45"/>
      <c r="AR98" s="45"/>
      <c r="AS98" s="45"/>
      <c r="AT98" s="45"/>
      <c r="AU98" s="45"/>
      <c r="AV98" s="45"/>
      <c r="AW98" s="45"/>
      <c r="AX98" s="45"/>
      <c r="AY98" s="45"/>
      <c r="AZ98" s="45"/>
      <c r="BA98" s="45"/>
      <c r="BB98" s="45"/>
      <c r="BC98" s="45"/>
      <c r="BD98" s="45"/>
    </row>
    <row r="99" spans="1:56" s="11" customFormat="1" ht="19.5" customHeight="1">
      <c r="A99" s="87" t="e">
        <f>+#REF!</f>
        <v>#REF!</v>
      </c>
      <c r="D99" s="82"/>
      <c r="E99" s="82"/>
      <c r="F99" s="82"/>
      <c r="G99" s="82"/>
      <c r="H99" s="82"/>
      <c r="I99" s="82"/>
      <c r="J99" s="82"/>
      <c r="K99" s="82"/>
      <c r="L99" s="82"/>
      <c r="M99" s="82"/>
      <c r="N99" s="82"/>
      <c r="O99" s="82"/>
      <c r="P99" s="82"/>
      <c r="Q99" s="82"/>
      <c r="R99" s="82"/>
      <c r="S99" s="82"/>
      <c r="T99" s="82"/>
      <c r="U99" s="82"/>
      <c r="V99" s="82"/>
      <c r="W99" s="82"/>
      <c r="X99" s="82"/>
      <c r="Y99" s="82"/>
      <c r="Z99" s="82"/>
      <c r="AA99" s="82"/>
      <c r="AB99" s="82"/>
      <c r="AC99" s="82"/>
      <c r="AD99" s="82"/>
      <c r="AE99" s="82"/>
      <c r="AF99" s="82"/>
      <c r="AG99" s="82"/>
      <c r="AH99" s="82"/>
      <c r="AI99" s="82"/>
      <c r="AJ99" s="82"/>
      <c r="AK99" s="82"/>
      <c r="AL99" s="82"/>
      <c r="AM99" s="82"/>
      <c r="AN99" s="82"/>
      <c r="AO99" s="82"/>
      <c r="AP99" s="82"/>
      <c r="AQ99" s="82"/>
      <c r="AR99" s="82"/>
      <c r="AS99" s="82"/>
      <c r="AT99" s="82"/>
      <c r="AU99" s="82"/>
      <c r="AV99" s="82"/>
      <c r="AW99" s="82"/>
      <c r="AX99" s="82"/>
      <c r="AY99" s="82"/>
      <c r="AZ99" s="82"/>
      <c r="BA99" s="82"/>
      <c r="BB99" s="82"/>
      <c r="BC99" s="82"/>
      <c r="BD99" s="82"/>
    </row>
    <row r="100" spans="1:56" s="12" customFormat="1">
      <c r="A100" s="18" t="e">
        <f>IF(A99=#REF!,#REF!,PV_Base!A99)</f>
        <v>#REF!</v>
      </c>
      <c r="C100" s="17"/>
      <c r="D100" s="12">
        <f>+D75</f>
        <v>0</v>
      </c>
      <c r="E100" s="12">
        <f t="shared" ref="E100:BD101" si="41">+E75</f>
        <v>1</v>
      </c>
      <c r="F100" s="12">
        <f t="shared" si="41"/>
        <v>2</v>
      </c>
      <c r="G100" s="12">
        <f t="shared" si="41"/>
        <v>3</v>
      </c>
      <c r="H100" s="12">
        <f t="shared" si="41"/>
        <v>4</v>
      </c>
      <c r="I100" s="12">
        <f t="shared" si="41"/>
        <v>5</v>
      </c>
      <c r="J100" s="12">
        <f t="shared" si="41"/>
        <v>6</v>
      </c>
      <c r="K100" s="12">
        <f t="shared" si="41"/>
        <v>7</v>
      </c>
      <c r="L100" s="12">
        <f t="shared" si="41"/>
        <v>8</v>
      </c>
      <c r="M100" s="12">
        <f t="shared" si="41"/>
        <v>9</v>
      </c>
      <c r="N100" s="12">
        <f t="shared" si="41"/>
        <v>10</v>
      </c>
      <c r="O100" s="12">
        <f t="shared" si="41"/>
        <v>11</v>
      </c>
      <c r="P100" s="12">
        <f t="shared" si="41"/>
        <v>12</v>
      </c>
      <c r="Q100" s="12">
        <f t="shared" si="41"/>
        <v>13</v>
      </c>
      <c r="R100" s="12">
        <f t="shared" si="41"/>
        <v>14</v>
      </c>
      <c r="S100" s="12">
        <f t="shared" si="41"/>
        <v>15</v>
      </c>
      <c r="T100" s="12">
        <f t="shared" si="41"/>
        <v>16</v>
      </c>
      <c r="U100" s="12">
        <f t="shared" si="41"/>
        <v>17</v>
      </c>
      <c r="V100" s="12">
        <f t="shared" si="41"/>
        <v>18</v>
      </c>
      <c r="W100" s="12">
        <f t="shared" si="41"/>
        <v>19</v>
      </c>
      <c r="X100" s="12">
        <f t="shared" si="41"/>
        <v>20</v>
      </c>
      <c r="Y100" s="12">
        <f t="shared" si="41"/>
        <v>21</v>
      </c>
      <c r="Z100" s="12">
        <f t="shared" si="41"/>
        <v>22</v>
      </c>
      <c r="AA100" s="12">
        <f t="shared" si="41"/>
        <v>23</v>
      </c>
      <c r="AB100" s="12">
        <f t="shared" si="41"/>
        <v>24</v>
      </c>
      <c r="AC100" s="12">
        <f t="shared" si="41"/>
        <v>25</v>
      </c>
      <c r="AD100" s="12">
        <f t="shared" si="41"/>
        <v>26</v>
      </c>
      <c r="AE100" s="12">
        <f t="shared" si="41"/>
        <v>27</v>
      </c>
      <c r="AF100" s="12">
        <f t="shared" si="41"/>
        <v>28</v>
      </c>
      <c r="AG100" s="12">
        <f t="shared" si="41"/>
        <v>29</v>
      </c>
      <c r="AH100" s="12">
        <f t="shared" si="41"/>
        <v>30</v>
      </c>
      <c r="AI100" s="12">
        <f t="shared" si="41"/>
        <v>31</v>
      </c>
      <c r="AJ100" s="12">
        <f t="shared" si="41"/>
        <v>32</v>
      </c>
      <c r="AK100" s="12">
        <f t="shared" si="41"/>
        <v>33</v>
      </c>
      <c r="AL100" s="12">
        <f t="shared" si="41"/>
        <v>34</v>
      </c>
      <c r="AM100" s="12">
        <f t="shared" si="41"/>
        <v>35</v>
      </c>
      <c r="AN100" s="12">
        <f t="shared" si="41"/>
        <v>36</v>
      </c>
      <c r="AO100" s="12">
        <f t="shared" si="41"/>
        <v>37</v>
      </c>
      <c r="AP100" s="12">
        <f t="shared" si="41"/>
        <v>38</v>
      </c>
      <c r="AQ100" s="12">
        <f t="shared" si="41"/>
        <v>39</v>
      </c>
      <c r="AR100" s="12">
        <f t="shared" si="41"/>
        <v>40</v>
      </c>
      <c r="AS100" s="12">
        <f t="shared" si="41"/>
        <v>41</v>
      </c>
      <c r="AT100" s="12">
        <f t="shared" si="41"/>
        <v>42</v>
      </c>
      <c r="AU100" s="12">
        <f t="shared" si="41"/>
        <v>43</v>
      </c>
      <c r="AV100" s="12">
        <f t="shared" si="41"/>
        <v>44</v>
      </c>
      <c r="AW100" s="12">
        <f t="shared" si="41"/>
        <v>45</v>
      </c>
      <c r="AX100" s="12">
        <f t="shared" si="41"/>
        <v>46</v>
      </c>
      <c r="AY100" s="12">
        <f t="shared" si="41"/>
        <v>47</v>
      </c>
      <c r="AZ100" s="12">
        <f t="shared" si="41"/>
        <v>48</v>
      </c>
      <c r="BA100" s="12">
        <f t="shared" si="41"/>
        <v>49</v>
      </c>
      <c r="BB100" s="12">
        <f t="shared" si="41"/>
        <v>50</v>
      </c>
      <c r="BC100" s="12">
        <f t="shared" si="41"/>
        <v>51</v>
      </c>
      <c r="BD100" s="12">
        <f t="shared" si="41"/>
        <v>52</v>
      </c>
    </row>
    <row r="101" spans="1:56" s="12" customFormat="1">
      <c r="A101" s="28" t="e">
        <f>+"Grace "&amp; PV_Base!A100&amp;""</f>
        <v>#REF!</v>
      </c>
      <c r="B101" s="29" t="e">
        <f>+#REF!</f>
        <v>#REF!</v>
      </c>
      <c r="C101" s="17"/>
      <c r="D101" s="12" t="e">
        <f>+D76</f>
        <v>#NAME?</v>
      </c>
      <c r="E101" s="12" t="e">
        <f t="shared" si="41"/>
        <v>#NAME?</v>
      </c>
      <c r="F101" s="12" t="e">
        <f t="shared" si="41"/>
        <v>#NAME?</v>
      </c>
      <c r="G101" s="12" t="e">
        <f t="shared" si="41"/>
        <v>#NAME?</v>
      </c>
      <c r="H101" s="12" t="e">
        <f t="shared" si="41"/>
        <v>#NAME?</v>
      </c>
      <c r="I101" s="12" t="e">
        <f t="shared" si="41"/>
        <v>#NAME?</v>
      </c>
      <c r="J101" s="12" t="e">
        <f t="shared" si="41"/>
        <v>#NAME?</v>
      </c>
      <c r="K101" s="12" t="e">
        <f t="shared" si="41"/>
        <v>#NAME?</v>
      </c>
      <c r="L101" s="12" t="e">
        <f t="shared" si="41"/>
        <v>#NAME?</v>
      </c>
      <c r="M101" s="12" t="e">
        <f t="shared" si="41"/>
        <v>#NAME?</v>
      </c>
      <c r="N101" s="12" t="e">
        <f t="shared" si="41"/>
        <v>#NAME?</v>
      </c>
      <c r="O101" s="12" t="e">
        <f t="shared" si="41"/>
        <v>#NAME?</v>
      </c>
      <c r="P101" s="12" t="e">
        <f t="shared" si="41"/>
        <v>#NAME?</v>
      </c>
      <c r="Q101" s="12" t="e">
        <f t="shared" si="41"/>
        <v>#NAME?</v>
      </c>
      <c r="R101" s="12" t="e">
        <f t="shared" si="41"/>
        <v>#NAME?</v>
      </c>
      <c r="S101" s="12" t="e">
        <f t="shared" si="41"/>
        <v>#NAME?</v>
      </c>
      <c r="T101" s="12" t="e">
        <f t="shared" si="41"/>
        <v>#NAME?</v>
      </c>
      <c r="U101" s="12" t="e">
        <f t="shared" si="41"/>
        <v>#NAME?</v>
      </c>
      <c r="V101" s="12" t="e">
        <f t="shared" si="41"/>
        <v>#NAME?</v>
      </c>
      <c r="W101" s="12" t="e">
        <f t="shared" si="41"/>
        <v>#NAME?</v>
      </c>
      <c r="X101" s="12" t="e">
        <f t="shared" si="41"/>
        <v>#NAME?</v>
      </c>
      <c r="Y101" s="12" t="e">
        <f t="shared" si="41"/>
        <v>#NAME?</v>
      </c>
      <c r="Z101" s="12" t="e">
        <f t="shared" si="41"/>
        <v>#NAME?</v>
      </c>
      <c r="AA101" s="12" t="e">
        <f t="shared" si="41"/>
        <v>#NAME?</v>
      </c>
      <c r="AB101" s="12" t="e">
        <f t="shared" si="41"/>
        <v>#NAME?</v>
      </c>
      <c r="AC101" s="12" t="e">
        <f t="shared" si="41"/>
        <v>#NAME?</v>
      </c>
      <c r="AD101" s="12" t="e">
        <f t="shared" si="41"/>
        <v>#NAME?</v>
      </c>
      <c r="AE101" s="12" t="e">
        <f t="shared" si="41"/>
        <v>#NAME?</v>
      </c>
      <c r="AF101" s="12" t="e">
        <f t="shared" si="41"/>
        <v>#NAME?</v>
      </c>
      <c r="AG101" s="12" t="e">
        <f t="shared" si="41"/>
        <v>#NAME?</v>
      </c>
      <c r="AH101" s="12" t="e">
        <f t="shared" si="41"/>
        <v>#NAME?</v>
      </c>
      <c r="AI101" s="12" t="e">
        <f t="shared" si="41"/>
        <v>#NAME?</v>
      </c>
      <c r="AJ101" s="12" t="e">
        <f t="shared" si="41"/>
        <v>#NAME?</v>
      </c>
      <c r="AK101" s="12" t="e">
        <f t="shared" si="41"/>
        <v>#NAME?</v>
      </c>
      <c r="AL101" s="12" t="e">
        <f t="shared" si="41"/>
        <v>#NAME?</v>
      </c>
      <c r="AM101" s="12" t="e">
        <f t="shared" si="41"/>
        <v>#NAME?</v>
      </c>
      <c r="AN101" s="12" t="e">
        <f t="shared" si="41"/>
        <v>#NAME?</v>
      </c>
      <c r="AO101" s="12" t="e">
        <f t="shared" si="41"/>
        <v>#NAME?</v>
      </c>
      <c r="AP101" s="12" t="e">
        <f t="shared" si="41"/>
        <v>#NAME?</v>
      </c>
      <c r="AQ101" s="12" t="e">
        <f t="shared" si="41"/>
        <v>#NAME?</v>
      </c>
      <c r="AR101" s="12" t="e">
        <f t="shared" si="41"/>
        <v>#NAME?</v>
      </c>
      <c r="AS101" s="12" t="e">
        <f t="shared" si="41"/>
        <v>#NAME?</v>
      </c>
      <c r="AT101" s="12" t="e">
        <f t="shared" si="41"/>
        <v>#NAME?</v>
      </c>
      <c r="AU101" s="12" t="e">
        <f t="shared" si="41"/>
        <v>#NAME?</v>
      </c>
      <c r="AV101" s="12" t="e">
        <f t="shared" si="41"/>
        <v>#NAME?</v>
      </c>
      <c r="AW101" s="12" t="e">
        <f t="shared" si="41"/>
        <v>#NAME?</v>
      </c>
      <c r="AX101" s="12" t="e">
        <f t="shared" si="41"/>
        <v>#NAME?</v>
      </c>
      <c r="AY101" s="12" t="e">
        <f t="shared" si="41"/>
        <v>#NAME?</v>
      </c>
      <c r="AZ101" s="12" t="e">
        <f t="shared" si="41"/>
        <v>#NAME?</v>
      </c>
      <c r="BA101" s="12" t="e">
        <f t="shared" si="41"/>
        <v>#NAME?</v>
      </c>
      <c r="BB101" s="12" t="e">
        <f t="shared" si="41"/>
        <v>#NAME?</v>
      </c>
      <c r="BC101" s="12" t="e">
        <f>+BC76</f>
        <v>#NAME?</v>
      </c>
      <c r="BD101" s="12" t="e">
        <f t="shared" si="41"/>
        <v>#NAME?</v>
      </c>
    </row>
    <row r="102" spans="1:56" s="12" customFormat="1">
      <c r="A102" s="32" t="e">
        <f>+"Maturity "&amp; PV_Base!A100&amp;""</f>
        <v>#REF!</v>
      </c>
      <c r="B102" s="33" t="e">
        <f>+#REF!</f>
        <v>#REF!</v>
      </c>
      <c r="C102" s="30" t="str">
        <f>$C$9</f>
        <v>Base</v>
      </c>
      <c r="D102" s="31">
        <v>100</v>
      </c>
      <c r="E102" s="27"/>
      <c r="F102" s="27"/>
      <c r="G102" s="27"/>
      <c r="H102" s="27"/>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45"/>
      <c r="AS102" s="45"/>
      <c r="AT102" s="45"/>
      <c r="AU102" s="45"/>
      <c r="AV102" s="45"/>
      <c r="AW102" s="45"/>
      <c r="AX102" s="45"/>
      <c r="AY102" s="45"/>
      <c r="AZ102" s="45"/>
      <c r="BA102" s="45"/>
      <c r="BB102" s="45"/>
      <c r="BC102" s="45"/>
      <c r="BD102" s="45"/>
    </row>
    <row r="103" spans="1:56" s="12" customFormat="1">
      <c r="A103" s="32" t="e">
        <f>+"Interest "&amp; PV_Base!A100&amp;""</f>
        <v>#REF!</v>
      </c>
      <c r="B103" s="35" t="e">
        <f>+#REF!</f>
        <v>#REF!</v>
      </c>
      <c r="C103" s="30" t="e">
        <f>$C$10</f>
        <v>#REF!</v>
      </c>
      <c r="D103" s="34" t="e">
        <f>D102-D104</f>
        <v>#REF!</v>
      </c>
      <c r="E103" s="34" t="e">
        <f t="shared" ref="E103:BD103" si="42">D103-E104</f>
        <v>#REF!</v>
      </c>
      <c r="F103" s="34" t="e">
        <f t="shared" si="42"/>
        <v>#REF!</v>
      </c>
      <c r="G103" s="34" t="e">
        <f t="shared" si="42"/>
        <v>#REF!</v>
      </c>
      <c r="H103" s="34" t="e">
        <f t="shared" si="42"/>
        <v>#REF!</v>
      </c>
      <c r="I103" s="34" t="e">
        <f t="shared" si="42"/>
        <v>#REF!</v>
      </c>
      <c r="J103" s="34" t="e">
        <f t="shared" si="42"/>
        <v>#REF!</v>
      </c>
      <c r="K103" s="34" t="e">
        <f>J103-K104</f>
        <v>#REF!</v>
      </c>
      <c r="L103" s="34" t="e">
        <f t="shared" si="42"/>
        <v>#REF!</v>
      </c>
      <c r="M103" s="34" t="e">
        <f t="shared" si="42"/>
        <v>#REF!</v>
      </c>
      <c r="N103" s="34" t="e">
        <f t="shared" si="42"/>
        <v>#REF!</v>
      </c>
      <c r="O103" s="34" t="e">
        <f t="shared" si="42"/>
        <v>#REF!</v>
      </c>
      <c r="P103" s="34" t="e">
        <f t="shared" si="42"/>
        <v>#REF!</v>
      </c>
      <c r="Q103" s="34" t="e">
        <f t="shared" si="42"/>
        <v>#REF!</v>
      </c>
      <c r="R103" s="34" t="e">
        <f t="shared" si="42"/>
        <v>#REF!</v>
      </c>
      <c r="S103" s="34" t="e">
        <f t="shared" si="42"/>
        <v>#REF!</v>
      </c>
      <c r="T103" s="34" t="e">
        <f t="shared" si="42"/>
        <v>#REF!</v>
      </c>
      <c r="U103" s="34" t="e">
        <f t="shared" si="42"/>
        <v>#REF!</v>
      </c>
      <c r="V103" s="34" t="e">
        <f t="shared" si="42"/>
        <v>#REF!</v>
      </c>
      <c r="W103" s="34" t="e">
        <f t="shared" si="42"/>
        <v>#REF!</v>
      </c>
      <c r="X103" s="34" t="e">
        <f t="shared" si="42"/>
        <v>#REF!</v>
      </c>
      <c r="Y103" s="34" t="e">
        <f t="shared" si="42"/>
        <v>#REF!</v>
      </c>
      <c r="Z103" s="34" t="e">
        <f t="shared" si="42"/>
        <v>#REF!</v>
      </c>
      <c r="AA103" s="34" t="e">
        <f t="shared" si="42"/>
        <v>#REF!</v>
      </c>
      <c r="AB103" s="34" t="e">
        <f t="shared" si="42"/>
        <v>#REF!</v>
      </c>
      <c r="AC103" s="34" t="e">
        <f t="shared" si="42"/>
        <v>#REF!</v>
      </c>
      <c r="AD103" s="34" t="e">
        <f t="shared" si="42"/>
        <v>#REF!</v>
      </c>
      <c r="AE103" s="34" t="e">
        <f t="shared" si="42"/>
        <v>#REF!</v>
      </c>
      <c r="AF103" s="34" t="e">
        <f t="shared" si="42"/>
        <v>#REF!</v>
      </c>
      <c r="AG103" s="34" t="e">
        <f t="shared" si="42"/>
        <v>#REF!</v>
      </c>
      <c r="AH103" s="34" t="e">
        <f t="shared" si="42"/>
        <v>#REF!</v>
      </c>
      <c r="AI103" s="34" t="e">
        <f t="shared" si="42"/>
        <v>#REF!</v>
      </c>
      <c r="AJ103" s="34" t="e">
        <f t="shared" si="42"/>
        <v>#REF!</v>
      </c>
      <c r="AK103" s="34" t="e">
        <f t="shared" si="42"/>
        <v>#REF!</v>
      </c>
      <c r="AL103" s="34" t="e">
        <f t="shared" si="42"/>
        <v>#REF!</v>
      </c>
      <c r="AM103" s="34" t="e">
        <f t="shared" si="42"/>
        <v>#REF!</v>
      </c>
      <c r="AN103" s="34" t="e">
        <f t="shared" si="42"/>
        <v>#REF!</v>
      </c>
      <c r="AO103" s="34" t="e">
        <f t="shared" si="42"/>
        <v>#REF!</v>
      </c>
      <c r="AP103" s="34" t="e">
        <f t="shared" si="42"/>
        <v>#REF!</v>
      </c>
      <c r="AQ103" s="34" t="e">
        <f t="shared" si="42"/>
        <v>#REF!</v>
      </c>
      <c r="AR103" s="34" t="e">
        <f t="shared" si="42"/>
        <v>#REF!</v>
      </c>
      <c r="AS103" s="34" t="e">
        <f t="shared" si="42"/>
        <v>#REF!</v>
      </c>
      <c r="AT103" s="34" t="e">
        <f t="shared" si="42"/>
        <v>#REF!</v>
      </c>
      <c r="AU103" s="34" t="e">
        <f t="shared" si="42"/>
        <v>#REF!</v>
      </c>
      <c r="AV103" s="34" t="e">
        <f t="shared" si="42"/>
        <v>#REF!</v>
      </c>
      <c r="AW103" s="34" t="e">
        <f t="shared" si="42"/>
        <v>#REF!</v>
      </c>
      <c r="AX103" s="34" t="e">
        <f t="shared" si="42"/>
        <v>#REF!</v>
      </c>
      <c r="AY103" s="34" t="e">
        <f t="shared" si="42"/>
        <v>#REF!</v>
      </c>
      <c r="AZ103" s="34" t="e">
        <f t="shared" si="42"/>
        <v>#REF!</v>
      </c>
      <c r="BA103" s="34" t="e">
        <f t="shared" si="42"/>
        <v>#REF!</v>
      </c>
      <c r="BB103" s="34" t="e">
        <f t="shared" si="42"/>
        <v>#REF!</v>
      </c>
      <c r="BC103" s="34" t="e">
        <f t="shared" si="42"/>
        <v>#REF!</v>
      </c>
      <c r="BD103" s="34" t="e">
        <f t="shared" si="42"/>
        <v>#REF!</v>
      </c>
    </row>
    <row r="104" spans="1:56" s="12" customFormat="1">
      <c r="A104" s="36" t="e">
        <f>+"Discount "&amp; PV_Base!A100&amp;""</f>
        <v>#REF!</v>
      </c>
      <c r="B104" s="37" t="e">
        <f>+#REF!</f>
        <v>#REF!</v>
      </c>
      <c r="C104" s="30" t="e">
        <f>$C$11</f>
        <v>#REF!</v>
      </c>
      <c r="D104" s="34" t="e">
        <f>IF(D100-$D100-1&lt;$B101,0,IF(D100-$D100-1&lt;$B102,$D102/($B102-$B101),0))</f>
        <v>#REF!</v>
      </c>
      <c r="E104" s="34" t="e">
        <f>IF(E100-$D100-1&lt;$B101,0,IF(E100-$D100-1&lt;$B102,$D102/($B102-$B101),0))</f>
        <v>#REF!</v>
      </c>
      <c r="F104" s="34" t="e">
        <f>IF(F100-$D100-1&lt;$B101,0,IF(F100-$D100-1&lt;$B102,$D102/($B102-$B101),0))</f>
        <v>#REF!</v>
      </c>
      <c r="G104" s="34" t="e">
        <f t="shared" ref="G104:BD104" si="43">IF(G100-$D100-1&lt;$B101,0,IF(G100-$D100-1&lt;$B102,$D102/($B102-$B101),0))</f>
        <v>#REF!</v>
      </c>
      <c r="H104" s="34" t="e">
        <f t="shared" si="43"/>
        <v>#REF!</v>
      </c>
      <c r="I104" s="34" t="e">
        <f t="shared" si="43"/>
        <v>#REF!</v>
      </c>
      <c r="J104" s="34" t="e">
        <f>IF(J100-$D100-1&lt;$B101,0,IF(J100-$D100-1&lt;$B102,$D102/($B102-$B101),0))</f>
        <v>#REF!</v>
      </c>
      <c r="K104" s="34" t="e">
        <f>IF(K100-$D100-1&lt;$B101,0,IF(K100-$D100-1&lt;$B102,$D102/($B102-$B101),0))</f>
        <v>#REF!</v>
      </c>
      <c r="L104" s="34" t="e">
        <f t="shared" si="43"/>
        <v>#REF!</v>
      </c>
      <c r="M104" s="34" t="e">
        <f t="shared" si="43"/>
        <v>#REF!</v>
      </c>
      <c r="N104" s="34" t="e">
        <f t="shared" si="43"/>
        <v>#REF!</v>
      </c>
      <c r="O104" s="34" t="e">
        <f t="shared" si="43"/>
        <v>#REF!</v>
      </c>
      <c r="P104" s="34" t="e">
        <f t="shared" si="43"/>
        <v>#REF!</v>
      </c>
      <c r="Q104" s="34" t="e">
        <f t="shared" si="43"/>
        <v>#REF!</v>
      </c>
      <c r="R104" s="34" t="e">
        <f t="shared" si="43"/>
        <v>#REF!</v>
      </c>
      <c r="S104" s="34" t="e">
        <f t="shared" si="43"/>
        <v>#REF!</v>
      </c>
      <c r="T104" s="34" t="e">
        <f t="shared" si="43"/>
        <v>#REF!</v>
      </c>
      <c r="U104" s="34" t="e">
        <f t="shared" si="43"/>
        <v>#REF!</v>
      </c>
      <c r="V104" s="34" t="e">
        <f t="shared" si="43"/>
        <v>#REF!</v>
      </c>
      <c r="W104" s="34" t="e">
        <f t="shared" si="43"/>
        <v>#REF!</v>
      </c>
      <c r="X104" s="34" t="e">
        <f t="shared" si="43"/>
        <v>#REF!</v>
      </c>
      <c r="Y104" s="34" t="e">
        <f t="shared" si="43"/>
        <v>#REF!</v>
      </c>
      <c r="Z104" s="34" t="e">
        <f t="shared" si="43"/>
        <v>#REF!</v>
      </c>
      <c r="AA104" s="34" t="e">
        <f t="shared" si="43"/>
        <v>#REF!</v>
      </c>
      <c r="AB104" s="34" t="e">
        <f t="shared" si="43"/>
        <v>#REF!</v>
      </c>
      <c r="AC104" s="34" t="e">
        <f t="shared" si="43"/>
        <v>#REF!</v>
      </c>
      <c r="AD104" s="34" t="e">
        <f t="shared" si="43"/>
        <v>#REF!</v>
      </c>
      <c r="AE104" s="34" t="e">
        <f t="shared" si="43"/>
        <v>#REF!</v>
      </c>
      <c r="AF104" s="34" t="e">
        <f t="shared" si="43"/>
        <v>#REF!</v>
      </c>
      <c r="AG104" s="34" t="e">
        <f t="shared" si="43"/>
        <v>#REF!</v>
      </c>
      <c r="AH104" s="34" t="e">
        <f t="shared" si="43"/>
        <v>#REF!</v>
      </c>
      <c r="AI104" s="34" t="e">
        <f t="shared" si="43"/>
        <v>#REF!</v>
      </c>
      <c r="AJ104" s="34" t="e">
        <f t="shared" si="43"/>
        <v>#REF!</v>
      </c>
      <c r="AK104" s="34" t="e">
        <f t="shared" si="43"/>
        <v>#REF!</v>
      </c>
      <c r="AL104" s="34" t="e">
        <f t="shared" si="43"/>
        <v>#REF!</v>
      </c>
      <c r="AM104" s="34" t="e">
        <f t="shared" si="43"/>
        <v>#REF!</v>
      </c>
      <c r="AN104" s="34" t="e">
        <f t="shared" si="43"/>
        <v>#REF!</v>
      </c>
      <c r="AO104" s="34" t="e">
        <f t="shared" si="43"/>
        <v>#REF!</v>
      </c>
      <c r="AP104" s="34" t="e">
        <f t="shared" si="43"/>
        <v>#REF!</v>
      </c>
      <c r="AQ104" s="34" t="e">
        <f t="shared" si="43"/>
        <v>#REF!</v>
      </c>
      <c r="AR104" s="34" t="e">
        <f t="shared" si="43"/>
        <v>#REF!</v>
      </c>
      <c r="AS104" s="34" t="e">
        <f t="shared" si="43"/>
        <v>#REF!</v>
      </c>
      <c r="AT104" s="34" t="e">
        <f t="shared" si="43"/>
        <v>#REF!</v>
      </c>
      <c r="AU104" s="34" t="e">
        <f t="shared" si="43"/>
        <v>#REF!</v>
      </c>
      <c r="AV104" s="34" t="e">
        <f t="shared" si="43"/>
        <v>#REF!</v>
      </c>
      <c r="AW104" s="34" t="e">
        <f t="shared" si="43"/>
        <v>#REF!</v>
      </c>
      <c r="AX104" s="34" t="e">
        <f t="shared" si="43"/>
        <v>#REF!</v>
      </c>
      <c r="AY104" s="34" t="e">
        <f t="shared" si="43"/>
        <v>#REF!</v>
      </c>
      <c r="AZ104" s="34" t="e">
        <f t="shared" si="43"/>
        <v>#REF!</v>
      </c>
      <c r="BA104" s="34" t="e">
        <f t="shared" si="43"/>
        <v>#REF!</v>
      </c>
      <c r="BB104" s="34" t="e">
        <f t="shared" si="43"/>
        <v>#REF!</v>
      </c>
      <c r="BC104" s="34" t="e">
        <f t="shared" si="43"/>
        <v>#REF!</v>
      </c>
      <c r="BD104" s="34" t="e">
        <f t="shared" si="43"/>
        <v>#REF!</v>
      </c>
    </row>
    <row r="105" spans="1:56" s="12" customFormat="1">
      <c r="A105" s="39"/>
      <c r="C105" s="30" t="e">
        <f>$C$12</f>
        <v>#REF!</v>
      </c>
      <c r="D105" s="84"/>
      <c r="E105" s="84" t="e">
        <f>$B103*D103</f>
        <v>#REF!</v>
      </c>
      <c r="F105" s="84" t="e">
        <f t="shared" ref="F105:BD105" si="44">$B103*E103</f>
        <v>#REF!</v>
      </c>
      <c r="G105" s="84" t="e">
        <f t="shared" si="44"/>
        <v>#REF!</v>
      </c>
      <c r="H105" s="84" t="e">
        <f t="shared" si="44"/>
        <v>#REF!</v>
      </c>
      <c r="I105" s="84" t="e">
        <f t="shared" si="44"/>
        <v>#REF!</v>
      </c>
      <c r="J105" s="84" t="e">
        <f t="shared" si="44"/>
        <v>#REF!</v>
      </c>
      <c r="K105" s="84" t="e">
        <f t="shared" si="44"/>
        <v>#REF!</v>
      </c>
      <c r="L105" s="84" t="e">
        <f t="shared" si="44"/>
        <v>#REF!</v>
      </c>
      <c r="M105" s="84" t="e">
        <f t="shared" si="44"/>
        <v>#REF!</v>
      </c>
      <c r="N105" s="84" t="e">
        <f t="shared" si="44"/>
        <v>#REF!</v>
      </c>
      <c r="O105" s="84" t="e">
        <f t="shared" si="44"/>
        <v>#REF!</v>
      </c>
      <c r="P105" s="84" t="e">
        <f t="shared" si="44"/>
        <v>#REF!</v>
      </c>
      <c r="Q105" s="84" t="e">
        <f t="shared" si="44"/>
        <v>#REF!</v>
      </c>
      <c r="R105" s="84" t="e">
        <f t="shared" si="44"/>
        <v>#REF!</v>
      </c>
      <c r="S105" s="84" t="e">
        <f t="shared" si="44"/>
        <v>#REF!</v>
      </c>
      <c r="T105" s="84" t="e">
        <f t="shared" si="44"/>
        <v>#REF!</v>
      </c>
      <c r="U105" s="84" t="e">
        <f t="shared" si="44"/>
        <v>#REF!</v>
      </c>
      <c r="V105" s="84" t="e">
        <f t="shared" si="44"/>
        <v>#REF!</v>
      </c>
      <c r="W105" s="84" t="e">
        <f t="shared" si="44"/>
        <v>#REF!</v>
      </c>
      <c r="X105" s="84" t="e">
        <f t="shared" si="44"/>
        <v>#REF!</v>
      </c>
      <c r="Y105" s="84" t="e">
        <f t="shared" si="44"/>
        <v>#REF!</v>
      </c>
      <c r="Z105" s="84" t="e">
        <f t="shared" si="44"/>
        <v>#REF!</v>
      </c>
      <c r="AA105" s="84" t="e">
        <f t="shared" si="44"/>
        <v>#REF!</v>
      </c>
      <c r="AB105" s="84" t="e">
        <f t="shared" si="44"/>
        <v>#REF!</v>
      </c>
      <c r="AC105" s="84" t="e">
        <f t="shared" si="44"/>
        <v>#REF!</v>
      </c>
      <c r="AD105" s="84" t="e">
        <f t="shared" si="44"/>
        <v>#REF!</v>
      </c>
      <c r="AE105" s="84" t="e">
        <f t="shared" si="44"/>
        <v>#REF!</v>
      </c>
      <c r="AF105" s="84" t="e">
        <f t="shared" si="44"/>
        <v>#REF!</v>
      </c>
      <c r="AG105" s="84" t="e">
        <f t="shared" si="44"/>
        <v>#REF!</v>
      </c>
      <c r="AH105" s="84" t="e">
        <f t="shared" si="44"/>
        <v>#REF!</v>
      </c>
      <c r="AI105" s="84" t="e">
        <f t="shared" si="44"/>
        <v>#REF!</v>
      </c>
      <c r="AJ105" s="84" t="e">
        <f t="shared" si="44"/>
        <v>#REF!</v>
      </c>
      <c r="AK105" s="84" t="e">
        <f t="shared" si="44"/>
        <v>#REF!</v>
      </c>
      <c r="AL105" s="84" t="e">
        <f t="shared" si="44"/>
        <v>#REF!</v>
      </c>
      <c r="AM105" s="84" t="e">
        <f t="shared" si="44"/>
        <v>#REF!</v>
      </c>
      <c r="AN105" s="84" t="e">
        <f t="shared" si="44"/>
        <v>#REF!</v>
      </c>
      <c r="AO105" s="84" t="e">
        <f t="shared" si="44"/>
        <v>#REF!</v>
      </c>
      <c r="AP105" s="84" t="e">
        <f t="shared" si="44"/>
        <v>#REF!</v>
      </c>
      <c r="AQ105" s="84" t="e">
        <f t="shared" si="44"/>
        <v>#REF!</v>
      </c>
      <c r="AR105" s="84" t="e">
        <f t="shared" si="44"/>
        <v>#REF!</v>
      </c>
      <c r="AS105" s="84" t="e">
        <f t="shared" si="44"/>
        <v>#REF!</v>
      </c>
      <c r="AT105" s="84" t="e">
        <f t="shared" si="44"/>
        <v>#REF!</v>
      </c>
      <c r="AU105" s="84" t="e">
        <f t="shared" si="44"/>
        <v>#REF!</v>
      </c>
      <c r="AV105" s="84" t="e">
        <f t="shared" si="44"/>
        <v>#REF!</v>
      </c>
      <c r="AW105" s="84" t="e">
        <f t="shared" si="44"/>
        <v>#REF!</v>
      </c>
      <c r="AX105" s="84" t="e">
        <f t="shared" si="44"/>
        <v>#REF!</v>
      </c>
      <c r="AY105" s="84" t="e">
        <f t="shared" si="44"/>
        <v>#REF!</v>
      </c>
      <c r="AZ105" s="84" t="e">
        <f t="shared" si="44"/>
        <v>#REF!</v>
      </c>
      <c r="BA105" s="84" t="e">
        <f t="shared" si="44"/>
        <v>#REF!</v>
      </c>
      <c r="BB105" s="84" t="e">
        <f t="shared" si="44"/>
        <v>#REF!</v>
      </c>
      <c r="BC105" s="84" t="e">
        <f t="shared" si="44"/>
        <v>#REF!</v>
      </c>
      <c r="BD105" s="84" t="e">
        <f t="shared" si="44"/>
        <v>#REF!</v>
      </c>
    </row>
    <row r="106" spans="1:56" s="12" customFormat="1">
      <c r="A106" s="39"/>
      <c r="C106" s="30" t="e">
        <f>$C$13</f>
        <v>#REF!</v>
      </c>
      <c r="D106" s="34" t="e">
        <f>D104+D105</f>
        <v>#REF!</v>
      </c>
      <c r="E106" s="34" t="e">
        <f>E104+E105</f>
        <v>#REF!</v>
      </c>
      <c r="F106" s="34" t="e">
        <f t="shared" ref="F106:BD106" si="45">F104+F105</f>
        <v>#REF!</v>
      </c>
      <c r="G106" s="34" t="e">
        <f t="shared" si="45"/>
        <v>#REF!</v>
      </c>
      <c r="H106" s="34" t="e">
        <f t="shared" si="45"/>
        <v>#REF!</v>
      </c>
      <c r="I106" s="34" t="e">
        <f t="shared" si="45"/>
        <v>#REF!</v>
      </c>
      <c r="J106" s="34" t="e">
        <f t="shared" si="45"/>
        <v>#REF!</v>
      </c>
      <c r="K106" s="34" t="e">
        <f>K104+K105</f>
        <v>#REF!</v>
      </c>
      <c r="L106" s="34" t="e">
        <f t="shared" si="45"/>
        <v>#REF!</v>
      </c>
      <c r="M106" s="34" t="e">
        <f t="shared" si="45"/>
        <v>#REF!</v>
      </c>
      <c r="N106" s="34" t="e">
        <f t="shared" si="45"/>
        <v>#REF!</v>
      </c>
      <c r="O106" s="34" t="e">
        <f t="shared" si="45"/>
        <v>#REF!</v>
      </c>
      <c r="P106" s="34" t="e">
        <f t="shared" si="45"/>
        <v>#REF!</v>
      </c>
      <c r="Q106" s="34" t="e">
        <f t="shared" si="45"/>
        <v>#REF!</v>
      </c>
      <c r="R106" s="34" t="e">
        <f t="shared" si="45"/>
        <v>#REF!</v>
      </c>
      <c r="S106" s="34" t="e">
        <f t="shared" si="45"/>
        <v>#REF!</v>
      </c>
      <c r="T106" s="34" t="e">
        <f t="shared" si="45"/>
        <v>#REF!</v>
      </c>
      <c r="U106" s="34" t="e">
        <f t="shared" si="45"/>
        <v>#REF!</v>
      </c>
      <c r="V106" s="34" t="e">
        <f t="shared" si="45"/>
        <v>#REF!</v>
      </c>
      <c r="W106" s="34" t="e">
        <f t="shared" si="45"/>
        <v>#REF!</v>
      </c>
      <c r="X106" s="34" t="e">
        <f t="shared" si="45"/>
        <v>#REF!</v>
      </c>
      <c r="Y106" s="34" t="e">
        <f t="shared" si="45"/>
        <v>#REF!</v>
      </c>
      <c r="Z106" s="34" t="e">
        <f t="shared" si="45"/>
        <v>#REF!</v>
      </c>
      <c r="AA106" s="34" t="e">
        <f t="shared" si="45"/>
        <v>#REF!</v>
      </c>
      <c r="AB106" s="34" t="e">
        <f t="shared" si="45"/>
        <v>#REF!</v>
      </c>
      <c r="AC106" s="34" t="e">
        <f t="shared" si="45"/>
        <v>#REF!</v>
      </c>
      <c r="AD106" s="34" t="e">
        <f t="shared" si="45"/>
        <v>#REF!</v>
      </c>
      <c r="AE106" s="34" t="e">
        <f t="shared" si="45"/>
        <v>#REF!</v>
      </c>
      <c r="AF106" s="34" t="e">
        <f t="shared" si="45"/>
        <v>#REF!</v>
      </c>
      <c r="AG106" s="34" t="e">
        <f t="shared" si="45"/>
        <v>#REF!</v>
      </c>
      <c r="AH106" s="34" t="e">
        <f t="shared" si="45"/>
        <v>#REF!</v>
      </c>
      <c r="AI106" s="34" t="e">
        <f t="shared" si="45"/>
        <v>#REF!</v>
      </c>
      <c r="AJ106" s="34" t="e">
        <f t="shared" si="45"/>
        <v>#REF!</v>
      </c>
      <c r="AK106" s="34" t="e">
        <f t="shared" si="45"/>
        <v>#REF!</v>
      </c>
      <c r="AL106" s="34" t="e">
        <f t="shared" si="45"/>
        <v>#REF!</v>
      </c>
      <c r="AM106" s="34" t="e">
        <f t="shared" si="45"/>
        <v>#REF!</v>
      </c>
      <c r="AN106" s="34" t="e">
        <f t="shared" si="45"/>
        <v>#REF!</v>
      </c>
      <c r="AO106" s="34" t="e">
        <f t="shared" si="45"/>
        <v>#REF!</v>
      </c>
      <c r="AP106" s="34" t="e">
        <f t="shared" si="45"/>
        <v>#REF!</v>
      </c>
      <c r="AQ106" s="34" t="e">
        <f t="shared" si="45"/>
        <v>#REF!</v>
      </c>
      <c r="AR106" s="34" t="e">
        <f t="shared" si="45"/>
        <v>#REF!</v>
      </c>
      <c r="AS106" s="34" t="e">
        <f t="shared" si="45"/>
        <v>#REF!</v>
      </c>
      <c r="AT106" s="34" t="e">
        <f t="shared" si="45"/>
        <v>#REF!</v>
      </c>
      <c r="AU106" s="34" t="e">
        <f t="shared" si="45"/>
        <v>#REF!</v>
      </c>
      <c r="AV106" s="34" t="e">
        <f t="shared" si="45"/>
        <v>#REF!</v>
      </c>
      <c r="AW106" s="34" t="e">
        <f t="shared" si="45"/>
        <v>#REF!</v>
      </c>
      <c r="AX106" s="34" t="e">
        <f t="shared" si="45"/>
        <v>#REF!</v>
      </c>
      <c r="AY106" s="34" t="e">
        <f t="shared" si="45"/>
        <v>#REF!</v>
      </c>
      <c r="AZ106" s="34" t="e">
        <f t="shared" si="45"/>
        <v>#REF!</v>
      </c>
      <c r="BA106" s="34" t="e">
        <f t="shared" si="45"/>
        <v>#REF!</v>
      </c>
      <c r="BB106" s="34" t="e">
        <f t="shared" si="45"/>
        <v>#REF!</v>
      </c>
      <c r="BC106" s="34" t="e">
        <f t="shared" si="45"/>
        <v>#REF!</v>
      </c>
      <c r="BD106" s="34" t="e">
        <f t="shared" si="45"/>
        <v>#REF!</v>
      </c>
    </row>
    <row r="107" spans="1:56" s="12" customFormat="1">
      <c r="A107" s="39"/>
      <c r="C107" s="30" t="e">
        <f>$C$14</f>
        <v>#REF!</v>
      </c>
      <c r="D107" s="34" t="e">
        <f>IF($B103&gt;=$B104, D103, NPV($B104,E106:$BD106))</f>
        <v>#REF!</v>
      </c>
      <c r="E107" s="34" t="e">
        <f>IF($B103&gt;=$B104, E103, NPV($B104,F106:$BD106))</f>
        <v>#REF!</v>
      </c>
      <c r="F107" s="34" t="e">
        <f>IF($B103&gt;=$B104, F103, NPV($B104,G106:$BD106))</f>
        <v>#REF!</v>
      </c>
      <c r="G107" s="34" t="e">
        <f>IF($B103&gt;=$B104, G103, NPV($B104,H106:$BD106))</f>
        <v>#REF!</v>
      </c>
      <c r="H107" s="34" t="e">
        <f>IF($B103&gt;=$B104, H103, NPV($B104,I106:$BD106))</f>
        <v>#REF!</v>
      </c>
      <c r="I107" s="34" t="e">
        <f>IF($B103&gt;=$B104, I103, NPV($B104,J106:$BD106))</f>
        <v>#REF!</v>
      </c>
      <c r="J107" s="34" t="e">
        <f>IF($B103&gt;=$B104, J103, NPV($B104,K106:$BD106))</f>
        <v>#REF!</v>
      </c>
      <c r="K107" s="34" t="e">
        <f>IF($B103&gt;=$B104, K103, NPV($B104,L106:$BD106))</f>
        <v>#REF!</v>
      </c>
      <c r="L107" s="34" t="e">
        <f>IF($B103&gt;=$B104, L103, NPV($B104,M106:$BD106))</f>
        <v>#REF!</v>
      </c>
      <c r="M107" s="34" t="e">
        <f>IF($B103&gt;=$B104, M103, NPV($B104,N106:$BD106))</f>
        <v>#REF!</v>
      </c>
      <c r="N107" s="34" t="e">
        <f>IF($B103&gt;=$B104, N103, NPV($B104,O106:$BD106))</f>
        <v>#REF!</v>
      </c>
      <c r="O107" s="34" t="e">
        <f>IF($B103&gt;=$B104, O103, NPV($B104,P106:$BD106))</f>
        <v>#REF!</v>
      </c>
      <c r="P107" s="34" t="e">
        <f>IF($B103&gt;=$B104, P103, NPV($B104,Q106:$BD106))</f>
        <v>#REF!</v>
      </c>
      <c r="Q107" s="34" t="e">
        <f>IF($B103&gt;=$B104, Q103, NPV($B104,R106:$BD106))</f>
        <v>#REF!</v>
      </c>
      <c r="R107" s="34" t="e">
        <f>IF($B103&gt;=$B104, R103, NPV($B104,S106:$BD106))</f>
        <v>#REF!</v>
      </c>
      <c r="S107" s="34" t="e">
        <f>IF($B103&gt;=$B104, S103, NPV($B104,T106:$BD106))</f>
        <v>#REF!</v>
      </c>
      <c r="T107" s="34" t="e">
        <f>IF($B103&gt;=$B104, T103, NPV($B104,U106:$BD106))</f>
        <v>#REF!</v>
      </c>
      <c r="U107" s="34" t="e">
        <f>IF($B103&gt;=$B104, U103, NPV($B104,V106:$BD106))</f>
        <v>#REF!</v>
      </c>
      <c r="V107" s="34" t="e">
        <f>IF($B103&gt;=$B104, V103, NPV($B104,W106:$BD106))</f>
        <v>#REF!</v>
      </c>
      <c r="W107" s="34" t="e">
        <f>IF($B103&gt;=$B104, W103, NPV($B104,X106:$BD106))</f>
        <v>#REF!</v>
      </c>
      <c r="X107" s="34" t="e">
        <f>IF($B103&gt;=$B104, X103, NPV($B104,Y106:$BD106))</f>
        <v>#REF!</v>
      </c>
      <c r="Y107" s="34" t="e">
        <f>IF($B103&gt;=$B104, Y103, NPV($B104,Z106:$BD106))</f>
        <v>#REF!</v>
      </c>
      <c r="Z107" s="34" t="e">
        <f>IF($B103&gt;=$B104, Z103, NPV($B104,AA106:$BD106))</f>
        <v>#REF!</v>
      </c>
      <c r="AA107" s="34" t="e">
        <f>IF($B103&gt;=$B104, AA103, NPV($B104,AB106:$BD106))</f>
        <v>#REF!</v>
      </c>
      <c r="AB107" s="34" t="e">
        <f>IF($B103&gt;=$B104, AB103, NPV($B104,AC106:$BD106))</f>
        <v>#REF!</v>
      </c>
      <c r="AC107" s="34" t="e">
        <f>IF($B103&gt;=$B104, AC103, NPV($B104,AD106:$BD106))</f>
        <v>#REF!</v>
      </c>
      <c r="AD107" s="34" t="e">
        <f>IF($B103&gt;=$B104, AD103, NPV($B104,AE106:$BD106))</f>
        <v>#REF!</v>
      </c>
      <c r="AE107" s="34" t="e">
        <f>IF($B103&gt;=$B104, AE103, NPV($B104,AF106:$BD106))</f>
        <v>#REF!</v>
      </c>
      <c r="AF107" s="34" t="e">
        <f>IF($B103&gt;=$B104, AF103, NPV($B104,AG106:$BD106))</f>
        <v>#REF!</v>
      </c>
      <c r="AG107" s="34" t="e">
        <f>IF($B103&gt;=$B104, AG103, NPV($B104,AH106:$BD106))</f>
        <v>#REF!</v>
      </c>
      <c r="AH107" s="34" t="e">
        <f>IF($B103&gt;=$B104, AH103, NPV($B104,AI106:$BD106))</f>
        <v>#REF!</v>
      </c>
      <c r="AI107" s="34" t="e">
        <f>IF($B103&gt;=$B104, AI103, NPV($B104,AJ106:$BD106))</f>
        <v>#REF!</v>
      </c>
      <c r="AJ107" s="34" t="e">
        <f>IF($B103&gt;=$B104, AJ103, NPV($B104,AK106:$BD106))</f>
        <v>#REF!</v>
      </c>
      <c r="AK107" s="34" t="e">
        <f>IF($B103&gt;=$B104, AK103, NPV($B104,AL106:$BD106))</f>
        <v>#REF!</v>
      </c>
      <c r="AL107" s="34" t="e">
        <f>IF($B103&gt;=$B104, AL103, NPV($B104,AM106:$BD106))</f>
        <v>#REF!</v>
      </c>
      <c r="AM107" s="34" t="e">
        <f>IF($B103&gt;=$B104, AM103, NPV($B104,AN106:$BD106))</f>
        <v>#REF!</v>
      </c>
      <c r="AN107" s="34" t="e">
        <f>IF($B103&gt;=$B104, AN103, NPV($B104,AO106:$BD106))</f>
        <v>#REF!</v>
      </c>
      <c r="AO107" s="34" t="e">
        <f>IF($B103&gt;=$B104, AO103, NPV($B104,AP106:$BD106))</f>
        <v>#REF!</v>
      </c>
      <c r="AP107" s="34" t="e">
        <f>IF($B103&gt;=$B104, AP103, NPV($B104,AQ106:$BD106))</f>
        <v>#REF!</v>
      </c>
      <c r="AQ107" s="34" t="e">
        <f>IF($B103&gt;=$B104, AQ103, NPV($B104,AR106:$BD106))</f>
        <v>#REF!</v>
      </c>
      <c r="AR107" s="34" t="e">
        <f>IF($B103&gt;=$B104, AR103, NPV($B104,AS106:$BD106))</f>
        <v>#REF!</v>
      </c>
      <c r="AS107" s="34" t="e">
        <f>IF($B103&gt;=$B104, AS103, NPV($B104,AT106:$BD106))</f>
        <v>#REF!</v>
      </c>
      <c r="AT107" s="34" t="e">
        <f>IF($B103&gt;=$B104, AT103, NPV($B104,AU106:$BD106))</f>
        <v>#REF!</v>
      </c>
      <c r="AU107" s="34" t="e">
        <f>IF($B103&gt;=$B104, AU103, NPV($B104,AV106:$BD106))</f>
        <v>#REF!</v>
      </c>
      <c r="AV107" s="34" t="e">
        <f>IF($B103&gt;=$B104, AV103, NPV($B104,AW106:$BD106))</f>
        <v>#REF!</v>
      </c>
      <c r="AW107" s="34" t="e">
        <f>IF($B103&gt;=$B104, AW103, NPV($B104,AX106:$BD106))</f>
        <v>#REF!</v>
      </c>
      <c r="AX107" s="34" t="e">
        <f>IF($B103&gt;=$B104, AX103, NPV($B104,AY106:$BD106))</f>
        <v>#REF!</v>
      </c>
      <c r="AY107" s="34" t="e">
        <f>IF($B103&gt;=$B104, AY103, NPV($B104,AZ106:$BD106))</f>
        <v>#REF!</v>
      </c>
      <c r="AZ107" s="34" t="e">
        <f>IF($B103&gt;=$B104, AZ103, NPV($B104,BA106:$BD106))</f>
        <v>#REF!</v>
      </c>
      <c r="BA107" s="34" t="e">
        <f>IF($B103&gt;=$B104, BA103, NPV($B104,BB106:$BD106))</f>
        <v>#REF!</v>
      </c>
      <c r="BB107" s="34" t="e">
        <f>IF($B103&gt;=$B104, BB103, NPV($B104,BC106:$BD106))</f>
        <v>#REF!</v>
      </c>
      <c r="BC107" s="34" t="e">
        <f>IF($B103&gt;=$B104, BC103, NPV($B104,BD106:$BD106))</f>
        <v>#REF!</v>
      </c>
      <c r="BD107" s="34" t="e">
        <f>IF($B103&gt;=$B104, BD103, NPV($B104,$BD106:BD106))</f>
        <v>#REF!</v>
      </c>
    </row>
    <row r="108" spans="1:56" s="12" customFormat="1">
      <c r="A108" s="39"/>
      <c r="C108" s="30" t="e">
        <f>$C$15</f>
        <v>#REF!</v>
      </c>
      <c r="D108" s="34" t="e">
        <f>IF(D107=0,0,(1-D107/D103)*100)</f>
        <v>#REF!</v>
      </c>
      <c r="E108" s="34" t="e">
        <f t="shared" ref="E108:BD108" si="46">IF(E107=0,0,(1-E107/E103)*100)</f>
        <v>#REF!</v>
      </c>
      <c r="F108" s="34" t="e">
        <f t="shared" si="46"/>
        <v>#REF!</v>
      </c>
      <c r="G108" s="34" t="e">
        <f t="shared" si="46"/>
        <v>#REF!</v>
      </c>
      <c r="H108" s="34" t="e">
        <f t="shared" si="46"/>
        <v>#REF!</v>
      </c>
      <c r="I108" s="34" t="e">
        <f t="shared" si="46"/>
        <v>#REF!</v>
      </c>
      <c r="J108" s="34" t="e">
        <f t="shared" si="46"/>
        <v>#REF!</v>
      </c>
      <c r="K108" s="34" t="e">
        <f t="shared" si="46"/>
        <v>#REF!</v>
      </c>
      <c r="L108" s="34" t="e">
        <f t="shared" si="46"/>
        <v>#REF!</v>
      </c>
      <c r="M108" s="34" t="e">
        <f t="shared" si="46"/>
        <v>#REF!</v>
      </c>
      <c r="N108" s="34" t="e">
        <f t="shared" si="46"/>
        <v>#REF!</v>
      </c>
      <c r="O108" s="34" t="e">
        <f t="shared" si="46"/>
        <v>#REF!</v>
      </c>
      <c r="P108" s="34" t="e">
        <f t="shared" si="46"/>
        <v>#REF!</v>
      </c>
      <c r="Q108" s="34" t="e">
        <f t="shared" si="46"/>
        <v>#REF!</v>
      </c>
      <c r="R108" s="34" t="e">
        <f t="shared" si="46"/>
        <v>#REF!</v>
      </c>
      <c r="S108" s="34" t="e">
        <f t="shared" si="46"/>
        <v>#REF!</v>
      </c>
      <c r="T108" s="34" t="e">
        <f t="shared" si="46"/>
        <v>#REF!</v>
      </c>
      <c r="U108" s="34" t="e">
        <f t="shared" si="46"/>
        <v>#REF!</v>
      </c>
      <c r="V108" s="34" t="e">
        <f t="shared" si="46"/>
        <v>#REF!</v>
      </c>
      <c r="W108" s="34" t="e">
        <f t="shared" si="46"/>
        <v>#REF!</v>
      </c>
      <c r="X108" s="34" t="e">
        <f t="shared" si="46"/>
        <v>#REF!</v>
      </c>
      <c r="Y108" s="34" t="e">
        <f t="shared" si="46"/>
        <v>#REF!</v>
      </c>
      <c r="Z108" s="34" t="e">
        <f t="shared" si="46"/>
        <v>#REF!</v>
      </c>
      <c r="AA108" s="34" t="e">
        <f t="shared" si="46"/>
        <v>#REF!</v>
      </c>
      <c r="AB108" s="34" t="e">
        <f t="shared" si="46"/>
        <v>#REF!</v>
      </c>
      <c r="AC108" s="34" t="e">
        <f t="shared" si="46"/>
        <v>#REF!</v>
      </c>
      <c r="AD108" s="34" t="e">
        <f t="shared" si="46"/>
        <v>#REF!</v>
      </c>
      <c r="AE108" s="34" t="e">
        <f t="shared" si="46"/>
        <v>#REF!</v>
      </c>
      <c r="AF108" s="34" t="e">
        <f t="shared" si="46"/>
        <v>#REF!</v>
      </c>
      <c r="AG108" s="34" t="e">
        <f t="shared" si="46"/>
        <v>#REF!</v>
      </c>
      <c r="AH108" s="34" t="e">
        <f t="shared" si="46"/>
        <v>#REF!</v>
      </c>
      <c r="AI108" s="34" t="e">
        <f t="shared" si="46"/>
        <v>#REF!</v>
      </c>
      <c r="AJ108" s="34" t="e">
        <f t="shared" si="46"/>
        <v>#REF!</v>
      </c>
      <c r="AK108" s="34" t="e">
        <f t="shared" si="46"/>
        <v>#REF!</v>
      </c>
      <c r="AL108" s="34" t="e">
        <f t="shared" si="46"/>
        <v>#REF!</v>
      </c>
      <c r="AM108" s="34" t="e">
        <f t="shared" si="46"/>
        <v>#REF!</v>
      </c>
      <c r="AN108" s="34" t="e">
        <f t="shared" si="46"/>
        <v>#REF!</v>
      </c>
      <c r="AO108" s="34" t="e">
        <f t="shared" si="46"/>
        <v>#REF!</v>
      </c>
      <c r="AP108" s="34" t="e">
        <f t="shared" si="46"/>
        <v>#REF!</v>
      </c>
      <c r="AQ108" s="34" t="e">
        <f t="shared" si="46"/>
        <v>#REF!</v>
      </c>
      <c r="AR108" s="34" t="e">
        <f t="shared" si="46"/>
        <v>#REF!</v>
      </c>
      <c r="AS108" s="34" t="e">
        <f t="shared" si="46"/>
        <v>#REF!</v>
      </c>
      <c r="AT108" s="34" t="e">
        <f t="shared" si="46"/>
        <v>#REF!</v>
      </c>
      <c r="AU108" s="34" t="e">
        <f t="shared" si="46"/>
        <v>#REF!</v>
      </c>
      <c r="AV108" s="34" t="e">
        <f t="shared" si="46"/>
        <v>#REF!</v>
      </c>
      <c r="AW108" s="34" t="e">
        <f t="shared" si="46"/>
        <v>#REF!</v>
      </c>
      <c r="AX108" s="34" t="e">
        <f t="shared" si="46"/>
        <v>#REF!</v>
      </c>
      <c r="AY108" s="34" t="e">
        <f t="shared" si="46"/>
        <v>#REF!</v>
      </c>
      <c r="AZ108" s="34" t="e">
        <f t="shared" si="46"/>
        <v>#REF!</v>
      </c>
      <c r="BA108" s="34" t="e">
        <f t="shared" si="46"/>
        <v>#REF!</v>
      </c>
      <c r="BB108" s="34" t="e">
        <f t="shared" si="46"/>
        <v>#REF!</v>
      </c>
      <c r="BC108" s="34" t="e">
        <f t="shared" si="46"/>
        <v>#REF!</v>
      </c>
      <c r="BD108" s="34" t="e">
        <f t="shared" si="46"/>
        <v>#REF!</v>
      </c>
    </row>
    <row r="109" spans="1:56" s="12" customFormat="1">
      <c r="A109" s="39"/>
      <c r="C109" s="30" t="str">
        <f>$C$16</f>
        <v>t-g&gt;0</v>
      </c>
      <c r="D109" s="42" t="e">
        <f>IF(D49-B101&gt;0,D49-B101,0)</f>
        <v>#REF!</v>
      </c>
      <c r="E109" s="42" t="e">
        <f>IF(E49-B101&gt;0,E49-B101,0)</f>
        <v>#REF!</v>
      </c>
      <c r="F109" s="42" t="e">
        <f>IF(F49-B101&gt;0,F49-B101,0)</f>
        <v>#REF!</v>
      </c>
      <c r="G109" s="42" t="e">
        <f>IF(G49-B101&gt;0,G49-B101,0)</f>
        <v>#REF!</v>
      </c>
      <c r="H109" s="42" t="e">
        <f>IF(H49-B101&gt;0,H49-B101,0)</f>
        <v>#REF!</v>
      </c>
      <c r="I109" s="42" t="e">
        <f>IF(I49-B101&gt;0,I49-B101,0)</f>
        <v>#REF!</v>
      </c>
      <c r="J109" s="42" t="e">
        <f>IF(J49-B101&gt;0,J49-B101,0)</f>
        <v>#REF!</v>
      </c>
      <c r="K109" s="42" t="e">
        <f>IF(K49-B101&gt;0,K49-B101,0)</f>
        <v>#REF!</v>
      </c>
      <c r="L109" s="42" t="e">
        <f>IF(L49-B101&gt;0,L49-B101,0)</f>
        <v>#REF!</v>
      </c>
      <c r="M109" s="42" t="e">
        <f>IF(M49-B101&gt;0,M49-B101,0)</f>
        <v>#REF!</v>
      </c>
      <c r="N109" s="42" t="e">
        <f>IF(N49-B101&gt;0,N49-B101,0)</f>
        <v>#REF!</v>
      </c>
      <c r="O109" s="42" t="e">
        <f>IF(O49-B101&gt;0,O49-B101,0)</f>
        <v>#REF!</v>
      </c>
      <c r="P109" s="42" t="e">
        <f>IF(P49-B101&gt;0,P49-B101,0)</f>
        <v>#REF!</v>
      </c>
      <c r="Q109" s="42" t="e">
        <f>IF(Q49-B101&gt;0,Q49-B101,0)</f>
        <v>#REF!</v>
      </c>
      <c r="R109" s="42" t="e">
        <f>IF(R49-B101&gt;0,R49-B101,0)</f>
        <v>#REF!</v>
      </c>
      <c r="S109" s="42" t="e">
        <f>IF(S49-B101&gt;0,S49-B101,0)</f>
        <v>#REF!</v>
      </c>
      <c r="T109" s="42" t="e">
        <f>IF(T49-B101&gt;0,T49-B101,0)</f>
        <v>#REF!</v>
      </c>
      <c r="U109" s="42" t="e">
        <f>IF(U49-B101&gt;0,U49-B101,0)</f>
        <v>#REF!</v>
      </c>
      <c r="V109" s="42" t="e">
        <f>IF(V49-B101&gt;0,V49-B101,0)</f>
        <v>#REF!</v>
      </c>
      <c r="W109" s="42" t="e">
        <f>IF(W49-B101&gt;0,W49-B101,0)</f>
        <v>#REF!</v>
      </c>
      <c r="X109" s="42" t="e">
        <f>IF(X49-B101&gt;0,X49-B101,0)</f>
        <v>#REF!</v>
      </c>
      <c r="Y109" s="42" t="e">
        <f>IF(Y49-B101&gt;0,Y49-B101,0)</f>
        <v>#REF!</v>
      </c>
      <c r="Z109" s="42" t="e">
        <f>IF(Z49-B101&gt;0,Z49-B101,0)</f>
        <v>#REF!</v>
      </c>
      <c r="AA109" s="42" t="e">
        <f>IF(AA49-B101&gt;0,AA49-B101,0)</f>
        <v>#REF!</v>
      </c>
      <c r="AB109" s="42" t="e">
        <f>IF(AB49-B101&gt;0,AB49-B101,0)</f>
        <v>#REF!</v>
      </c>
      <c r="AC109" s="42" t="e">
        <f>IF(AC49-B101&gt;0,AC49-B101,0)</f>
        <v>#REF!</v>
      </c>
      <c r="AD109" s="42" t="e">
        <f>IF(AD49-B101&gt;0,AD49-B101,0)</f>
        <v>#REF!</v>
      </c>
      <c r="AE109" s="42" t="e">
        <f>IF(AE49-B101&gt;0,AE49-B101,0)</f>
        <v>#REF!</v>
      </c>
      <c r="AF109" s="42"/>
      <c r="AG109" s="42"/>
      <c r="AH109" s="42"/>
      <c r="AI109" s="42"/>
      <c r="AJ109" s="42"/>
      <c r="AK109" s="42"/>
      <c r="AL109" s="42"/>
      <c r="AM109" s="42"/>
      <c r="AN109" s="42"/>
      <c r="AO109" s="42"/>
      <c r="AP109" s="42"/>
      <c r="AQ109" s="42"/>
      <c r="AR109" s="45"/>
      <c r="AS109" s="45"/>
      <c r="AT109" s="45"/>
      <c r="AU109" s="45"/>
      <c r="AV109" s="45"/>
      <c r="AW109" s="45"/>
      <c r="AX109" s="45"/>
      <c r="AY109" s="45"/>
      <c r="AZ109" s="45"/>
      <c r="BA109" s="45"/>
      <c r="BB109" s="45"/>
      <c r="BC109" s="45"/>
      <c r="BD109" s="45"/>
    </row>
    <row r="110" spans="1:56" s="12" customFormat="1">
      <c r="A110" s="39"/>
      <c r="C110" s="30"/>
      <c r="D110" s="42" t="e">
        <f>IF(D109=0,0,CHOOSE(D109,D116,E116,F116,G116,H116,I116,J116,K116,L116,M116,N116,O116,P116,Q116,R116,S116,T116,U116,V116,W116,X116,Y116,Z116,AA116,AB116,AC116,AD116,AE116,AF116))</f>
        <v>#REF!</v>
      </c>
      <c r="E110" s="42" t="e">
        <f>IF(E109=0,0,CHOOSE(E109,D116,E116,F116,G116,H116,I116,J116,K116,L116,M116,N116,O116,P116,Q116,R116,S116,T116,U116,V116,W116,X116,Y116,Z116,AA116,AB116,AC116,AD116,AE116,AF116))</f>
        <v>#REF!</v>
      </c>
      <c r="F110" s="42" t="e">
        <f>IF(F109=0,0,CHOOSE(F109,D116,E116,F116,G116,H116,I116,J116,K116,L116,M116,N116,O116,P116,Q116,R116,S116,T116,U116,V116,W116,X116,Y116,Z116,AA116,AB116,AC116,AD116,AE116,AF116))</f>
        <v>#REF!</v>
      </c>
      <c r="G110" s="42" t="e">
        <f>IF(G109=0,0,CHOOSE(G109,D116,E116,F116,G116,H116,I116,J116,K116,L116,M116,N116,O116,P116,Q116,R116,S116,T116,U116,V116,W116,X116,Y116,Z116,AA116,AB116,AC116,AD116,AE116,AF116))</f>
        <v>#REF!</v>
      </c>
      <c r="H110" s="42" t="e">
        <f>IF(H109=0,0,CHOOSE(H109,D116,E116,F116,G116,H116,I116,J116,K116,L116,M116,N116,O116,P116,Q116,R116,S116,T116,U116,V116,W116,X116,Y116,Z116,AA116,AB116,AC116,AD116,AE116,AF116))</f>
        <v>#REF!</v>
      </c>
      <c r="I110" s="42" t="e">
        <f>IF(I109=0,0,CHOOSE(I109,D116,E116,F116,G116,H116,I116,J116,K116,L116,M116,N116,O116,P116,Q116,R116,S116,T116,U116,V116,W116,X116,Y116,Z116,AA116,AB116,AC116,AD116,AE116,AF116))</f>
        <v>#REF!</v>
      </c>
      <c r="J110" s="42" t="e">
        <f>IF(J109=0,0,CHOOSE(J109,D116,E116,F116,G116,H116,I116,J116,K116,L116,M116,N116,O116,P116,Q116,R116,S116,T116,U116,V116,W116,X116,Y116,Z116,AA116,AB116,AC116,AD116,AE116,AF116))</f>
        <v>#REF!</v>
      </c>
      <c r="K110" s="42" t="e">
        <f>IF(K109=0,0,CHOOSE(K109,D116,E116,F116,G116,H116,I116,J116,K116,L116,M116,N116,O116,P116,Q116,R116,S116,T116,U116,V116,W116,X116,Y116,Z116,AA116,AB116,AC116,AD116,AE116,AF116))</f>
        <v>#REF!</v>
      </c>
      <c r="L110" s="42" t="e">
        <f>IF(L109=0,0,CHOOSE(L109,D116,E116,F116,G116,H116,I116,J116,K116,L116,M116,N116,O116,P116,Q116,R116,S116,T116,U116,V116,W116,X116,Y116,Z116,AA116,AB116,AC116,AD116,AE116,AF116))</f>
        <v>#REF!</v>
      </c>
      <c r="M110" s="42" t="e">
        <f>IF(M109=0,0,CHOOSE(M109,D116,E116,F116,G116,H116,I116,J116,K116,L116,M116,N116,O116,P116,Q116,R116,S116,T116,U116,V116,W116,X116,Y116,Z116,AA116,AB116,AC116,AD116,AE116,AF116))</f>
        <v>#REF!</v>
      </c>
      <c r="N110" s="42" t="e">
        <f>IF(N109=0,0,CHOOSE(N109,D116,E116,F116,G116,H116,I116,J116,K116,L116,M116,N116,O116,P116,Q116,R116,S116,T116,U116,V116,W116,X116,Y116,Z116,AA116,AB116,AC116,AD116,AE116,AF116))</f>
        <v>#REF!</v>
      </c>
      <c r="O110" s="42" t="e">
        <f>IF(O109=0,0,CHOOSE(O109,D116,E116,F116,G116,H116,I116,J116,K116,L116,M116,N116,O116,P116,Q116,R116,S116,T116,U116,V116,W116,X116,Y116,Z116,AA116,AB116,AC116,AD116,AE116,AF116))</f>
        <v>#REF!</v>
      </c>
      <c r="P110" s="42" t="e">
        <f>IF(P109=0,0,CHOOSE(P109,D116,E116,F116,G116,H116,I116,J116,K116,L116,M116,N116,O116,P116,Q116,R116,S116,T116,U116,V116,W116,X116,Y116,Z116,AA116,AB116,AC116,AD116,AE116,AF116))</f>
        <v>#REF!</v>
      </c>
      <c r="Q110" s="42" t="e">
        <f>IF(Q109=0,0,CHOOSE(Q109,D116,E116,F116,G116,H116,I116,J116,K116,L116,M116,N116,O116,P116,Q116,R116,S116,T116,U116,V116,W116,X116,Y116,Z116,AA116,AB116,AC116,AD116,AE116,AF116))</f>
        <v>#REF!</v>
      </c>
      <c r="R110" s="42" t="e">
        <f>IF(R109=0,0,CHOOSE(R109,D116,E116,F116,G116,H116,I116,J116,K116,L116,M116,N116,O116,P116,Q116,R116,S116,T116,U116,V116,W116,X116,Y116,Z116,AA116,AB116,AC116,AD116,AE116,AF116))</f>
        <v>#REF!</v>
      </c>
      <c r="S110" s="42" t="e">
        <f>IF(S109=0,0,CHOOSE(S109,D116,E116,F116,G116,H116,I116,J116,K116,L116,M116,N116,O116,P116,Q116,R116,S116,T116,U116,V116,W116,X116,Y116,Z116,AA116,AB116,AC116,AD116,AE116,AF116))</f>
        <v>#REF!</v>
      </c>
      <c r="T110" s="42" t="e">
        <f>IF(T109=0,0,CHOOSE(T109,D116,E116,F116,G116,H116,I116,J116,K116,L116,M116,N116,O116,P116,Q116,R116,S116,T116,U116,V116,W116,X116,Y116,Z116,AA116,AB116,AC116,AD116,AE116,AF116))</f>
        <v>#REF!</v>
      </c>
      <c r="U110" s="42" t="e">
        <f>IF(U109=0,0,CHOOSE(U109,D116,E116,F116,G116,H116,I116,J116,K116,L116,M116,N116,O116,P116,Q116,R116,S116,T116,U116,V116,W116,X116,Y116,Z116,AA116,AB116,AC116,AD116,AE116,AF116))</f>
        <v>#REF!</v>
      </c>
      <c r="V110" s="42" t="e">
        <f>IF(V109=0,0,CHOOSE(V109,D116,E116,F116,G116,H116,I116,J116,K116,L116,M116,N116,O116,P116,Q116,R116,S116,T116,U116,V116,W116,X116,Y116,Z116,AA116,AB116,AC116,AD116,AE116,AF116))</f>
        <v>#REF!</v>
      </c>
      <c r="W110" s="42" t="e">
        <f>IF(W109=0,0,CHOOSE(W109,D116,E116,F116,G116,H116,I116,J116,K116,L116,M116,N116,O116,P116,Q116,R116,S116,T116,U116,V116,W116,X116,Y116,Z116,AA116,AB116,AC116,AD116,AE116,AF116))</f>
        <v>#REF!</v>
      </c>
      <c r="X110" s="42" t="e">
        <f>IF(X109=0,0,CHOOSE(X109,D116,E116,F116,G116,H116,I116,J116,K116,L116,M116,N116,O116,P116,Q116,R116,S116,T116,U116,V116,W116,X116,Y116,Z116,AA116,AB116,AC116,AD116,AE116,AF116))</f>
        <v>#REF!</v>
      </c>
      <c r="Y110" s="42" t="e">
        <f>IF(Y109=0,0,CHOOSE(Y109,D116,E116,F116,G116,H116,I116,J116,K116,L116,M116,N116,O116,P116,Q116,R116,S116,T116,U116,V116,W116,X116,Y116,Z116,AA116,AB116,AC116,AD116,AE116,AF116))</f>
        <v>#REF!</v>
      </c>
      <c r="Z110" s="42" t="e">
        <f>IF(Z109=0,0,CHOOSE(Z109,D116,E116,F116,G116,H116,I116,J116,K116,L116,M116,N116,O116,P116,Q116,R116,S116,T116,U116,V116,W116,X116,Y116,Z116,AA116,AB116,AC116,AD116,AE116,AF116))</f>
        <v>#REF!</v>
      </c>
      <c r="AA110" s="42" t="e">
        <f>IF(AA109=0,0,CHOOSE(AA109,D116,E116,F116,G116,H116,I116,J116,K116,L116,M116,N116,O116,P116,Q116,R116,S116,T116,U116,V116,W116,X116,Y116,Z116,AA116,AB116,AC116,AD116,AE116,AF116))</f>
        <v>#REF!</v>
      </c>
      <c r="AB110" s="42" t="e">
        <f>IF(AB109=0,0,CHOOSE(AB109,D116,E116,F116,G116,H116,I116,J116,K116,L116,M116,N116,O116,P116,Q116,R116,S116,T116,U116,V116,W116,X116,Y116,Z116,AA116,AB116,AC116,AD116,AE116,AF116))</f>
        <v>#REF!</v>
      </c>
      <c r="AC110" s="42" t="e">
        <f>IF(AC109=0,0,CHOOSE(AC109,D116,E116,F116,G116,H116,I116,J116,K116,L116,M116,N116,O116,P116,Q116,R116,S116,T116,U116,V116,W116,X116,Y116,Z116,AA116,AB116,AC116,AD116,AE116,AF116))</f>
        <v>#REF!</v>
      </c>
      <c r="AD110" s="42" t="e">
        <f>IF(AD109=0,0,CHOOSE(AD109,D116,E116,F116,G116,H116,I116,J116,K116,L116,M116,N116,O116,P116,Q116,R116,S116,T116,U116,V116,W116,X116,Y116,Z116,AA116,AB116,AC116,AD116,AE116,AF116))</f>
        <v>#REF!</v>
      </c>
      <c r="AE110" s="42" t="e">
        <f>IF(AE109=0,0,CHOOSE(AE109,D116,E116,F116,G116,H116,I116,J116,K116,L116,M116,N116,O116,P116,Q116,R116,S116,T116,U116,V116,W116,X116,Y116,Z116,AA116,AB116,AC116,AD116,AE116,AF116))</f>
        <v>#REF!</v>
      </c>
      <c r="AF110" s="42"/>
      <c r="AG110" s="42"/>
      <c r="AH110" s="42"/>
      <c r="AI110" s="42"/>
      <c r="AJ110" s="42"/>
      <c r="AK110" s="42"/>
      <c r="AL110" s="42"/>
      <c r="AM110" s="42"/>
      <c r="AN110" s="42"/>
      <c r="AO110" s="42"/>
      <c r="AP110" s="42"/>
      <c r="AQ110" s="42"/>
      <c r="AR110" s="45"/>
      <c r="AS110" s="45"/>
      <c r="AT110" s="45"/>
      <c r="AU110" s="45"/>
      <c r="AV110" s="45"/>
      <c r="AW110" s="45"/>
      <c r="AX110" s="45"/>
      <c r="AY110" s="45"/>
      <c r="AZ110" s="45"/>
      <c r="BA110" s="45"/>
      <c r="BB110" s="45"/>
      <c r="BC110" s="45"/>
      <c r="BD110" s="45"/>
    </row>
    <row r="111" spans="1:56" s="12" customFormat="1">
      <c r="A111" s="39"/>
      <c r="C111" s="30" t="str">
        <f>$C$18</f>
        <v>t-m condition</v>
      </c>
      <c r="D111" s="42" t="e">
        <f>IF(D49-B102&gt;0,D49-B102,0)</f>
        <v>#REF!</v>
      </c>
      <c r="E111" s="42" t="e">
        <f>IF(E49-B102&gt;0,E49-B102,0)</f>
        <v>#REF!</v>
      </c>
      <c r="F111" s="42" t="e">
        <f>IF(F49-B102&gt;0,F49-B102,0)</f>
        <v>#REF!</v>
      </c>
      <c r="G111" s="42" t="e">
        <f>IF(G49-B102&gt;0,G49-B102,0)</f>
        <v>#REF!</v>
      </c>
      <c r="H111" s="42" t="e">
        <f>IF(H49-B102&gt;0,H49-B102,0)</f>
        <v>#REF!</v>
      </c>
      <c r="I111" s="42" t="e">
        <f>IF(I49-B102&gt;0,I49-B102,0)</f>
        <v>#REF!</v>
      </c>
      <c r="J111" s="42" t="e">
        <f>IF(J49-B102&gt;0,J49-B102,0)</f>
        <v>#REF!</v>
      </c>
      <c r="K111" s="42" t="e">
        <f>IF(K49-B102&gt;0,K49-B102,0)</f>
        <v>#REF!</v>
      </c>
      <c r="L111" s="42" t="e">
        <f>IF(L49-B102&gt;0,L49-B102,0)</f>
        <v>#REF!</v>
      </c>
      <c r="M111" s="42" t="e">
        <f>IF(M49-B102&gt;0,M49-B102,0)</f>
        <v>#REF!</v>
      </c>
      <c r="N111" s="42" t="e">
        <f>IF(N49-B102&gt;0,N49-B102,0)</f>
        <v>#REF!</v>
      </c>
      <c r="O111" s="42" t="e">
        <f>IF(O49-B102&gt;0,O49-B102,0)</f>
        <v>#REF!</v>
      </c>
      <c r="P111" s="42" t="e">
        <f>IF(P49-B102&gt;0,P49-B102,0)</f>
        <v>#REF!</v>
      </c>
      <c r="Q111" s="42" t="e">
        <f>IF(Q49-B102&gt;0,Q49-B102,0)</f>
        <v>#REF!</v>
      </c>
      <c r="R111" s="42" t="e">
        <f>IF(R49-B102&gt;0,R49-B102,0)</f>
        <v>#REF!</v>
      </c>
      <c r="S111" s="42" t="e">
        <f>IF(S49-B102&gt;0,S49-B102,0)</f>
        <v>#REF!</v>
      </c>
      <c r="T111" s="42" t="e">
        <f>IF(T49-B102&gt;0,T49-B102,0)</f>
        <v>#REF!</v>
      </c>
      <c r="U111" s="42" t="e">
        <f>IF(U49-B102&gt;0,U49-B102,0)</f>
        <v>#REF!</v>
      </c>
      <c r="V111" s="42" t="e">
        <f>IF(V49-B102&gt;0,V49-B102,0)</f>
        <v>#REF!</v>
      </c>
      <c r="W111" s="42" t="e">
        <f>IF(W49-B102&gt;0,W49-B102,0)</f>
        <v>#REF!</v>
      </c>
      <c r="X111" s="42" t="e">
        <f>IF(X49-B102&gt;0,X49-B102,0)</f>
        <v>#REF!</v>
      </c>
      <c r="Y111" s="42" t="e">
        <f>IF(Y49-B102&gt;0,Y49-B102,0)</f>
        <v>#REF!</v>
      </c>
      <c r="Z111" s="42" t="e">
        <f>IF(Z49-B102&gt;0,Z49-B102,0)</f>
        <v>#REF!</v>
      </c>
      <c r="AA111" s="42" t="e">
        <f>IF(AA49-B102&gt;0,AA49-B102,0)</f>
        <v>#REF!</v>
      </c>
      <c r="AB111" s="42" t="e">
        <f>IF(AB49-B102&gt;0,AB49-B102,0)</f>
        <v>#REF!</v>
      </c>
      <c r="AC111" s="42" t="e">
        <f>IF(AC49-B102&gt;0,AC49-B102,0)</f>
        <v>#REF!</v>
      </c>
      <c r="AD111" s="42" t="e">
        <f>IF(AD49-B102&gt;0,AD49-B102,0)</f>
        <v>#REF!</v>
      </c>
      <c r="AE111" s="42" t="e">
        <f>IF(AE49-B102&gt;0,AE49-B102,0)</f>
        <v>#REF!</v>
      </c>
      <c r="AF111" s="42"/>
      <c r="AG111" s="42"/>
      <c r="AH111" s="42"/>
      <c r="AI111" s="42"/>
      <c r="AJ111" s="42"/>
      <c r="AK111" s="42"/>
      <c r="AL111" s="42"/>
      <c r="AM111" s="42"/>
      <c r="AN111" s="42"/>
      <c r="AO111" s="42"/>
      <c r="AP111" s="42"/>
      <c r="AQ111" s="42"/>
      <c r="AR111" s="45"/>
      <c r="AS111" s="45"/>
      <c r="AT111" s="45"/>
      <c r="AU111" s="45"/>
      <c r="AV111" s="45"/>
      <c r="AW111" s="45"/>
      <c r="AX111" s="45"/>
      <c r="AY111" s="45"/>
      <c r="AZ111" s="45"/>
      <c r="BA111" s="45"/>
      <c r="BB111" s="45"/>
      <c r="BC111" s="45"/>
      <c r="BD111" s="45"/>
    </row>
    <row r="112" spans="1:56" s="12" customFormat="1">
      <c r="A112" s="39"/>
      <c r="C112" s="1"/>
      <c r="D112" s="34" t="e">
        <f>IF(D111=0,0,CHOOSE(D111,D116,E116,F116,G116,H116,I116,J116,K116,L116,M116,N116,O116,P116,Q116,R116,S116,T116,U116,V116,W116,X116,Y116,Z116,AA116,AB116,AC116,AD116,AE116))</f>
        <v>#REF!</v>
      </c>
      <c r="E112" s="34" t="e">
        <f>IF(E111=0,0,CHOOSE(E111,D116,E116,F116,G116,H116,I116,J116,K116,L116,M116,N116,O116,P116,Q116,R116,S116,T116,U116,V116,W116,X116,Y116,Z116,AA116,AB116,AC116,AD116,AE116))</f>
        <v>#REF!</v>
      </c>
      <c r="F112" s="34" t="e">
        <f>IF(F111=0,0,CHOOSE(F111,D116,E116,F116,G116,H116,I116,J116,K116,L116,M116,N116,O116,P116,Q116,R116,S116,T116,U116,V116,W116,X116,Y116,Z116,AA116,AB116,AC116,AD116,AE116))</f>
        <v>#REF!</v>
      </c>
      <c r="G112" s="34" t="e">
        <f>IF(G111=0,0,CHOOSE(G111,D116,E116,F116,G116,H116,I116,J116,K116,L116,M116,N116,O116,P116,Q116,R116,S116,T116,U116,V116,W116,X116,Y116,Z116,AA116,AB116,AC116,AD116,AE116))</f>
        <v>#REF!</v>
      </c>
      <c r="H112" s="34" t="e">
        <f>IF(H111=0,0,CHOOSE(H111,D116,E116,F116,G116,H116,I116,J116,K116,L116,M116,N116,O116,P116,Q116,R116,S116,T116,U116,V116,W116,X116,Y116,Z116,AA116,AB116,AC116,AD116,AE116))</f>
        <v>#REF!</v>
      </c>
      <c r="I112" s="34" t="e">
        <f>IF(I111=0,0,CHOOSE(I111,D116,E116,F116,G116,H116,I116,J116,K116,L116,M116,N116,O116,P116,Q116,R116,S116,T116,U116,V116,W116,X116,Y116,Z116,AA116,AB116,AC116,AD116,AE116))</f>
        <v>#REF!</v>
      </c>
      <c r="J112" s="34" t="e">
        <f>IF(J111=0,0,CHOOSE(J111,D116,E116,F116,G116,H116,I116,J116,K116,L116,M116,N116,O116,P116,Q116,R116,S116,T116,U116,V116,W116,X116,Y116,Z116,AA116,AB116,AC116,AD116,AE116))</f>
        <v>#REF!</v>
      </c>
      <c r="K112" s="34" t="e">
        <f>IF(K111=0,0,CHOOSE(K111,D116,E116,F116,G116,H116,I116,J116,K116,L116,M116,N116,O116,P116,Q116,R116,S116,T116,U116,V116,W116,X116,Y116,Z116,AA116,AB116,AC116,AD116,AE116))</f>
        <v>#REF!</v>
      </c>
      <c r="L112" s="34" t="e">
        <f>IF(L111=0,0,CHOOSE(L111,D116,E116,F116,G116,H116,I116,J116,K116,L116,M116,N116,O116,P116,Q116,R116,S116,T116,U116,V116,W116,X116,Y116,Z116,AA116,AB116,AC116,AD116,AE116))</f>
        <v>#REF!</v>
      </c>
      <c r="M112" s="34" t="e">
        <f>IF(M111=0,0,CHOOSE(M111,D116,E116,F116,G116,H116,I116,J116,K116,L116,M116,N116,O116,P116,Q116,R116,S116,T116,U116,V116,W116,X116,Y116,Z116,AA116,AB116,AC116,AD116,AE116))</f>
        <v>#REF!</v>
      </c>
      <c r="N112" s="34" t="e">
        <f>IF(N111=0,0,CHOOSE(N111,D116,E116,F116,G116,H116,I116,J116,K116,L116,M116,N116,O116,P116,Q116,R116,S116,T116,U116,V116,W116,X116,Y116,Z116,AA116,AB116,AC116,AD116,AE116))</f>
        <v>#REF!</v>
      </c>
      <c r="O112" s="34" t="e">
        <f>IF(O111=0,0,CHOOSE(O111,D116,E116,F116,G116,H116,I116,J116,K116,L116,M116,N116,O116,P116,Q116,R116,S116,T116,U116,V116,W116,X116,Y116,Z116,AA116,AB116,AC116,AD116,AE116))</f>
        <v>#REF!</v>
      </c>
      <c r="P112" s="34" t="e">
        <f>IF(P111=0,0,CHOOSE(P111,D116,E116,F116,G116,H116,I116,J116,K116,L116,M116,N116,O116,P116,Q116,R116,S116,T116,U116,V116,W116,X116,Y116,Z116,AA116,AB116,AC116,AD116,AE116))</f>
        <v>#REF!</v>
      </c>
      <c r="Q112" s="34" t="e">
        <f>IF(Q111=0,0,CHOOSE(Q111,D116,E116,F116,G116,H116,I116,J116,K116,L116,M116,N116,O116,P116,Q116,R116,S116,T116,U116,V116,W116,X116,Y116,Z116,AA116,AB116,AC116,AD116,AE116))</f>
        <v>#REF!</v>
      </c>
      <c r="R112" s="34" t="e">
        <f>IF(R111=0,0,CHOOSE(R111,D116,E116,F116,G116,H116,I116,J116,K116,L116,M116,N116,O116,P116,Q116,R116,S116,T116,U116,V116,W116,X116,Y116,Z116,AA116,AB116,AC116,AD116,AE116))</f>
        <v>#REF!</v>
      </c>
      <c r="S112" s="34" t="e">
        <f>IF(S111=0,0,CHOOSE(S111,D116,E116,F116,G116,H116,I116,J116,K116,L116,M116,N116,O116,P116,Q116,R116,S116,T116,U116,V116,W116,X116,Y116,Z116,AA116,AB116,AC116,AD116,AE116))</f>
        <v>#REF!</v>
      </c>
      <c r="T112" s="34" t="e">
        <f>IF(T111=0,0,CHOOSE(T111,D116,E116,F116,G116,H116,I116,J116,K116,L116,M116,N116,O116,P116,Q116,R116,S116,T116,U116,V116,W116,X116,Y116,Z116,AA116,AB116,AC116,AD116,AE116))</f>
        <v>#REF!</v>
      </c>
      <c r="U112" s="34" t="e">
        <f>IF(U111=0,0,CHOOSE(U111,D116,E116,F116,G116,H116,I116,J116,K116,L116,M116,N116,O116,P116,Q116,R116,S116,T116,U116,V116,W116,X116,Y116,Z116,AA116,AB116,AC116,AD116,AE116))</f>
        <v>#REF!</v>
      </c>
      <c r="V112" s="34" t="e">
        <f>IF(V111=0,0,CHOOSE(V111,D116,E116,F116,G116,H116,I116,J116,K116,L116,M116,N116,O116,P116,Q116,R116,S116,T116,U116,V116,W116,X116,Y116,Z116,AA116,AB116,AC116,AD116,AE116))</f>
        <v>#REF!</v>
      </c>
      <c r="W112" s="34" t="e">
        <f>IF(W111=0,0,CHOOSE(W111,D116,E116,F116,G116,H116,I116,J116,K116,L116,M116,N116,O116,P116,Q116,R116,S116,T116,U116,V116,W116,X116,Y116,Z116,AA116,AB116,AC116,AD116,AE116))</f>
        <v>#REF!</v>
      </c>
      <c r="X112" s="34" t="e">
        <f>IF(X111=0,0,CHOOSE(X111,D116,E116,F116,G116,H116,I116,J116,K116,L116,M116,N116,O116,P116,Q116,R116,S116,T116,U116,V116,W116,X116,Y116,Z116,AA116,AB116,AC116,AD116,AE116))</f>
        <v>#REF!</v>
      </c>
      <c r="Y112" s="34" t="e">
        <f>IF(Y111=0,0,CHOOSE(Y111,D116,E116,F116,G116,H116,I116,J116,K116,L116,M116,N116,O116,P116,Q116,R116,S116,T116,U116,V116,W116,X116,Y116,Z116,AA116,AB116,AC116,AD116,AE116))</f>
        <v>#REF!</v>
      </c>
      <c r="Z112" s="34" t="e">
        <f>IF(Z111=0,0,CHOOSE(Z111,D116,E116,F116,G116,H116,I116,J116,K116,L116,M116,N116,O116,P116,Q116,R116,S116,T116,U116,V116,W116,X116,Y116,Z116,AA116,AB116,AC116,AD116,AE116))</f>
        <v>#REF!</v>
      </c>
      <c r="AA112" s="34" t="e">
        <f>IF(AA111=0,0,CHOOSE(AA111,D116,E116,F116,G116,H116,I116,J116,K116,L116,M116,N116,O116,P116,Q116,R116,S116,T116,U116,V116,W116,X116,Y116,Z116,AA116,AB116,AC116,AD116,AE116))</f>
        <v>#REF!</v>
      </c>
      <c r="AB112" s="34" t="e">
        <f>IF(AB111=0,0,CHOOSE(AB111,D116,E116,F116,G116,H116,I116,J116,K116,L116,M116,N116,O116,P116,Q116,R116,S116,T116,U116,V116,W116,X116,Y116,Z116,AA116,AB116,AC116,AD116,AE116))</f>
        <v>#REF!</v>
      </c>
      <c r="AC112" s="34" t="e">
        <f>IF(AC111=0,0,CHOOSE(AC111,D116,E116,F116,G116,H116,I116,J116,K116,L116,M116,N116,O116,P116,Q116,R116,S116,T116,U116,V116,W116,X116,Y116,Z116,AA116,AB116,AC116,AD116,AE116))</f>
        <v>#REF!</v>
      </c>
      <c r="AD112" s="34" t="e">
        <f>IF(AD111=0,0,CHOOSE(AD111,D116,E116,F116,G116,H116,I116,J116,K116,L116,M116,N116,O116,P116,Q116,R116,S116,T116,U116,V116,W116,X116,Y116,Z116,AA116,AB116,AC116,AD116,AE116))</f>
        <v>#REF!</v>
      </c>
      <c r="AE112" s="34" t="e">
        <f>IF(AE111=0,0,CHOOSE(AE111,D116,E116,F116,G116,H116,I116,J116,K116,L116,M116,N116,O116,P116,Q116,R116,S116,T116,U116,V116,W116,X116,Y116,Z116,AA116,AB116,AC116,AD116,AE116))</f>
        <v>#REF!</v>
      </c>
      <c r="AF112" s="42"/>
      <c r="AG112" s="42"/>
      <c r="AH112" s="42"/>
      <c r="AI112" s="42"/>
      <c r="AJ112" s="42"/>
      <c r="AK112" s="42"/>
      <c r="AL112" s="42"/>
      <c r="AM112" s="42"/>
      <c r="AN112" s="42"/>
      <c r="AO112" s="42"/>
      <c r="AP112" s="42"/>
      <c r="AQ112" s="42"/>
      <c r="AR112" s="45"/>
      <c r="AS112" s="45"/>
      <c r="AT112" s="45"/>
      <c r="AU112" s="45"/>
      <c r="AV112" s="45"/>
      <c r="AW112" s="45"/>
      <c r="AX112" s="45"/>
      <c r="AY112" s="45"/>
      <c r="AZ112" s="45"/>
      <c r="BA112" s="45"/>
      <c r="BB112" s="45"/>
      <c r="BC112" s="45"/>
      <c r="BD112" s="45"/>
    </row>
    <row r="113" spans="1:56" s="12" customFormat="1">
      <c r="A113" s="39"/>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22"/>
      <c r="AB113" s="22"/>
      <c r="AC113" s="22"/>
      <c r="AD113" s="50"/>
      <c r="AE113" s="50"/>
      <c r="AF113" s="50"/>
      <c r="AG113" s="50"/>
      <c r="AH113" s="50"/>
      <c r="AI113" s="50"/>
      <c r="AJ113" s="50"/>
      <c r="AK113" s="50"/>
      <c r="AL113" s="50"/>
      <c r="AM113" s="50"/>
      <c r="AN113" s="50"/>
      <c r="AO113" s="50"/>
      <c r="AP113" s="50"/>
      <c r="AQ113" s="50"/>
      <c r="AR113" s="45"/>
      <c r="AS113" s="45"/>
      <c r="AT113" s="45"/>
      <c r="AU113" s="45"/>
      <c r="AV113" s="45"/>
      <c r="AW113" s="45"/>
      <c r="AX113" s="45"/>
      <c r="AY113" s="45"/>
      <c r="AZ113" s="45"/>
      <c r="BA113" s="45"/>
      <c r="BB113" s="45"/>
      <c r="BC113" s="45"/>
      <c r="BD113" s="45"/>
    </row>
    <row r="114" spans="1:56" s="12" customFormat="1">
      <c r="A114" s="49" t="e">
        <f>+"Output "&amp; PV_Base!A100&amp;""</f>
        <v>#REF!</v>
      </c>
      <c r="C114" s="51"/>
      <c r="D114" s="52" t="e">
        <f>D$7</f>
        <v>#NAME?</v>
      </c>
      <c r="E114" s="25" t="e">
        <f t="shared" ref="E114:AE114" si="47">D114+1</f>
        <v>#NAME?</v>
      </c>
      <c r="F114" s="25" t="e">
        <f t="shared" si="47"/>
        <v>#NAME?</v>
      </c>
      <c r="G114" s="25" t="e">
        <f t="shared" si="47"/>
        <v>#NAME?</v>
      </c>
      <c r="H114" s="25" t="e">
        <f t="shared" si="47"/>
        <v>#NAME?</v>
      </c>
      <c r="I114" s="25" t="e">
        <f t="shared" si="47"/>
        <v>#NAME?</v>
      </c>
      <c r="J114" s="25" t="e">
        <f t="shared" si="47"/>
        <v>#NAME?</v>
      </c>
      <c r="K114" s="25" t="e">
        <f t="shared" si="47"/>
        <v>#NAME?</v>
      </c>
      <c r="L114" s="25" t="e">
        <f t="shared" si="47"/>
        <v>#NAME?</v>
      </c>
      <c r="M114" s="25" t="e">
        <f t="shared" si="47"/>
        <v>#NAME?</v>
      </c>
      <c r="N114" s="25" t="e">
        <f t="shared" si="47"/>
        <v>#NAME?</v>
      </c>
      <c r="O114" s="25" t="e">
        <f t="shared" si="47"/>
        <v>#NAME?</v>
      </c>
      <c r="P114" s="25" t="e">
        <f t="shared" si="47"/>
        <v>#NAME?</v>
      </c>
      <c r="Q114" s="25" t="e">
        <f t="shared" si="47"/>
        <v>#NAME?</v>
      </c>
      <c r="R114" s="25" t="e">
        <f t="shared" si="47"/>
        <v>#NAME?</v>
      </c>
      <c r="S114" s="25" t="e">
        <f t="shared" si="47"/>
        <v>#NAME?</v>
      </c>
      <c r="T114" s="25" t="e">
        <f t="shared" si="47"/>
        <v>#NAME?</v>
      </c>
      <c r="U114" s="25" t="e">
        <f t="shared" si="47"/>
        <v>#NAME?</v>
      </c>
      <c r="V114" s="25" t="e">
        <f t="shared" si="47"/>
        <v>#NAME?</v>
      </c>
      <c r="W114" s="25" t="e">
        <f t="shared" si="47"/>
        <v>#NAME?</v>
      </c>
      <c r="X114" s="25" t="e">
        <f t="shared" si="47"/>
        <v>#NAME?</v>
      </c>
      <c r="Y114" s="25" t="e">
        <f t="shared" si="47"/>
        <v>#NAME?</v>
      </c>
      <c r="Z114" s="25" t="e">
        <f t="shared" si="47"/>
        <v>#NAME?</v>
      </c>
      <c r="AA114" s="25" t="e">
        <f t="shared" si="47"/>
        <v>#NAME?</v>
      </c>
      <c r="AB114" s="25" t="e">
        <f t="shared" si="47"/>
        <v>#NAME?</v>
      </c>
      <c r="AC114" s="25" t="e">
        <f t="shared" si="47"/>
        <v>#NAME?</v>
      </c>
      <c r="AD114" s="25" t="e">
        <f t="shared" si="47"/>
        <v>#NAME?</v>
      </c>
      <c r="AE114" s="25" t="e">
        <f t="shared" si="47"/>
        <v>#NAME?</v>
      </c>
      <c r="AF114" s="50"/>
      <c r="AG114" s="50"/>
      <c r="AH114" s="50"/>
      <c r="AI114" s="50"/>
      <c r="AJ114" s="50"/>
      <c r="AK114" s="50"/>
      <c r="AL114" s="50"/>
      <c r="AM114" s="50"/>
      <c r="AN114" s="50"/>
      <c r="AO114" s="50"/>
      <c r="AP114" s="50"/>
      <c r="AQ114" s="50"/>
      <c r="AR114" s="45"/>
      <c r="AS114" s="45"/>
      <c r="AT114" s="45"/>
      <c r="AU114" s="45"/>
      <c r="AV114" s="45"/>
      <c r="AW114" s="45"/>
      <c r="AX114" s="45"/>
      <c r="AY114" s="45"/>
      <c r="AZ114" s="45"/>
      <c r="BA114" s="45"/>
      <c r="BB114" s="45"/>
      <c r="BC114" s="45"/>
      <c r="BD114" s="45"/>
    </row>
    <row r="115" spans="1:56" s="12" customFormat="1">
      <c r="A115" s="39"/>
      <c r="C115" s="54" t="e">
        <f>$C$22</f>
        <v>#REF!</v>
      </c>
      <c r="D115" s="85" t="e">
        <f>#REF!</f>
        <v>#REF!</v>
      </c>
      <c r="E115" s="85" t="e">
        <f>#REF!</f>
        <v>#REF!</v>
      </c>
      <c r="F115" s="85" t="e">
        <f>#REF!</f>
        <v>#REF!</v>
      </c>
      <c r="G115" s="85" t="e">
        <f>#REF!</f>
        <v>#REF!</v>
      </c>
      <c r="H115" s="85" t="e">
        <f>#REF!</f>
        <v>#REF!</v>
      </c>
      <c r="I115" s="85" t="e">
        <f>#REF!</f>
        <v>#REF!</v>
      </c>
      <c r="J115" s="85" t="e">
        <f>#REF!</f>
        <v>#REF!</v>
      </c>
      <c r="K115" s="85" t="e">
        <f>#REF!</f>
        <v>#REF!</v>
      </c>
      <c r="L115" s="85" t="e">
        <f>#REF!</f>
        <v>#REF!</v>
      </c>
      <c r="M115" s="85" t="e">
        <f>#REF!</f>
        <v>#REF!</v>
      </c>
      <c r="N115" s="85" t="e">
        <f>#REF!</f>
        <v>#REF!</v>
      </c>
      <c r="O115" s="85" t="e">
        <f>#REF!</f>
        <v>#REF!</v>
      </c>
      <c r="P115" s="85" t="e">
        <f>#REF!</f>
        <v>#REF!</v>
      </c>
      <c r="Q115" s="85" t="e">
        <f>#REF!</f>
        <v>#REF!</v>
      </c>
      <c r="R115" s="85" t="e">
        <f>#REF!</f>
        <v>#REF!</v>
      </c>
      <c r="S115" s="85" t="e">
        <f>#REF!</f>
        <v>#REF!</v>
      </c>
      <c r="T115" s="85" t="e">
        <f>#REF!</f>
        <v>#REF!</v>
      </c>
      <c r="U115" s="85" t="e">
        <f>#REF!</f>
        <v>#REF!</v>
      </c>
      <c r="V115" s="85" t="e">
        <f>#REF!</f>
        <v>#REF!</v>
      </c>
      <c r="W115" s="85" t="e">
        <f>#REF!</f>
        <v>#REF!</v>
      </c>
      <c r="X115" s="85" t="e">
        <f>#REF!</f>
        <v>#REF!</v>
      </c>
      <c r="Y115" s="85" t="e">
        <f>#REF!</f>
        <v>#REF!</v>
      </c>
      <c r="Z115" s="85" t="e">
        <f>#REF!</f>
        <v>#REF!</v>
      </c>
      <c r="AA115" s="85" t="e">
        <f>#REF!</f>
        <v>#REF!</v>
      </c>
      <c r="AB115" s="85" t="e">
        <f>#REF!</f>
        <v>#REF!</v>
      </c>
      <c r="AC115" s="85" t="e">
        <f>#REF!</f>
        <v>#REF!</v>
      </c>
      <c r="AD115" s="85" t="e">
        <f>#REF!</f>
        <v>#REF!</v>
      </c>
      <c r="AE115" s="85" t="e">
        <f>#REF!</f>
        <v>#REF!</v>
      </c>
      <c r="AF115" s="50"/>
      <c r="AG115" s="50"/>
      <c r="AH115" s="50"/>
      <c r="AI115" s="50"/>
      <c r="AJ115" s="50"/>
      <c r="AK115" s="50"/>
      <c r="AL115" s="50"/>
      <c r="AM115" s="50"/>
      <c r="AN115" s="50"/>
      <c r="AO115" s="50"/>
      <c r="AP115" s="50"/>
      <c r="AQ115" s="50"/>
      <c r="AR115" s="45"/>
      <c r="AS115" s="45"/>
      <c r="AT115" s="45"/>
      <c r="AU115" s="45"/>
      <c r="AV115" s="45"/>
      <c r="AW115" s="45"/>
      <c r="AX115" s="45"/>
      <c r="AY115" s="45"/>
      <c r="AZ115" s="45"/>
      <c r="BA115" s="45"/>
      <c r="BB115" s="45"/>
      <c r="BC115" s="45"/>
      <c r="BD115" s="45"/>
    </row>
    <row r="116" spans="1:56" s="12" customFormat="1">
      <c r="A116" s="39"/>
      <c r="C116" s="30" t="e">
        <f>$C$23</f>
        <v>#REF!</v>
      </c>
      <c r="D116" s="34" t="e">
        <f>D115</f>
        <v>#REF!</v>
      </c>
      <c r="E116" s="84" t="e">
        <f>SUM(D115:E115)</f>
        <v>#REF!</v>
      </c>
      <c r="F116" s="84" t="e">
        <f>SUM(D115:F115)</f>
        <v>#REF!</v>
      </c>
      <c r="G116" s="84" t="e">
        <f>SUM(D115:G115)</f>
        <v>#REF!</v>
      </c>
      <c r="H116" s="84" t="e">
        <f>SUM(D115:H115)</f>
        <v>#REF!</v>
      </c>
      <c r="I116" s="84" t="e">
        <f>SUM(D115:I115)</f>
        <v>#REF!</v>
      </c>
      <c r="J116" s="84" t="e">
        <f>SUM(D115:J115)</f>
        <v>#REF!</v>
      </c>
      <c r="K116" s="84" t="e">
        <f>SUM(D115:K115)</f>
        <v>#REF!</v>
      </c>
      <c r="L116" s="84" t="e">
        <f>SUM(D115:L115)</f>
        <v>#REF!</v>
      </c>
      <c r="M116" s="84" t="e">
        <f>SUM(D115:M115)</f>
        <v>#REF!</v>
      </c>
      <c r="N116" s="84" t="e">
        <f>SUM(D115:N115)</f>
        <v>#REF!</v>
      </c>
      <c r="O116" s="84" t="e">
        <f>SUM(D115:O115)</f>
        <v>#REF!</v>
      </c>
      <c r="P116" s="84" t="e">
        <f>SUM(D115:P115)</f>
        <v>#REF!</v>
      </c>
      <c r="Q116" s="84" t="e">
        <f>SUM(D115:Q115)</f>
        <v>#REF!</v>
      </c>
      <c r="R116" s="84" t="e">
        <f>SUM(D115:R115)</f>
        <v>#REF!</v>
      </c>
      <c r="S116" s="84" t="e">
        <f>SUM(D115:S115)</f>
        <v>#REF!</v>
      </c>
      <c r="T116" s="84" t="e">
        <f>SUM(D115:T115)</f>
        <v>#REF!</v>
      </c>
      <c r="U116" s="84" t="e">
        <f>SUM(D115:U115)</f>
        <v>#REF!</v>
      </c>
      <c r="V116" s="84" t="e">
        <f>SUM(D115:V115)</f>
        <v>#REF!</v>
      </c>
      <c r="W116" s="84" t="e">
        <f>SUM(D115:W115)</f>
        <v>#REF!</v>
      </c>
      <c r="X116" s="84" t="e">
        <f>SUM(D115:X115)</f>
        <v>#REF!</v>
      </c>
      <c r="Y116" s="84" t="e">
        <f>SUM(D115:Y115)</f>
        <v>#REF!</v>
      </c>
      <c r="Z116" s="84" t="e">
        <f>SUM(D115:Z115)</f>
        <v>#REF!</v>
      </c>
      <c r="AA116" s="84" t="e">
        <f>SUM(D115:AA115)</f>
        <v>#REF!</v>
      </c>
      <c r="AB116" s="84" t="e">
        <f>SUM(D115:AB115)</f>
        <v>#REF!</v>
      </c>
      <c r="AC116" s="84" t="e">
        <f>SUM(D115:AC115)</f>
        <v>#REF!</v>
      </c>
      <c r="AD116" s="84" t="e">
        <f>SUM(D115:AD115)</f>
        <v>#REF!</v>
      </c>
      <c r="AE116" s="84" t="e">
        <f>SUM(D115:AE115)</f>
        <v>#REF!</v>
      </c>
      <c r="AF116" s="50"/>
      <c r="AG116" s="50"/>
      <c r="AH116" s="50"/>
      <c r="AI116" s="50"/>
      <c r="AJ116" s="50"/>
      <c r="AK116" s="50"/>
      <c r="AL116" s="50"/>
      <c r="AM116" s="50"/>
      <c r="AN116" s="50"/>
      <c r="AO116" s="50"/>
      <c r="AP116" s="50"/>
      <c r="AQ116" s="50"/>
      <c r="AR116" s="45"/>
      <c r="AS116" s="45"/>
      <c r="AT116" s="45"/>
      <c r="AU116" s="45"/>
      <c r="AV116" s="45"/>
      <c r="AW116" s="45"/>
      <c r="AX116" s="45"/>
      <c r="AY116" s="45"/>
      <c r="AZ116" s="45"/>
      <c r="BA116" s="45"/>
      <c r="BB116" s="45"/>
      <c r="BC116" s="45"/>
      <c r="BD116" s="45"/>
    </row>
    <row r="117" spans="1:56" s="12" customFormat="1">
      <c r="A117" s="39"/>
      <c r="C117" s="30" t="e">
        <f>$C$24</f>
        <v>#REF!</v>
      </c>
      <c r="D117" s="1" t="e">
        <f>D115-D121</f>
        <v>#REF!</v>
      </c>
      <c r="E117" s="34" t="e">
        <f t="shared" ref="E117:AE117" si="48">D117+E115-E121</f>
        <v>#REF!</v>
      </c>
      <c r="F117" s="34" t="e">
        <f t="shared" si="48"/>
        <v>#REF!</v>
      </c>
      <c r="G117" s="34" t="e">
        <f t="shared" si="48"/>
        <v>#REF!</v>
      </c>
      <c r="H117" s="34" t="e">
        <f t="shared" si="48"/>
        <v>#REF!</v>
      </c>
      <c r="I117" s="34" t="e">
        <f t="shared" si="48"/>
        <v>#REF!</v>
      </c>
      <c r="J117" s="34" t="e">
        <f t="shared" si="48"/>
        <v>#REF!</v>
      </c>
      <c r="K117" s="34" t="e">
        <f t="shared" si="48"/>
        <v>#REF!</v>
      </c>
      <c r="L117" s="34" t="e">
        <f t="shared" si="48"/>
        <v>#REF!</v>
      </c>
      <c r="M117" s="34" t="e">
        <f t="shared" si="48"/>
        <v>#REF!</v>
      </c>
      <c r="N117" s="34" t="e">
        <f t="shared" si="48"/>
        <v>#REF!</v>
      </c>
      <c r="O117" s="34" t="e">
        <f t="shared" si="48"/>
        <v>#REF!</v>
      </c>
      <c r="P117" s="34" t="e">
        <f t="shared" si="48"/>
        <v>#REF!</v>
      </c>
      <c r="Q117" s="34" t="e">
        <f t="shared" si="48"/>
        <v>#REF!</v>
      </c>
      <c r="R117" s="34" t="e">
        <f t="shared" si="48"/>
        <v>#REF!</v>
      </c>
      <c r="S117" s="34" t="e">
        <f t="shared" si="48"/>
        <v>#REF!</v>
      </c>
      <c r="T117" s="34" t="e">
        <f t="shared" si="48"/>
        <v>#REF!</v>
      </c>
      <c r="U117" s="34" t="e">
        <f t="shared" si="48"/>
        <v>#REF!</v>
      </c>
      <c r="V117" s="34" t="e">
        <f t="shared" si="48"/>
        <v>#REF!</v>
      </c>
      <c r="W117" s="34" t="e">
        <f t="shared" si="48"/>
        <v>#REF!</v>
      </c>
      <c r="X117" s="34" t="e">
        <f t="shared" si="48"/>
        <v>#REF!</v>
      </c>
      <c r="Y117" s="34" t="e">
        <f t="shared" si="48"/>
        <v>#REF!</v>
      </c>
      <c r="Z117" s="34" t="e">
        <f t="shared" si="48"/>
        <v>#REF!</v>
      </c>
      <c r="AA117" s="34" t="e">
        <f t="shared" si="48"/>
        <v>#REF!</v>
      </c>
      <c r="AB117" s="34" t="e">
        <f t="shared" si="48"/>
        <v>#REF!</v>
      </c>
      <c r="AC117" s="34" t="e">
        <f t="shared" si="48"/>
        <v>#REF!</v>
      </c>
      <c r="AD117" s="34" t="e">
        <f t="shared" si="48"/>
        <v>#REF!</v>
      </c>
      <c r="AE117" s="34" t="e">
        <f t="shared" si="48"/>
        <v>#REF!</v>
      </c>
      <c r="AF117" s="50"/>
      <c r="AG117" s="50"/>
      <c r="AH117" s="50"/>
      <c r="AI117" s="50"/>
      <c r="AJ117" s="50"/>
      <c r="AK117" s="50"/>
      <c r="AL117" s="50"/>
      <c r="AM117" s="50"/>
      <c r="AN117" s="50"/>
      <c r="AO117" s="50"/>
      <c r="AP117" s="50"/>
      <c r="AQ117" s="50"/>
      <c r="AR117" s="45"/>
      <c r="AS117" s="45"/>
      <c r="AT117" s="45"/>
      <c r="AU117" s="45"/>
      <c r="AV117" s="45"/>
      <c r="AW117" s="45"/>
      <c r="AX117" s="45"/>
      <c r="AY117" s="45"/>
      <c r="AZ117" s="45"/>
      <c r="BA117" s="45"/>
      <c r="BB117" s="45"/>
      <c r="BC117" s="45"/>
      <c r="BD117" s="45"/>
    </row>
    <row r="118" spans="1:56" s="12" customFormat="1">
      <c r="A118" s="39"/>
      <c r="C118" s="30" t="e">
        <f>+TEXT(C107,"#")&amp;"   "&amp;TEXT(A100,"#")</f>
        <v>#REF!</v>
      </c>
      <c r="D118" s="56" t="e">
        <f>IF($B103&gt;=$B104,D115,D115*D107/100)</f>
        <v>#REF!</v>
      </c>
      <c r="E118" s="56" t="e">
        <f>IF($B103&gt;=$B104,D118-E121+E115,D118*(1+$B104)-E119+E115*$D107/100)</f>
        <v>#REF!</v>
      </c>
      <c r="F118" s="56" t="e">
        <f t="shared" ref="F118:AE118" si="49">IF($B103&gt;=$B104,E118-F121+F115,E118*(1+$B104)-F119+F115*$D107/100)</f>
        <v>#REF!</v>
      </c>
      <c r="G118" s="56" t="e">
        <f t="shared" si="49"/>
        <v>#REF!</v>
      </c>
      <c r="H118" s="56" t="e">
        <f t="shared" si="49"/>
        <v>#REF!</v>
      </c>
      <c r="I118" s="56" t="e">
        <f t="shared" si="49"/>
        <v>#REF!</v>
      </c>
      <c r="J118" s="56" t="e">
        <f t="shared" si="49"/>
        <v>#REF!</v>
      </c>
      <c r="K118" s="56" t="e">
        <f t="shared" si="49"/>
        <v>#REF!</v>
      </c>
      <c r="L118" s="56" t="e">
        <f t="shared" si="49"/>
        <v>#REF!</v>
      </c>
      <c r="M118" s="56" t="e">
        <f t="shared" si="49"/>
        <v>#REF!</v>
      </c>
      <c r="N118" s="56" t="e">
        <f t="shared" si="49"/>
        <v>#REF!</v>
      </c>
      <c r="O118" s="56" t="e">
        <f t="shared" si="49"/>
        <v>#REF!</v>
      </c>
      <c r="P118" s="56" t="e">
        <f t="shared" si="49"/>
        <v>#REF!</v>
      </c>
      <c r="Q118" s="56" t="e">
        <f t="shared" si="49"/>
        <v>#REF!</v>
      </c>
      <c r="R118" s="56" t="e">
        <f t="shared" si="49"/>
        <v>#REF!</v>
      </c>
      <c r="S118" s="56" t="e">
        <f t="shared" si="49"/>
        <v>#REF!</v>
      </c>
      <c r="T118" s="56" t="e">
        <f t="shared" si="49"/>
        <v>#REF!</v>
      </c>
      <c r="U118" s="56" t="e">
        <f t="shared" si="49"/>
        <v>#REF!</v>
      </c>
      <c r="V118" s="56" t="e">
        <f t="shared" si="49"/>
        <v>#REF!</v>
      </c>
      <c r="W118" s="56" t="e">
        <f t="shared" si="49"/>
        <v>#REF!</v>
      </c>
      <c r="X118" s="56" t="e">
        <f t="shared" si="49"/>
        <v>#REF!</v>
      </c>
      <c r="Y118" s="56" t="e">
        <f t="shared" si="49"/>
        <v>#REF!</v>
      </c>
      <c r="Z118" s="56" t="e">
        <f t="shared" si="49"/>
        <v>#REF!</v>
      </c>
      <c r="AA118" s="56" t="e">
        <f t="shared" si="49"/>
        <v>#REF!</v>
      </c>
      <c r="AB118" s="56" t="e">
        <f t="shared" si="49"/>
        <v>#REF!</v>
      </c>
      <c r="AC118" s="56" t="e">
        <f t="shared" si="49"/>
        <v>#REF!</v>
      </c>
      <c r="AD118" s="56" t="e">
        <f t="shared" si="49"/>
        <v>#REF!</v>
      </c>
      <c r="AE118" s="56" t="e">
        <f t="shared" si="49"/>
        <v>#REF!</v>
      </c>
      <c r="AF118" s="50"/>
      <c r="AG118" s="50"/>
      <c r="AH118" s="50"/>
      <c r="AI118" s="50"/>
      <c r="AJ118" s="50"/>
      <c r="AK118" s="50"/>
      <c r="AL118" s="50"/>
      <c r="AM118" s="50"/>
      <c r="AN118" s="50"/>
      <c r="AO118" s="50"/>
      <c r="AP118" s="50"/>
      <c r="AQ118" s="50"/>
      <c r="AR118" s="50"/>
      <c r="AS118" s="50"/>
      <c r="AT118" s="50"/>
      <c r="AU118" s="50"/>
      <c r="AV118" s="50"/>
      <c r="AW118" s="50"/>
      <c r="AX118" s="50"/>
      <c r="AY118" s="50"/>
      <c r="AZ118" s="50"/>
      <c r="BA118" s="50"/>
      <c r="BB118" s="50"/>
      <c r="BC118" s="50"/>
      <c r="BD118" s="50"/>
    </row>
    <row r="119" spans="1:56" s="12" customFormat="1">
      <c r="C119" s="30" t="e">
        <f>$C$26</f>
        <v>#REF!</v>
      </c>
      <c r="D119" s="84" t="e">
        <f>D120+D121</f>
        <v>#REF!</v>
      </c>
      <c r="E119" s="84" t="e">
        <f t="shared" ref="E119:AE119" si="50">E120+E121</f>
        <v>#REF!</v>
      </c>
      <c r="F119" s="84" t="e">
        <f t="shared" si="50"/>
        <v>#REF!</v>
      </c>
      <c r="G119" s="84" t="e">
        <f t="shared" si="50"/>
        <v>#REF!</v>
      </c>
      <c r="H119" s="84" t="e">
        <f t="shared" si="50"/>
        <v>#REF!</v>
      </c>
      <c r="I119" s="84" t="e">
        <f t="shared" si="50"/>
        <v>#REF!</v>
      </c>
      <c r="J119" s="84" t="e">
        <f t="shared" si="50"/>
        <v>#REF!</v>
      </c>
      <c r="K119" s="84" t="e">
        <f t="shared" si="50"/>
        <v>#REF!</v>
      </c>
      <c r="L119" s="84" t="e">
        <f t="shared" si="50"/>
        <v>#REF!</v>
      </c>
      <c r="M119" s="84" t="e">
        <f t="shared" si="50"/>
        <v>#REF!</v>
      </c>
      <c r="N119" s="84" t="e">
        <f t="shared" si="50"/>
        <v>#REF!</v>
      </c>
      <c r="O119" s="84" t="e">
        <f t="shared" si="50"/>
        <v>#REF!</v>
      </c>
      <c r="P119" s="84" t="e">
        <f t="shared" si="50"/>
        <v>#REF!</v>
      </c>
      <c r="Q119" s="84" t="e">
        <f t="shared" si="50"/>
        <v>#REF!</v>
      </c>
      <c r="R119" s="84" t="e">
        <f t="shared" si="50"/>
        <v>#REF!</v>
      </c>
      <c r="S119" s="84" t="e">
        <f t="shared" si="50"/>
        <v>#REF!</v>
      </c>
      <c r="T119" s="84" t="e">
        <f t="shared" si="50"/>
        <v>#REF!</v>
      </c>
      <c r="U119" s="84" t="e">
        <f t="shared" si="50"/>
        <v>#REF!</v>
      </c>
      <c r="V119" s="84" t="e">
        <f t="shared" si="50"/>
        <v>#REF!</v>
      </c>
      <c r="W119" s="84" t="e">
        <f t="shared" si="50"/>
        <v>#REF!</v>
      </c>
      <c r="X119" s="84" t="e">
        <f t="shared" si="50"/>
        <v>#REF!</v>
      </c>
      <c r="Y119" s="84" t="e">
        <f t="shared" si="50"/>
        <v>#REF!</v>
      </c>
      <c r="Z119" s="84" t="e">
        <f t="shared" si="50"/>
        <v>#REF!</v>
      </c>
      <c r="AA119" s="84" t="e">
        <f t="shared" si="50"/>
        <v>#REF!</v>
      </c>
      <c r="AB119" s="84" t="e">
        <f t="shared" si="50"/>
        <v>#REF!</v>
      </c>
      <c r="AC119" s="84" t="e">
        <f t="shared" si="50"/>
        <v>#REF!</v>
      </c>
      <c r="AD119" s="84" t="e">
        <f t="shared" si="50"/>
        <v>#REF!</v>
      </c>
      <c r="AE119" s="84" t="e">
        <f t="shared" si="50"/>
        <v>#REF!</v>
      </c>
      <c r="AF119" s="23"/>
      <c r="AG119" s="23"/>
      <c r="AH119" s="23"/>
      <c r="AI119" s="23"/>
      <c r="AJ119" s="23"/>
      <c r="AK119" s="23"/>
      <c r="AL119" s="23"/>
      <c r="AM119" s="23"/>
      <c r="AN119" s="23"/>
      <c r="AO119" s="23"/>
      <c r="AP119" s="59"/>
      <c r="AQ119" s="23"/>
      <c r="AR119" s="45"/>
      <c r="AS119" s="45"/>
      <c r="AT119" s="45"/>
      <c r="AU119" s="45"/>
      <c r="AV119" s="45"/>
      <c r="AW119" s="45"/>
      <c r="AX119" s="45"/>
      <c r="AY119" s="45"/>
      <c r="AZ119" s="45"/>
      <c r="BA119" s="45"/>
      <c r="BB119" s="45"/>
      <c r="BC119" s="45"/>
      <c r="BD119" s="45"/>
    </row>
    <row r="120" spans="1:56" s="12" customFormat="1">
      <c r="C120" s="30" t="e">
        <f>$C$27</f>
        <v>#REF!</v>
      </c>
      <c r="D120" s="84"/>
      <c r="E120" s="84" t="e">
        <f>$B103*D117</f>
        <v>#REF!</v>
      </c>
      <c r="F120" s="84" t="e">
        <f t="shared" ref="F120:AE120" si="51">$B103*E117</f>
        <v>#REF!</v>
      </c>
      <c r="G120" s="84" t="e">
        <f t="shared" si="51"/>
        <v>#REF!</v>
      </c>
      <c r="H120" s="84" t="e">
        <f t="shared" si="51"/>
        <v>#REF!</v>
      </c>
      <c r="I120" s="84" t="e">
        <f t="shared" si="51"/>
        <v>#REF!</v>
      </c>
      <c r="J120" s="84" t="e">
        <f t="shared" si="51"/>
        <v>#REF!</v>
      </c>
      <c r="K120" s="84" t="e">
        <f t="shared" si="51"/>
        <v>#REF!</v>
      </c>
      <c r="L120" s="84" t="e">
        <f t="shared" si="51"/>
        <v>#REF!</v>
      </c>
      <c r="M120" s="84" t="e">
        <f t="shared" si="51"/>
        <v>#REF!</v>
      </c>
      <c r="N120" s="84" t="e">
        <f t="shared" si="51"/>
        <v>#REF!</v>
      </c>
      <c r="O120" s="84" t="e">
        <f t="shared" si="51"/>
        <v>#REF!</v>
      </c>
      <c r="P120" s="84" t="e">
        <f t="shared" si="51"/>
        <v>#REF!</v>
      </c>
      <c r="Q120" s="84" t="e">
        <f t="shared" si="51"/>
        <v>#REF!</v>
      </c>
      <c r="R120" s="84" t="e">
        <f t="shared" si="51"/>
        <v>#REF!</v>
      </c>
      <c r="S120" s="84" t="e">
        <f t="shared" si="51"/>
        <v>#REF!</v>
      </c>
      <c r="T120" s="84" t="e">
        <f t="shared" si="51"/>
        <v>#REF!</v>
      </c>
      <c r="U120" s="84" t="e">
        <f t="shared" si="51"/>
        <v>#REF!</v>
      </c>
      <c r="V120" s="84" t="e">
        <f t="shared" si="51"/>
        <v>#REF!</v>
      </c>
      <c r="W120" s="84" t="e">
        <f t="shared" si="51"/>
        <v>#REF!</v>
      </c>
      <c r="X120" s="84" t="e">
        <f t="shared" si="51"/>
        <v>#REF!</v>
      </c>
      <c r="Y120" s="84" t="e">
        <f t="shared" si="51"/>
        <v>#REF!</v>
      </c>
      <c r="Z120" s="84" t="e">
        <f t="shared" si="51"/>
        <v>#REF!</v>
      </c>
      <c r="AA120" s="84" t="e">
        <f t="shared" si="51"/>
        <v>#REF!</v>
      </c>
      <c r="AB120" s="84" t="e">
        <f t="shared" si="51"/>
        <v>#REF!</v>
      </c>
      <c r="AC120" s="84" t="e">
        <f t="shared" si="51"/>
        <v>#REF!</v>
      </c>
      <c r="AD120" s="84" t="e">
        <f t="shared" si="51"/>
        <v>#REF!</v>
      </c>
      <c r="AE120" s="84" t="e">
        <f t="shared" si="51"/>
        <v>#REF!</v>
      </c>
      <c r="AF120" s="45"/>
      <c r="AG120" s="45"/>
      <c r="AH120" s="45"/>
      <c r="AI120" s="45"/>
      <c r="AJ120" s="45"/>
      <c r="AK120" s="45"/>
      <c r="AL120" s="45"/>
      <c r="AM120" s="45"/>
      <c r="AN120" s="45"/>
      <c r="AO120" s="45"/>
      <c r="AP120" s="60"/>
      <c r="AQ120" s="45"/>
      <c r="AR120" s="45"/>
      <c r="AS120" s="45"/>
      <c r="AT120" s="45"/>
      <c r="AU120" s="45"/>
      <c r="AV120" s="45"/>
      <c r="AW120" s="45"/>
      <c r="AX120" s="45"/>
      <c r="AY120" s="45"/>
      <c r="AZ120" s="45"/>
      <c r="BA120" s="45"/>
      <c r="BB120" s="45"/>
      <c r="BC120" s="45"/>
      <c r="BD120" s="45"/>
    </row>
    <row r="121" spans="1:56" s="12" customFormat="1">
      <c r="C121" s="30" t="e">
        <f>$C$28</f>
        <v>#REF!</v>
      </c>
      <c r="D121" s="84" t="e">
        <f>(D110-D112)/(B102-B101)</f>
        <v>#REF!</v>
      </c>
      <c r="E121" s="84" t="e">
        <f>(E110-E112)/(B102-B101)</f>
        <v>#REF!</v>
      </c>
      <c r="F121" s="84" t="e">
        <f>(F110-F112)/(B102-B101)</f>
        <v>#REF!</v>
      </c>
      <c r="G121" s="84" t="e">
        <f>(G110-G112)/(B102-B101)</f>
        <v>#REF!</v>
      </c>
      <c r="H121" s="84" t="e">
        <f>(H110-H112)/(B102-B101)</f>
        <v>#REF!</v>
      </c>
      <c r="I121" s="84" t="e">
        <f>(I110-I112)/(B102-B101)</f>
        <v>#REF!</v>
      </c>
      <c r="J121" s="84" t="e">
        <f>(J110-J112)/(B102-B101)</f>
        <v>#REF!</v>
      </c>
      <c r="K121" s="84" t="e">
        <f>(K110-K112)/(B102-B101)</f>
        <v>#REF!</v>
      </c>
      <c r="L121" s="84" t="e">
        <f>(L110-L112)/(B102-B101)</f>
        <v>#REF!</v>
      </c>
      <c r="M121" s="84" t="e">
        <f>(M110-M112)/(B102-B101)</f>
        <v>#REF!</v>
      </c>
      <c r="N121" s="84" t="e">
        <f>(N110-N112)/(B102-B101)</f>
        <v>#REF!</v>
      </c>
      <c r="O121" s="84" t="e">
        <f>(O110-O112)/(B102-B101)</f>
        <v>#REF!</v>
      </c>
      <c r="P121" s="84" t="e">
        <f>(P110-P112)/(B102-B101)</f>
        <v>#REF!</v>
      </c>
      <c r="Q121" s="84" t="e">
        <f>(Q110-Q112)/(B102-B101)</f>
        <v>#REF!</v>
      </c>
      <c r="R121" s="84" t="e">
        <f>(R110-R112)/(B102-B101)</f>
        <v>#REF!</v>
      </c>
      <c r="S121" s="84" t="e">
        <f>(S110-S112)/(B102-B101)</f>
        <v>#REF!</v>
      </c>
      <c r="T121" s="84" t="e">
        <f>(T110-T112)/(B102-B101)</f>
        <v>#REF!</v>
      </c>
      <c r="U121" s="84" t="e">
        <f>(U110-U112)/(B102-B101)</f>
        <v>#REF!</v>
      </c>
      <c r="V121" s="84" t="e">
        <f>(V110-V112)/(B102-B101)</f>
        <v>#REF!</v>
      </c>
      <c r="W121" s="84" t="e">
        <f>(W110-W112)/(B102-B101)</f>
        <v>#REF!</v>
      </c>
      <c r="X121" s="84" t="e">
        <f>(X110-X112)/(B102-B101)</f>
        <v>#REF!</v>
      </c>
      <c r="Y121" s="84" t="e">
        <f>(Y110-Y112)/(B102-B101)</f>
        <v>#REF!</v>
      </c>
      <c r="Z121" s="84" t="e">
        <f>(Z110-Z112)/(B102-B101)</f>
        <v>#REF!</v>
      </c>
      <c r="AA121" s="84" t="e">
        <f>(AA110-AA112)/(B102-B101)</f>
        <v>#REF!</v>
      </c>
      <c r="AB121" s="84" t="e">
        <f>(AB110-AB112)/(B102-B101)</f>
        <v>#REF!</v>
      </c>
      <c r="AC121" s="84" t="e">
        <f>(AC110-AC112)/(B102-B101)</f>
        <v>#REF!</v>
      </c>
      <c r="AD121" s="84" t="e">
        <f>(AD110-AD112)/(B102-B101)</f>
        <v>#REF!</v>
      </c>
      <c r="AE121" s="84" t="e">
        <f>(AE110-AE112)/(B102-B101)</f>
        <v>#REF!</v>
      </c>
      <c r="AF121" s="46"/>
      <c r="AG121" s="46"/>
      <c r="AH121" s="46"/>
      <c r="AI121" s="46"/>
      <c r="AJ121" s="46"/>
      <c r="AK121" s="46"/>
      <c r="AL121" s="46"/>
      <c r="AM121" s="46"/>
      <c r="AN121" s="46"/>
      <c r="AO121" s="46"/>
      <c r="AP121" s="46"/>
      <c r="AQ121" s="46"/>
      <c r="AR121" s="45"/>
      <c r="AS121" s="45"/>
      <c r="AT121" s="45"/>
      <c r="AU121" s="45"/>
      <c r="AV121" s="45"/>
      <c r="AW121" s="45"/>
      <c r="AX121" s="45"/>
      <c r="AY121" s="45"/>
      <c r="AZ121" s="45"/>
      <c r="BA121" s="45"/>
      <c r="BB121" s="45"/>
      <c r="BC121" s="45"/>
      <c r="BD121" s="45"/>
    </row>
    <row r="122" spans="1:56" s="12" customFormat="1">
      <c r="AF122" s="45"/>
      <c r="AG122" s="45"/>
      <c r="AH122" s="45"/>
      <c r="AI122" s="45"/>
      <c r="AJ122" s="45"/>
      <c r="AK122" s="45"/>
      <c r="AL122" s="45"/>
      <c r="AM122" s="45"/>
      <c r="AN122" s="45"/>
      <c r="AO122" s="45"/>
      <c r="AP122" s="45"/>
      <c r="AQ122" s="45"/>
      <c r="AR122" s="45"/>
      <c r="AS122" s="45"/>
      <c r="AT122" s="45"/>
      <c r="AU122" s="45"/>
      <c r="AV122" s="45"/>
      <c r="AW122" s="45"/>
      <c r="AX122" s="45"/>
      <c r="AY122" s="45"/>
      <c r="AZ122" s="45"/>
      <c r="BA122" s="45"/>
      <c r="BB122" s="45"/>
      <c r="BC122" s="45"/>
      <c r="BD122" s="45"/>
    </row>
    <row r="123" spans="1:56" s="11" customFormat="1" ht="19.5" customHeight="1">
      <c r="A123" s="87" t="e">
        <f>+#REF!</f>
        <v>#REF!</v>
      </c>
      <c r="D123" s="82" t="e">
        <f>+VLOOKUP($A$123,$B$35:$BD$44,D$40,FALSE)</f>
        <v>#REF!</v>
      </c>
      <c r="E123" s="82" t="e">
        <f t="shared" ref="E123:AR123" si="52">+VLOOKUP($A$123,$B$35:$BD$44,E$40,FALSE)</f>
        <v>#REF!</v>
      </c>
      <c r="F123" s="82" t="e">
        <f t="shared" si="52"/>
        <v>#REF!</v>
      </c>
      <c r="G123" s="82" t="e">
        <f t="shared" si="52"/>
        <v>#REF!</v>
      </c>
      <c r="H123" s="82" t="e">
        <f t="shared" si="52"/>
        <v>#REF!</v>
      </c>
      <c r="I123" s="82" t="e">
        <f t="shared" si="52"/>
        <v>#REF!</v>
      </c>
      <c r="J123" s="82" t="e">
        <f t="shared" si="52"/>
        <v>#REF!</v>
      </c>
      <c r="K123" s="82" t="e">
        <f t="shared" si="52"/>
        <v>#REF!</v>
      </c>
      <c r="L123" s="82" t="e">
        <f t="shared" si="52"/>
        <v>#REF!</v>
      </c>
      <c r="M123" s="82" t="e">
        <f t="shared" si="52"/>
        <v>#REF!</v>
      </c>
      <c r="N123" s="82" t="e">
        <f t="shared" si="52"/>
        <v>#REF!</v>
      </c>
      <c r="O123" s="82" t="e">
        <f t="shared" si="52"/>
        <v>#REF!</v>
      </c>
      <c r="P123" s="82" t="e">
        <f t="shared" si="52"/>
        <v>#REF!</v>
      </c>
      <c r="Q123" s="82" t="e">
        <f t="shared" si="52"/>
        <v>#REF!</v>
      </c>
      <c r="R123" s="82" t="e">
        <f t="shared" si="52"/>
        <v>#REF!</v>
      </c>
      <c r="S123" s="82" t="e">
        <f t="shared" si="52"/>
        <v>#REF!</v>
      </c>
      <c r="T123" s="82" t="e">
        <f t="shared" si="52"/>
        <v>#REF!</v>
      </c>
      <c r="U123" s="82" t="e">
        <f t="shared" si="52"/>
        <v>#REF!</v>
      </c>
      <c r="V123" s="82" t="e">
        <f t="shared" si="52"/>
        <v>#REF!</v>
      </c>
      <c r="W123" s="82" t="e">
        <f t="shared" si="52"/>
        <v>#REF!</v>
      </c>
      <c r="X123" s="82" t="e">
        <f t="shared" si="52"/>
        <v>#REF!</v>
      </c>
      <c r="Y123" s="82" t="e">
        <f t="shared" si="52"/>
        <v>#REF!</v>
      </c>
      <c r="Z123" s="82" t="e">
        <f t="shared" si="52"/>
        <v>#REF!</v>
      </c>
      <c r="AA123" s="82" t="e">
        <f t="shared" si="52"/>
        <v>#REF!</v>
      </c>
      <c r="AB123" s="82" t="e">
        <f t="shared" si="52"/>
        <v>#REF!</v>
      </c>
      <c r="AC123" s="82" t="e">
        <f t="shared" si="52"/>
        <v>#REF!</v>
      </c>
      <c r="AD123" s="82" t="e">
        <f t="shared" si="52"/>
        <v>#REF!</v>
      </c>
      <c r="AE123" s="82" t="e">
        <f t="shared" si="52"/>
        <v>#REF!</v>
      </c>
      <c r="AF123" s="82" t="e">
        <f t="shared" si="52"/>
        <v>#REF!</v>
      </c>
      <c r="AG123" s="82" t="e">
        <f t="shared" si="52"/>
        <v>#REF!</v>
      </c>
      <c r="AH123" s="82" t="e">
        <f t="shared" si="52"/>
        <v>#REF!</v>
      </c>
      <c r="AI123" s="82" t="e">
        <f t="shared" si="52"/>
        <v>#REF!</v>
      </c>
      <c r="AJ123" s="82" t="e">
        <f t="shared" si="52"/>
        <v>#REF!</v>
      </c>
      <c r="AK123" s="82" t="e">
        <f t="shared" si="52"/>
        <v>#REF!</v>
      </c>
      <c r="AL123" s="82" t="e">
        <f t="shared" si="52"/>
        <v>#REF!</v>
      </c>
      <c r="AM123" s="82" t="e">
        <f t="shared" si="52"/>
        <v>#REF!</v>
      </c>
      <c r="AN123" s="82" t="e">
        <f t="shared" si="52"/>
        <v>#REF!</v>
      </c>
      <c r="AO123" s="82" t="e">
        <f t="shared" si="52"/>
        <v>#REF!</v>
      </c>
      <c r="AP123" s="82" t="e">
        <f t="shared" si="52"/>
        <v>#REF!</v>
      </c>
      <c r="AQ123" s="82" t="e">
        <f t="shared" si="52"/>
        <v>#REF!</v>
      </c>
      <c r="AR123" s="82" t="e">
        <f t="shared" si="52"/>
        <v>#REF!</v>
      </c>
      <c r="AS123" s="82"/>
      <c r="AT123" s="82"/>
      <c r="AU123" s="82"/>
      <c r="AV123" s="82"/>
      <c r="AW123" s="82"/>
      <c r="AX123" s="82"/>
      <c r="AY123" s="82"/>
      <c r="AZ123" s="82"/>
      <c r="BA123" s="82"/>
      <c r="BB123" s="82"/>
      <c r="BC123" s="82"/>
      <c r="BD123" s="82"/>
    </row>
    <row r="124" spans="1:56" s="12" customFormat="1" ht="19.5" customHeight="1">
      <c r="A124" s="18" t="e">
        <f>IF(A123=#REF!,#REF!,PV_Base!A123)</f>
        <v>#REF!</v>
      </c>
      <c r="C124" s="17"/>
      <c r="D124" s="12">
        <f>+D100</f>
        <v>0</v>
      </c>
      <c r="E124" s="12">
        <f>+E100</f>
        <v>1</v>
      </c>
      <c r="F124" s="12">
        <f t="shared" ref="F124:BD125" si="53">+F100</f>
        <v>2</v>
      </c>
      <c r="G124" s="12">
        <f t="shared" si="53"/>
        <v>3</v>
      </c>
      <c r="H124" s="12">
        <f t="shared" si="53"/>
        <v>4</v>
      </c>
      <c r="I124" s="12">
        <f t="shared" si="53"/>
        <v>5</v>
      </c>
      <c r="J124" s="12">
        <f t="shared" si="53"/>
        <v>6</v>
      </c>
      <c r="K124" s="12">
        <f t="shared" si="53"/>
        <v>7</v>
      </c>
      <c r="L124" s="12">
        <f t="shared" si="53"/>
        <v>8</v>
      </c>
      <c r="M124" s="12">
        <f t="shared" si="53"/>
        <v>9</v>
      </c>
      <c r="N124" s="12">
        <f t="shared" si="53"/>
        <v>10</v>
      </c>
      <c r="O124" s="12">
        <f t="shared" si="53"/>
        <v>11</v>
      </c>
      <c r="P124" s="12">
        <f t="shared" si="53"/>
        <v>12</v>
      </c>
      <c r="Q124" s="12">
        <f t="shared" si="53"/>
        <v>13</v>
      </c>
      <c r="R124" s="12">
        <f t="shared" si="53"/>
        <v>14</v>
      </c>
      <c r="S124" s="12">
        <f t="shared" si="53"/>
        <v>15</v>
      </c>
      <c r="T124" s="12">
        <f t="shared" si="53"/>
        <v>16</v>
      </c>
      <c r="U124" s="12">
        <f t="shared" si="53"/>
        <v>17</v>
      </c>
      <c r="V124" s="12">
        <f t="shared" si="53"/>
        <v>18</v>
      </c>
      <c r="W124" s="12">
        <f t="shared" si="53"/>
        <v>19</v>
      </c>
      <c r="X124" s="12">
        <f t="shared" si="53"/>
        <v>20</v>
      </c>
      <c r="Y124" s="12">
        <f t="shared" si="53"/>
        <v>21</v>
      </c>
      <c r="Z124" s="12">
        <f t="shared" si="53"/>
        <v>22</v>
      </c>
      <c r="AA124" s="12">
        <f t="shared" si="53"/>
        <v>23</v>
      </c>
      <c r="AB124" s="12">
        <f t="shared" si="53"/>
        <v>24</v>
      </c>
      <c r="AC124" s="12">
        <f t="shared" si="53"/>
        <v>25</v>
      </c>
      <c r="AD124" s="12">
        <f t="shared" si="53"/>
        <v>26</v>
      </c>
      <c r="AE124" s="12">
        <f t="shared" si="53"/>
        <v>27</v>
      </c>
      <c r="AF124" s="12">
        <f t="shared" si="53"/>
        <v>28</v>
      </c>
      <c r="AG124" s="12">
        <f t="shared" si="53"/>
        <v>29</v>
      </c>
      <c r="AH124" s="12">
        <f t="shared" si="53"/>
        <v>30</v>
      </c>
      <c r="AI124" s="12">
        <f t="shared" si="53"/>
        <v>31</v>
      </c>
      <c r="AJ124" s="12">
        <f t="shared" si="53"/>
        <v>32</v>
      </c>
      <c r="AK124" s="12">
        <f t="shared" si="53"/>
        <v>33</v>
      </c>
      <c r="AL124" s="12">
        <f t="shared" si="53"/>
        <v>34</v>
      </c>
      <c r="AM124" s="12">
        <f t="shared" si="53"/>
        <v>35</v>
      </c>
      <c r="AN124" s="12">
        <f t="shared" si="53"/>
        <v>36</v>
      </c>
      <c r="AO124" s="12">
        <f t="shared" si="53"/>
        <v>37</v>
      </c>
      <c r="AP124" s="12">
        <f t="shared" si="53"/>
        <v>38</v>
      </c>
      <c r="AQ124" s="12">
        <f t="shared" si="53"/>
        <v>39</v>
      </c>
      <c r="AR124" s="12">
        <f t="shared" si="53"/>
        <v>40</v>
      </c>
      <c r="AS124" s="12">
        <f t="shared" si="53"/>
        <v>41</v>
      </c>
      <c r="AT124" s="12">
        <f t="shared" si="53"/>
        <v>42</v>
      </c>
      <c r="AU124" s="12">
        <f t="shared" si="53"/>
        <v>43</v>
      </c>
      <c r="AV124" s="12">
        <f t="shared" si="53"/>
        <v>44</v>
      </c>
      <c r="AW124" s="12">
        <f t="shared" si="53"/>
        <v>45</v>
      </c>
      <c r="AX124" s="12">
        <f t="shared" si="53"/>
        <v>46</v>
      </c>
      <c r="AY124" s="12">
        <f t="shared" si="53"/>
        <v>47</v>
      </c>
      <c r="AZ124" s="12">
        <f t="shared" si="53"/>
        <v>48</v>
      </c>
      <c r="BA124" s="12">
        <f t="shared" si="53"/>
        <v>49</v>
      </c>
      <c r="BB124" s="12">
        <f t="shared" si="53"/>
        <v>50</v>
      </c>
      <c r="BC124" s="12">
        <f t="shared" si="53"/>
        <v>51</v>
      </c>
      <c r="BD124" s="12">
        <f t="shared" si="53"/>
        <v>52</v>
      </c>
    </row>
    <row r="125" spans="1:56" s="12" customFormat="1">
      <c r="A125" s="28" t="e">
        <f>+"Grace "&amp; PV_Base!A124&amp;""</f>
        <v>#REF!</v>
      </c>
      <c r="B125" s="29" t="e">
        <f>+#REF!</f>
        <v>#REF!</v>
      </c>
      <c r="C125" s="17"/>
      <c r="D125" s="88" t="e">
        <f>+D101</f>
        <v>#NAME?</v>
      </c>
      <c r="E125" s="88" t="e">
        <f>+E101</f>
        <v>#NAME?</v>
      </c>
      <c r="F125" s="88" t="e">
        <f t="shared" si="53"/>
        <v>#NAME?</v>
      </c>
      <c r="G125" s="88" t="e">
        <f t="shared" si="53"/>
        <v>#NAME?</v>
      </c>
      <c r="H125" s="88" t="e">
        <f t="shared" si="53"/>
        <v>#NAME?</v>
      </c>
      <c r="I125" s="88" t="e">
        <f t="shared" si="53"/>
        <v>#NAME?</v>
      </c>
      <c r="J125" s="88" t="e">
        <f t="shared" si="53"/>
        <v>#NAME?</v>
      </c>
      <c r="K125" s="88" t="e">
        <f t="shared" si="53"/>
        <v>#NAME?</v>
      </c>
      <c r="L125" s="88" t="e">
        <f t="shared" si="53"/>
        <v>#NAME?</v>
      </c>
      <c r="M125" s="88" t="e">
        <f t="shared" si="53"/>
        <v>#NAME?</v>
      </c>
      <c r="N125" s="88" t="e">
        <f t="shared" si="53"/>
        <v>#NAME?</v>
      </c>
      <c r="O125" s="88" t="e">
        <f t="shared" si="53"/>
        <v>#NAME?</v>
      </c>
      <c r="P125" s="88" t="e">
        <f t="shared" si="53"/>
        <v>#NAME?</v>
      </c>
      <c r="Q125" s="88" t="e">
        <f t="shared" si="53"/>
        <v>#NAME?</v>
      </c>
      <c r="R125" s="88" t="e">
        <f t="shared" si="53"/>
        <v>#NAME?</v>
      </c>
      <c r="S125" s="88" t="e">
        <f t="shared" si="53"/>
        <v>#NAME?</v>
      </c>
      <c r="T125" s="88" t="e">
        <f t="shared" si="53"/>
        <v>#NAME?</v>
      </c>
      <c r="U125" s="88" t="e">
        <f t="shared" si="53"/>
        <v>#NAME?</v>
      </c>
      <c r="V125" s="88" t="e">
        <f t="shared" si="53"/>
        <v>#NAME?</v>
      </c>
      <c r="W125" s="88" t="e">
        <f t="shared" si="53"/>
        <v>#NAME?</v>
      </c>
      <c r="X125" s="88" t="e">
        <f t="shared" si="53"/>
        <v>#NAME?</v>
      </c>
      <c r="Y125" s="88" t="e">
        <f t="shared" si="53"/>
        <v>#NAME?</v>
      </c>
      <c r="Z125" s="88" t="e">
        <f t="shared" si="53"/>
        <v>#NAME?</v>
      </c>
      <c r="AA125" s="88" t="e">
        <f t="shared" si="53"/>
        <v>#NAME?</v>
      </c>
      <c r="AB125" s="88" t="e">
        <f t="shared" si="53"/>
        <v>#NAME?</v>
      </c>
      <c r="AC125" s="88" t="e">
        <f t="shared" si="53"/>
        <v>#NAME?</v>
      </c>
      <c r="AD125" s="88" t="e">
        <f t="shared" si="53"/>
        <v>#NAME?</v>
      </c>
      <c r="AE125" s="88" t="e">
        <f t="shared" si="53"/>
        <v>#NAME?</v>
      </c>
      <c r="AF125" s="88" t="e">
        <f t="shared" si="53"/>
        <v>#NAME?</v>
      </c>
      <c r="AG125" s="88" t="e">
        <f t="shared" si="53"/>
        <v>#NAME?</v>
      </c>
      <c r="AH125" s="88" t="e">
        <f t="shared" si="53"/>
        <v>#NAME?</v>
      </c>
      <c r="AI125" s="88" t="e">
        <f t="shared" si="53"/>
        <v>#NAME?</v>
      </c>
      <c r="AJ125" s="88" t="e">
        <f t="shared" si="53"/>
        <v>#NAME?</v>
      </c>
      <c r="AK125" s="88" t="e">
        <f t="shared" si="53"/>
        <v>#NAME?</v>
      </c>
      <c r="AL125" s="88" t="e">
        <f t="shared" si="53"/>
        <v>#NAME?</v>
      </c>
      <c r="AM125" s="88" t="e">
        <f t="shared" si="53"/>
        <v>#NAME?</v>
      </c>
      <c r="AN125" s="88" t="e">
        <f t="shared" si="53"/>
        <v>#NAME?</v>
      </c>
      <c r="AO125" s="88" t="e">
        <f t="shared" si="53"/>
        <v>#NAME?</v>
      </c>
      <c r="AP125" s="88" t="e">
        <f t="shared" si="53"/>
        <v>#NAME?</v>
      </c>
      <c r="AQ125" s="88" t="e">
        <f t="shared" si="53"/>
        <v>#NAME?</v>
      </c>
      <c r="AR125" s="88" t="e">
        <f t="shared" si="53"/>
        <v>#NAME?</v>
      </c>
      <c r="AS125" s="88" t="e">
        <f>+AS101</f>
        <v>#NAME?</v>
      </c>
      <c r="AT125" s="88" t="e">
        <f t="shared" si="53"/>
        <v>#NAME?</v>
      </c>
      <c r="AU125" s="88" t="e">
        <f t="shared" si="53"/>
        <v>#NAME?</v>
      </c>
      <c r="AV125" s="88" t="e">
        <f t="shared" si="53"/>
        <v>#NAME?</v>
      </c>
      <c r="AW125" s="88" t="e">
        <f t="shared" si="53"/>
        <v>#NAME?</v>
      </c>
      <c r="AX125" s="88" t="e">
        <f t="shared" si="53"/>
        <v>#NAME?</v>
      </c>
      <c r="AY125" s="88" t="e">
        <f t="shared" si="53"/>
        <v>#NAME?</v>
      </c>
      <c r="AZ125" s="88" t="e">
        <f t="shared" si="53"/>
        <v>#NAME?</v>
      </c>
      <c r="BA125" s="88" t="e">
        <f t="shared" si="53"/>
        <v>#NAME?</v>
      </c>
      <c r="BB125" s="88" t="e">
        <f t="shared" si="53"/>
        <v>#NAME?</v>
      </c>
      <c r="BC125" s="88" t="e">
        <f t="shared" si="53"/>
        <v>#NAME?</v>
      </c>
      <c r="BD125" s="88" t="e">
        <f t="shared" si="53"/>
        <v>#NAME?</v>
      </c>
    </row>
    <row r="126" spans="1:56" s="12" customFormat="1">
      <c r="A126" s="32" t="e">
        <f>+"Maturity "&amp; PV_Base!A124&amp;""</f>
        <v>#REF!</v>
      </c>
      <c r="B126" s="33" t="e">
        <f>+#REF!</f>
        <v>#REF!</v>
      </c>
      <c r="C126" s="30" t="str">
        <f>$C$9</f>
        <v>Base</v>
      </c>
      <c r="D126" s="31">
        <v>100</v>
      </c>
      <c r="E126" s="27"/>
      <c r="F126" s="27"/>
      <c r="G126" s="27"/>
      <c r="H126" s="27"/>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45"/>
      <c r="AS126" s="45"/>
      <c r="AT126" s="45"/>
      <c r="AU126" s="45"/>
      <c r="AV126" s="45"/>
      <c r="AW126" s="45"/>
      <c r="AX126" s="45"/>
      <c r="AY126" s="45"/>
      <c r="AZ126" s="45"/>
      <c r="BA126" s="45"/>
      <c r="BB126" s="45"/>
      <c r="BC126" s="45"/>
      <c r="BD126" s="45"/>
    </row>
    <row r="127" spans="1:56" s="12" customFormat="1">
      <c r="A127" s="32" t="e">
        <f>+"Interest "&amp; PV_Base!A124&amp;""</f>
        <v>#REF!</v>
      </c>
      <c r="B127" s="35" t="e">
        <f>+#REF!</f>
        <v>#REF!</v>
      </c>
      <c r="C127" s="30" t="e">
        <f>$C$10</f>
        <v>#REF!</v>
      </c>
      <c r="D127" s="34" t="e">
        <f>D126-D128</f>
        <v>#REF!</v>
      </c>
      <c r="E127" s="34" t="e">
        <f>D127-E128</f>
        <v>#REF!</v>
      </c>
      <c r="F127" s="34" t="e">
        <f t="shared" ref="F127:AR127" si="54">E127-F128</f>
        <v>#REF!</v>
      </c>
      <c r="G127" s="34" t="e">
        <f t="shared" si="54"/>
        <v>#REF!</v>
      </c>
      <c r="H127" s="34" t="e">
        <f t="shared" si="54"/>
        <v>#REF!</v>
      </c>
      <c r="I127" s="34" t="e">
        <f t="shared" si="54"/>
        <v>#REF!</v>
      </c>
      <c r="J127" s="34" t="e">
        <f t="shared" si="54"/>
        <v>#REF!</v>
      </c>
      <c r="K127" s="34" t="e">
        <f t="shared" si="54"/>
        <v>#REF!</v>
      </c>
      <c r="L127" s="34" t="e">
        <f t="shared" si="54"/>
        <v>#REF!</v>
      </c>
      <c r="M127" s="34" t="e">
        <f t="shared" si="54"/>
        <v>#REF!</v>
      </c>
      <c r="N127" s="34" t="e">
        <f t="shared" si="54"/>
        <v>#REF!</v>
      </c>
      <c r="O127" s="34" t="e">
        <f t="shared" si="54"/>
        <v>#REF!</v>
      </c>
      <c r="P127" s="34" t="e">
        <f t="shared" si="54"/>
        <v>#REF!</v>
      </c>
      <c r="Q127" s="34" t="e">
        <f t="shared" si="54"/>
        <v>#REF!</v>
      </c>
      <c r="R127" s="34" t="e">
        <f t="shared" si="54"/>
        <v>#REF!</v>
      </c>
      <c r="S127" s="34" t="e">
        <f t="shared" si="54"/>
        <v>#REF!</v>
      </c>
      <c r="T127" s="34" t="e">
        <f t="shared" si="54"/>
        <v>#REF!</v>
      </c>
      <c r="U127" s="34" t="e">
        <f t="shared" si="54"/>
        <v>#REF!</v>
      </c>
      <c r="V127" s="34" t="e">
        <f t="shared" si="54"/>
        <v>#REF!</v>
      </c>
      <c r="W127" s="34" t="e">
        <f t="shared" si="54"/>
        <v>#REF!</v>
      </c>
      <c r="X127" s="34" t="e">
        <f t="shared" si="54"/>
        <v>#REF!</v>
      </c>
      <c r="Y127" s="34" t="e">
        <f t="shared" si="54"/>
        <v>#REF!</v>
      </c>
      <c r="Z127" s="34" t="e">
        <f t="shared" si="54"/>
        <v>#REF!</v>
      </c>
      <c r="AA127" s="34" t="e">
        <f t="shared" si="54"/>
        <v>#REF!</v>
      </c>
      <c r="AB127" s="34" t="e">
        <f t="shared" si="54"/>
        <v>#REF!</v>
      </c>
      <c r="AC127" s="34" t="e">
        <f t="shared" si="54"/>
        <v>#REF!</v>
      </c>
      <c r="AD127" s="34" t="e">
        <f t="shared" si="54"/>
        <v>#REF!</v>
      </c>
      <c r="AE127" s="34" t="e">
        <f t="shared" si="54"/>
        <v>#REF!</v>
      </c>
      <c r="AF127" s="34" t="e">
        <f t="shared" si="54"/>
        <v>#REF!</v>
      </c>
      <c r="AG127" s="34" t="e">
        <f t="shared" si="54"/>
        <v>#REF!</v>
      </c>
      <c r="AH127" s="34" t="e">
        <f t="shared" si="54"/>
        <v>#REF!</v>
      </c>
      <c r="AI127" s="34" t="e">
        <f t="shared" si="54"/>
        <v>#REF!</v>
      </c>
      <c r="AJ127" s="34" t="e">
        <f t="shared" si="54"/>
        <v>#REF!</v>
      </c>
      <c r="AK127" s="34" t="e">
        <f t="shared" si="54"/>
        <v>#REF!</v>
      </c>
      <c r="AL127" s="34" t="e">
        <f t="shared" si="54"/>
        <v>#REF!</v>
      </c>
      <c r="AM127" s="34" t="e">
        <f t="shared" si="54"/>
        <v>#REF!</v>
      </c>
      <c r="AN127" s="34" t="e">
        <f t="shared" si="54"/>
        <v>#REF!</v>
      </c>
      <c r="AO127" s="34" t="e">
        <f t="shared" si="54"/>
        <v>#REF!</v>
      </c>
      <c r="AP127" s="34" t="e">
        <f t="shared" si="54"/>
        <v>#REF!</v>
      </c>
      <c r="AQ127" s="34" t="e">
        <f t="shared" si="54"/>
        <v>#REF!</v>
      </c>
      <c r="AR127" s="34" t="e">
        <f t="shared" si="54"/>
        <v>#REF!</v>
      </c>
      <c r="AS127" s="34"/>
      <c r="AT127" s="34"/>
      <c r="AU127" s="34"/>
      <c r="AV127" s="34"/>
      <c r="AW127" s="34"/>
      <c r="AX127" s="34"/>
      <c r="AY127" s="34"/>
      <c r="AZ127" s="34"/>
      <c r="BA127" s="34"/>
      <c r="BB127" s="34"/>
      <c r="BC127" s="34"/>
      <c r="BD127" s="34"/>
    </row>
    <row r="128" spans="1:56" s="12" customFormat="1">
      <c r="A128" s="36" t="e">
        <f>+"Discount "&amp; PV_Base!A124&amp;""</f>
        <v>#REF!</v>
      </c>
      <c r="B128" s="37" t="e">
        <f>+#REF!</f>
        <v>#REF!</v>
      </c>
      <c r="C128" s="30" t="e">
        <f>$C$11</f>
        <v>#REF!</v>
      </c>
      <c r="D128" s="83" t="e">
        <f>IF(D124-$D124&lt;$B125,0,IF(D124-$D124&lt;=$B126,$D126*D123,0))</f>
        <v>#REF!</v>
      </c>
      <c r="E128" s="83" t="e">
        <f t="shared" ref="E128:AR128" si="55">IF(E124-$D124&lt;$B125,0,IF(E124-$D124&lt;=$B126,$D126*E123,0))</f>
        <v>#REF!</v>
      </c>
      <c r="F128" s="83" t="e">
        <f t="shared" si="55"/>
        <v>#REF!</v>
      </c>
      <c r="G128" s="83" t="e">
        <f t="shared" si="55"/>
        <v>#REF!</v>
      </c>
      <c r="H128" s="83" t="e">
        <f t="shared" si="55"/>
        <v>#REF!</v>
      </c>
      <c r="I128" s="83" t="e">
        <f t="shared" si="55"/>
        <v>#REF!</v>
      </c>
      <c r="J128" s="83" t="e">
        <f t="shared" si="55"/>
        <v>#REF!</v>
      </c>
      <c r="K128" s="83" t="e">
        <f t="shared" si="55"/>
        <v>#REF!</v>
      </c>
      <c r="L128" s="83" t="e">
        <f t="shared" si="55"/>
        <v>#REF!</v>
      </c>
      <c r="M128" s="83" t="e">
        <f t="shared" si="55"/>
        <v>#REF!</v>
      </c>
      <c r="N128" s="83" t="e">
        <f t="shared" si="55"/>
        <v>#REF!</v>
      </c>
      <c r="O128" s="83" t="e">
        <f t="shared" si="55"/>
        <v>#REF!</v>
      </c>
      <c r="P128" s="83" t="e">
        <f t="shared" si="55"/>
        <v>#REF!</v>
      </c>
      <c r="Q128" s="83" t="e">
        <f t="shared" si="55"/>
        <v>#REF!</v>
      </c>
      <c r="R128" s="83" t="e">
        <f t="shared" si="55"/>
        <v>#REF!</v>
      </c>
      <c r="S128" s="83" t="e">
        <f t="shared" si="55"/>
        <v>#REF!</v>
      </c>
      <c r="T128" s="83" t="e">
        <f t="shared" si="55"/>
        <v>#REF!</v>
      </c>
      <c r="U128" s="83" t="e">
        <f t="shared" si="55"/>
        <v>#REF!</v>
      </c>
      <c r="V128" s="83" t="e">
        <f t="shared" si="55"/>
        <v>#REF!</v>
      </c>
      <c r="W128" s="83" t="e">
        <f t="shared" si="55"/>
        <v>#REF!</v>
      </c>
      <c r="X128" s="83" t="e">
        <f t="shared" si="55"/>
        <v>#REF!</v>
      </c>
      <c r="Y128" s="83" t="e">
        <f t="shared" si="55"/>
        <v>#REF!</v>
      </c>
      <c r="Z128" s="83" t="e">
        <f t="shared" si="55"/>
        <v>#REF!</v>
      </c>
      <c r="AA128" s="83" t="e">
        <f t="shared" si="55"/>
        <v>#REF!</v>
      </c>
      <c r="AB128" s="83" t="e">
        <f t="shared" si="55"/>
        <v>#REF!</v>
      </c>
      <c r="AC128" s="83" t="e">
        <f t="shared" si="55"/>
        <v>#REF!</v>
      </c>
      <c r="AD128" s="83" t="e">
        <f t="shared" si="55"/>
        <v>#REF!</v>
      </c>
      <c r="AE128" s="83" t="e">
        <f t="shared" si="55"/>
        <v>#REF!</v>
      </c>
      <c r="AF128" s="83" t="e">
        <f t="shared" si="55"/>
        <v>#REF!</v>
      </c>
      <c r="AG128" s="83" t="e">
        <f t="shared" si="55"/>
        <v>#REF!</v>
      </c>
      <c r="AH128" s="83" t="e">
        <f t="shared" si="55"/>
        <v>#REF!</v>
      </c>
      <c r="AI128" s="83" t="e">
        <f t="shared" si="55"/>
        <v>#REF!</v>
      </c>
      <c r="AJ128" s="83" t="e">
        <f t="shared" si="55"/>
        <v>#REF!</v>
      </c>
      <c r="AK128" s="83" t="e">
        <f t="shared" si="55"/>
        <v>#REF!</v>
      </c>
      <c r="AL128" s="83" t="e">
        <f t="shared" si="55"/>
        <v>#REF!</v>
      </c>
      <c r="AM128" s="83" t="e">
        <f t="shared" si="55"/>
        <v>#REF!</v>
      </c>
      <c r="AN128" s="83" t="e">
        <f t="shared" si="55"/>
        <v>#REF!</v>
      </c>
      <c r="AO128" s="83" t="e">
        <f t="shared" si="55"/>
        <v>#REF!</v>
      </c>
      <c r="AP128" s="83" t="e">
        <f t="shared" si="55"/>
        <v>#REF!</v>
      </c>
      <c r="AQ128" s="83" t="e">
        <f t="shared" si="55"/>
        <v>#REF!</v>
      </c>
      <c r="AR128" s="83" t="e">
        <f t="shared" si="55"/>
        <v>#REF!</v>
      </c>
      <c r="AS128" s="34"/>
      <c r="AT128" s="34"/>
      <c r="AU128" s="34"/>
      <c r="AV128" s="34"/>
      <c r="AW128" s="34"/>
      <c r="AX128" s="34"/>
      <c r="AY128" s="34"/>
      <c r="AZ128" s="34"/>
      <c r="BA128" s="34"/>
      <c r="BB128" s="34"/>
      <c r="BC128" s="84"/>
      <c r="BD128" s="84"/>
    </row>
    <row r="129" spans="1:56" s="12" customFormat="1">
      <c r="A129" s="39"/>
      <c r="C129" s="30" t="e">
        <f>$C$12</f>
        <v>#REF!</v>
      </c>
      <c r="D129" s="84"/>
      <c r="E129" s="84" t="e">
        <f>$B127*D127</f>
        <v>#REF!</v>
      </c>
      <c r="F129" s="84" t="e">
        <f t="shared" ref="F129:AR129" si="56">$B127*E127</f>
        <v>#REF!</v>
      </c>
      <c r="G129" s="84" t="e">
        <f t="shared" si="56"/>
        <v>#REF!</v>
      </c>
      <c r="H129" s="84" t="e">
        <f t="shared" si="56"/>
        <v>#REF!</v>
      </c>
      <c r="I129" s="84" t="e">
        <f t="shared" si="56"/>
        <v>#REF!</v>
      </c>
      <c r="J129" s="84" t="e">
        <f t="shared" si="56"/>
        <v>#REF!</v>
      </c>
      <c r="K129" s="84" t="e">
        <f t="shared" si="56"/>
        <v>#REF!</v>
      </c>
      <c r="L129" s="84" t="e">
        <f t="shared" si="56"/>
        <v>#REF!</v>
      </c>
      <c r="M129" s="84" t="e">
        <f t="shared" si="56"/>
        <v>#REF!</v>
      </c>
      <c r="N129" s="84" t="e">
        <f t="shared" si="56"/>
        <v>#REF!</v>
      </c>
      <c r="O129" s="84" t="e">
        <f t="shared" si="56"/>
        <v>#REF!</v>
      </c>
      <c r="P129" s="84" t="e">
        <f t="shared" si="56"/>
        <v>#REF!</v>
      </c>
      <c r="Q129" s="84" t="e">
        <f t="shared" si="56"/>
        <v>#REF!</v>
      </c>
      <c r="R129" s="84" t="e">
        <f t="shared" si="56"/>
        <v>#REF!</v>
      </c>
      <c r="S129" s="84" t="e">
        <f t="shared" si="56"/>
        <v>#REF!</v>
      </c>
      <c r="T129" s="84" t="e">
        <f t="shared" si="56"/>
        <v>#REF!</v>
      </c>
      <c r="U129" s="84" t="e">
        <f t="shared" si="56"/>
        <v>#REF!</v>
      </c>
      <c r="V129" s="84" t="e">
        <f t="shared" si="56"/>
        <v>#REF!</v>
      </c>
      <c r="W129" s="84" t="e">
        <f t="shared" si="56"/>
        <v>#REF!</v>
      </c>
      <c r="X129" s="84" t="e">
        <f t="shared" si="56"/>
        <v>#REF!</v>
      </c>
      <c r="Y129" s="84" t="e">
        <f t="shared" si="56"/>
        <v>#REF!</v>
      </c>
      <c r="Z129" s="84" t="e">
        <f t="shared" si="56"/>
        <v>#REF!</v>
      </c>
      <c r="AA129" s="84" t="e">
        <f t="shared" si="56"/>
        <v>#REF!</v>
      </c>
      <c r="AB129" s="84" t="e">
        <f t="shared" si="56"/>
        <v>#REF!</v>
      </c>
      <c r="AC129" s="84" t="e">
        <f t="shared" si="56"/>
        <v>#REF!</v>
      </c>
      <c r="AD129" s="84" t="e">
        <f t="shared" si="56"/>
        <v>#REF!</v>
      </c>
      <c r="AE129" s="84" t="e">
        <f t="shared" si="56"/>
        <v>#REF!</v>
      </c>
      <c r="AF129" s="84" t="e">
        <f t="shared" si="56"/>
        <v>#REF!</v>
      </c>
      <c r="AG129" s="84" t="e">
        <f t="shared" si="56"/>
        <v>#REF!</v>
      </c>
      <c r="AH129" s="84" t="e">
        <f t="shared" si="56"/>
        <v>#REF!</v>
      </c>
      <c r="AI129" s="84" t="e">
        <f t="shared" si="56"/>
        <v>#REF!</v>
      </c>
      <c r="AJ129" s="84" t="e">
        <f t="shared" si="56"/>
        <v>#REF!</v>
      </c>
      <c r="AK129" s="84" t="e">
        <f t="shared" si="56"/>
        <v>#REF!</v>
      </c>
      <c r="AL129" s="84" t="e">
        <f t="shared" si="56"/>
        <v>#REF!</v>
      </c>
      <c r="AM129" s="84" t="e">
        <f t="shared" si="56"/>
        <v>#REF!</v>
      </c>
      <c r="AN129" s="84" t="e">
        <f t="shared" si="56"/>
        <v>#REF!</v>
      </c>
      <c r="AO129" s="84" t="e">
        <f t="shared" si="56"/>
        <v>#REF!</v>
      </c>
      <c r="AP129" s="84" t="e">
        <f t="shared" si="56"/>
        <v>#REF!</v>
      </c>
      <c r="AQ129" s="84" t="e">
        <f t="shared" si="56"/>
        <v>#REF!</v>
      </c>
      <c r="AR129" s="84" t="e">
        <f t="shared" si="56"/>
        <v>#REF!</v>
      </c>
      <c r="AS129" s="84"/>
      <c r="AT129" s="84"/>
      <c r="AU129" s="84"/>
      <c r="AV129" s="84"/>
      <c r="AW129" s="84"/>
      <c r="AX129" s="84"/>
      <c r="AY129" s="84"/>
      <c r="AZ129" s="84"/>
      <c r="BA129" s="84"/>
      <c r="BB129" s="84"/>
      <c r="BC129" s="84"/>
      <c r="BD129" s="84"/>
    </row>
    <row r="130" spans="1:56" s="12" customFormat="1">
      <c r="A130" s="39"/>
      <c r="C130" s="30" t="e">
        <f>$C$13</f>
        <v>#REF!</v>
      </c>
      <c r="D130" s="34" t="e">
        <f>D128+D129</f>
        <v>#REF!</v>
      </c>
      <c r="E130" s="34" t="e">
        <f t="shared" ref="E130:AR130" si="57">E128+E129</f>
        <v>#REF!</v>
      </c>
      <c r="F130" s="34" t="e">
        <f t="shared" si="57"/>
        <v>#REF!</v>
      </c>
      <c r="G130" s="34" t="e">
        <f t="shared" si="57"/>
        <v>#REF!</v>
      </c>
      <c r="H130" s="34" t="e">
        <f t="shared" si="57"/>
        <v>#REF!</v>
      </c>
      <c r="I130" s="34" t="e">
        <f t="shared" si="57"/>
        <v>#REF!</v>
      </c>
      <c r="J130" s="34" t="e">
        <f t="shared" si="57"/>
        <v>#REF!</v>
      </c>
      <c r="K130" s="34" t="e">
        <f t="shared" si="57"/>
        <v>#REF!</v>
      </c>
      <c r="L130" s="34" t="e">
        <f t="shared" si="57"/>
        <v>#REF!</v>
      </c>
      <c r="M130" s="34" t="e">
        <f t="shared" si="57"/>
        <v>#REF!</v>
      </c>
      <c r="N130" s="34" t="e">
        <f t="shared" si="57"/>
        <v>#REF!</v>
      </c>
      <c r="O130" s="34" t="e">
        <f t="shared" si="57"/>
        <v>#REF!</v>
      </c>
      <c r="P130" s="34" t="e">
        <f t="shared" si="57"/>
        <v>#REF!</v>
      </c>
      <c r="Q130" s="34" t="e">
        <f t="shared" si="57"/>
        <v>#REF!</v>
      </c>
      <c r="R130" s="34" t="e">
        <f t="shared" si="57"/>
        <v>#REF!</v>
      </c>
      <c r="S130" s="34" t="e">
        <f t="shared" si="57"/>
        <v>#REF!</v>
      </c>
      <c r="T130" s="34" t="e">
        <f t="shared" si="57"/>
        <v>#REF!</v>
      </c>
      <c r="U130" s="34" t="e">
        <f t="shared" si="57"/>
        <v>#REF!</v>
      </c>
      <c r="V130" s="34" t="e">
        <f t="shared" si="57"/>
        <v>#REF!</v>
      </c>
      <c r="W130" s="34" t="e">
        <f t="shared" si="57"/>
        <v>#REF!</v>
      </c>
      <c r="X130" s="34" t="e">
        <f t="shared" si="57"/>
        <v>#REF!</v>
      </c>
      <c r="Y130" s="34" t="e">
        <f t="shared" si="57"/>
        <v>#REF!</v>
      </c>
      <c r="Z130" s="34" t="e">
        <f t="shared" si="57"/>
        <v>#REF!</v>
      </c>
      <c r="AA130" s="34" t="e">
        <f t="shared" si="57"/>
        <v>#REF!</v>
      </c>
      <c r="AB130" s="34" t="e">
        <f t="shared" si="57"/>
        <v>#REF!</v>
      </c>
      <c r="AC130" s="34" t="e">
        <f t="shared" si="57"/>
        <v>#REF!</v>
      </c>
      <c r="AD130" s="34" t="e">
        <f t="shared" si="57"/>
        <v>#REF!</v>
      </c>
      <c r="AE130" s="34" t="e">
        <f t="shared" si="57"/>
        <v>#REF!</v>
      </c>
      <c r="AF130" s="34" t="e">
        <f t="shared" si="57"/>
        <v>#REF!</v>
      </c>
      <c r="AG130" s="34" t="e">
        <f t="shared" si="57"/>
        <v>#REF!</v>
      </c>
      <c r="AH130" s="34" t="e">
        <f t="shared" si="57"/>
        <v>#REF!</v>
      </c>
      <c r="AI130" s="34" t="e">
        <f t="shared" si="57"/>
        <v>#REF!</v>
      </c>
      <c r="AJ130" s="34" t="e">
        <f t="shared" si="57"/>
        <v>#REF!</v>
      </c>
      <c r="AK130" s="34" t="e">
        <f t="shared" si="57"/>
        <v>#REF!</v>
      </c>
      <c r="AL130" s="34" t="e">
        <f t="shared" si="57"/>
        <v>#REF!</v>
      </c>
      <c r="AM130" s="34" t="e">
        <f t="shared" si="57"/>
        <v>#REF!</v>
      </c>
      <c r="AN130" s="34" t="e">
        <f t="shared" si="57"/>
        <v>#REF!</v>
      </c>
      <c r="AO130" s="34" t="e">
        <f t="shared" si="57"/>
        <v>#REF!</v>
      </c>
      <c r="AP130" s="34" t="e">
        <f t="shared" si="57"/>
        <v>#REF!</v>
      </c>
      <c r="AQ130" s="34" t="e">
        <f t="shared" si="57"/>
        <v>#REF!</v>
      </c>
      <c r="AR130" s="34" t="e">
        <f t="shared" si="57"/>
        <v>#REF!</v>
      </c>
      <c r="AS130" s="34"/>
      <c r="AT130" s="34"/>
      <c r="AU130" s="34"/>
      <c r="AV130" s="34"/>
      <c r="AW130" s="34"/>
      <c r="AX130" s="34"/>
      <c r="AY130" s="34"/>
      <c r="AZ130" s="34"/>
      <c r="BA130" s="34"/>
      <c r="BB130" s="34"/>
      <c r="BC130" s="34"/>
      <c r="BD130" s="34"/>
    </row>
    <row r="131" spans="1:56" s="12" customFormat="1">
      <c r="A131" s="39"/>
      <c r="C131" s="30" t="e">
        <f>$C$14</f>
        <v>#REF!</v>
      </c>
      <c r="D131" s="34" t="e">
        <f>IF($B127&gt;=$B128, D127, NPV($B128,E130:$BD130))</f>
        <v>#REF!</v>
      </c>
      <c r="E131" s="34" t="e">
        <f>IF($B127&gt;=$B128, E127, NPV($B128,F130:$BD130))</f>
        <v>#REF!</v>
      </c>
      <c r="F131" s="34" t="e">
        <f>IF($B127&gt;=$B128, F127, NPV($B128,G130:$BD130))</f>
        <v>#REF!</v>
      </c>
      <c r="G131" s="34" t="e">
        <f>IF($B127&gt;=$B128, G127, NPV($B128,H130:$BD130))</f>
        <v>#REF!</v>
      </c>
      <c r="H131" s="34" t="e">
        <f>IF($B127&gt;=$B128, H127, NPV($B128,I130:$BD130))</f>
        <v>#REF!</v>
      </c>
      <c r="I131" s="34" t="e">
        <f>IF($B127&gt;=$B128, I127, NPV($B128,J130:$BD130))</f>
        <v>#REF!</v>
      </c>
      <c r="J131" s="34" t="e">
        <f>IF($B127&gt;=$B128, J127, NPV($B128,K130:$BD130))</f>
        <v>#REF!</v>
      </c>
      <c r="K131" s="34" t="e">
        <f>IF($B127&gt;=$B128, K127, NPV($B128,L130:$BD130))</f>
        <v>#REF!</v>
      </c>
      <c r="L131" s="34" t="e">
        <f>IF($B127&gt;=$B128, L127, NPV($B128,M130:$BD130))</f>
        <v>#REF!</v>
      </c>
      <c r="M131" s="34" t="e">
        <f>IF($B127&gt;=$B128, M127, NPV($B128,N130:$BD130))</f>
        <v>#REF!</v>
      </c>
      <c r="N131" s="34" t="e">
        <f>IF($B127&gt;=$B128, N127, NPV($B128,O130:$BD130))</f>
        <v>#REF!</v>
      </c>
      <c r="O131" s="34" t="e">
        <f>IF($B127&gt;=$B128, O127, NPV($B128,P130:$BD130))</f>
        <v>#REF!</v>
      </c>
      <c r="P131" s="34" t="e">
        <f>IF($B127&gt;=$B128, P127, NPV($B128,Q130:$BD130))</f>
        <v>#REF!</v>
      </c>
      <c r="Q131" s="34" t="e">
        <f>IF($B127&gt;=$B128, Q127, NPV($B128,R130:$BD130))</f>
        <v>#REF!</v>
      </c>
      <c r="R131" s="34" t="e">
        <f>IF($B127&gt;=$B128, R127, NPV($B128,S130:$BD130))</f>
        <v>#REF!</v>
      </c>
      <c r="S131" s="34" t="e">
        <f>IF($B127&gt;=$B128, S127, NPV($B128,T130:$BD130))</f>
        <v>#REF!</v>
      </c>
      <c r="T131" s="34" t="e">
        <f>IF($B127&gt;=$B128, T127, NPV($B128,U130:$BD130))</f>
        <v>#REF!</v>
      </c>
      <c r="U131" s="34" t="e">
        <f>IF($B127&gt;=$B128, U127, NPV($B128,V130:$BD130))</f>
        <v>#REF!</v>
      </c>
      <c r="V131" s="34" t="e">
        <f>IF($B127&gt;=$B128, V127, NPV($B128,W130:$BD130))</f>
        <v>#REF!</v>
      </c>
      <c r="W131" s="34" t="e">
        <f>IF($B127&gt;=$B128, W127, NPV($B128,X130:$BD130))</f>
        <v>#REF!</v>
      </c>
      <c r="X131" s="34" t="e">
        <f>IF($B127&gt;=$B128, X127, NPV($B128,Y130:$BD130))</f>
        <v>#REF!</v>
      </c>
      <c r="Y131" s="34" t="e">
        <f>IF($B127&gt;=$B128, Y127, NPV($B128,Z130:$BD130))</f>
        <v>#REF!</v>
      </c>
      <c r="Z131" s="34" t="e">
        <f>IF($B127&gt;=$B128, Z127, NPV($B128,AA130:$BD130))</f>
        <v>#REF!</v>
      </c>
      <c r="AA131" s="34" t="e">
        <f>IF($B127&gt;=$B128, AA127, NPV($B128,AB130:$BD130))</f>
        <v>#REF!</v>
      </c>
      <c r="AB131" s="34" t="e">
        <f>IF($B127&gt;=$B128, AB127, NPV($B128,AC130:$BD130))</f>
        <v>#REF!</v>
      </c>
      <c r="AC131" s="34" t="e">
        <f>IF($B127&gt;=$B128, AC127, NPV($B128,AD130:$BD130))</f>
        <v>#REF!</v>
      </c>
      <c r="AD131" s="34" t="e">
        <f>IF($B127&gt;=$B128, AD127, NPV($B128,AE130:$BD130))</f>
        <v>#REF!</v>
      </c>
      <c r="AE131" s="34" t="e">
        <f>IF($B127&gt;=$B128, AE127, NPV($B128,AF130:$BD130))</f>
        <v>#REF!</v>
      </c>
      <c r="AF131" s="34" t="e">
        <f>IF($B127&gt;=$B128, AF127, NPV($B128,AG130:$BD130))</f>
        <v>#REF!</v>
      </c>
      <c r="AG131" s="34" t="e">
        <f>IF($B127&gt;=$B128, AG127, NPV($B128,AH130:$BD130))</f>
        <v>#REF!</v>
      </c>
      <c r="AH131" s="34" t="e">
        <f>IF($B127&gt;=$B128, AH127, NPV($B128,AI130:$BD130))</f>
        <v>#REF!</v>
      </c>
      <c r="AI131" s="34" t="e">
        <f>IF($B127&gt;=$B128, AI127, NPV($B128,AJ130:$BD130))</f>
        <v>#REF!</v>
      </c>
      <c r="AJ131" s="34" t="e">
        <f>IF($B127&gt;=$B128, AJ127, NPV($B128,AK130:$BD130))</f>
        <v>#REF!</v>
      </c>
      <c r="AK131" s="34" t="e">
        <f>IF($B127&gt;=$B128, AK127, NPV($B128,AL130:$BD130))</f>
        <v>#REF!</v>
      </c>
      <c r="AL131" s="34" t="e">
        <f>IF($B127&gt;=$B128, AL127, NPV($B128,AM130:$BD130))</f>
        <v>#REF!</v>
      </c>
      <c r="AM131" s="34" t="e">
        <f>IF($B127&gt;=$B128, AM127, NPV($B128,AN130:$BD130))</f>
        <v>#REF!</v>
      </c>
      <c r="AN131" s="34" t="e">
        <f>IF($B127&gt;=$B128, AN127, NPV($B128,AO130:$BD130))</f>
        <v>#REF!</v>
      </c>
      <c r="AO131" s="34" t="e">
        <f>IF($B127&gt;=$B128, AO127, NPV($B128,AP130:$BD130))</f>
        <v>#REF!</v>
      </c>
      <c r="AP131" s="34" t="e">
        <f>IF($B127&gt;=$B128, AP127, NPV($B128,AQ130:$BD130))</f>
        <v>#REF!</v>
      </c>
      <c r="AQ131" s="34" t="e">
        <f>IF($B127&gt;=$B128, AQ127, NPV($B128,AR130:$BD130))</f>
        <v>#REF!</v>
      </c>
      <c r="AR131" s="34" t="e">
        <f>IF($B127&gt;=$B128, AR127, NPV($B128,AS130:$BD130))</f>
        <v>#REF!</v>
      </c>
      <c r="AS131" s="34"/>
      <c r="AT131" s="34"/>
      <c r="AU131" s="34"/>
      <c r="AV131" s="34"/>
      <c r="AW131" s="34"/>
      <c r="AX131" s="34"/>
      <c r="AY131" s="34"/>
      <c r="AZ131" s="34"/>
      <c r="BA131" s="34"/>
      <c r="BB131" s="34"/>
      <c r="BC131" s="34"/>
      <c r="BD131" s="34"/>
    </row>
    <row r="132" spans="1:56" s="12" customFormat="1">
      <c r="A132" s="39"/>
      <c r="C132" s="30" t="e">
        <f>$C$15</f>
        <v>#REF!</v>
      </c>
      <c r="D132" s="34" t="e">
        <f>IF(D131=0,0,(1-D131/D127)*100)</f>
        <v>#REF!</v>
      </c>
      <c r="E132" s="34" t="e">
        <f t="shared" ref="E132:AR132" si="58">IF(E131=0,0,(1-E131/E127)*100)</f>
        <v>#REF!</v>
      </c>
      <c r="F132" s="34" t="e">
        <f t="shared" si="58"/>
        <v>#REF!</v>
      </c>
      <c r="G132" s="34" t="e">
        <f t="shared" si="58"/>
        <v>#REF!</v>
      </c>
      <c r="H132" s="34" t="e">
        <f t="shared" si="58"/>
        <v>#REF!</v>
      </c>
      <c r="I132" s="34" t="e">
        <f t="shared" si="58"/>
        <v>#REF!</v>
      </c>
      <c r="J132" s="34" t="e">
        <f t="shared" si="58"/>
        <v>#REF!</v>
      </c>
      <c r="K132" s="34" t="e">
        <f t="shared" si="58"/>
        <v>#REF!</v>
      </c>
      <c r="L132" s="34" t="e">
        <f t="shared" si="58"/>
        <v>#REF!</v>
      </c>
      <c r="M132" s="34" t="e">
        <f t="shared" si="58"/>
        <v>#REF!</v>
      </c>
      <c r="N132" s="34" t="e">
        <f t="shared" si="58"/>
        <v>#REF!</v>
      </c>
      <c r="O132" s="34" t="e">
        <f t="shared" si="58"/>
        <v>#REF!</v>
      </c>
      <c r="P132" s="34" t="e">
        <f t="shared" si="58"/>
        <v>#REF!</v>
      </c>
      <c r="Q132" s="34" t="e">
        <f t="shared" si="58"/>
        <v>#REF!</v>
      </c>
      <c r="R132" s="34" t="e">
        <f t="shared" si="58"/>
        <v>#REF!</v>
      </c>
      <c r="S132" s="34" t="e">
        <f t="shared" si="58"/>
        <v>#REF!</v>
      </c>
      <c r="T132" s="34" t="e">
        <f t="shared" si="58"/>
        <v>#REF!</v>
      </c>
      <c r="U132" s="34" t="e">
        <f t="shared" si="58"/>
        <v>#REF!</v>
      </c>
      <c r="V132" s="34" t="e">
        <f t="shared" si="58"/>
        <v>#REF!</v>
      </c>
      <c r="W132" s="34" t="e">
        <f t="shared" si="58"/>
        <v>#REF!</v>
      </c>
      <c r="X132" s="34" t="e">
        <f t="shared" si="58"/>
        <v>#REF!</v>
      </c>
      <c r="Y132" s="34" t="e">
        <f t="shared" si="58"/>
        <v>#REF!</v>
      </c>
      <c r="Z132" s="34" t="e">
        <f t="shared" si="58"/>
        <v>#REF!</v>
      </c>
      <c r="AA132" s="34" t="e">
        <f t="shared" si="58"/>
        <v>#REF!</v>
      </c>
      <c r="AB132" s="34" t="e">
        <f t="shared" si="58"/>
        <v>#REF!</v>
      </c>
      <c r="AC132" s="34" t="e">
        <f t="shared" si="58"/>
        <v>#REF!</v>
      </c>
      <c r="AD132" s="34" t="e">
        <f t="shared" si="58"/>
        <v>#REF!</v>
      </c>
      <c r="AE132" s="34" t="e">
        <f t="shared" si="58"/>
        <v>#REF!</v>
      </c>
      <c r="AF132" s="34" t="e">
        <f t="shared" si="58"/>
        <v>#REF!</v>
      </c>
      <c r="AG132" s="34" t="e">
        <f t="shared" si="58"/>
        <v>#REF!</v>
      </c>
      <c r="AH132" s="34" t="e">
        <f t="shared" si="58"/>
        <v>#REF!</v>
      </c>
      <c r="AI132" s="34" t="e">
        <f t="shared" si="58"/>
        <v>#REF!</v>
      </c>
      <c r="AJ132" s="34" t="e">
        <f t="shared" si="58"/>
        <v>#REF!</v>
      </c>
      <c r="AK132" s="34" t="e">
        <f t="shared" si="58"/>
        <v>#REF!</v>
      </c>
      <c r="AL132" s="34" t="e">
        <f t="shared" si="58"/>
        <v>#REF!</v>
      </c>
      <c r="AM132" s="34" t="e">
        <f t="shared" si="58"/>
        <v>#REF!</v>
      </c>
      <c r="AN132" s="34" t="e">
        <f t="shared" si="58"/>
        <v>#REF!</v>
      </c>
      <c r="AO132" s="34" t="e">
        <f t="shared" si="58"/>
        <v>#REF!</v>
      </c>
      <c r="AP132" s="34" t="e">
        <f t="shared" si="58"/>
        <v>#REF!</v>
      </c>
      <c r="AQ132" s="34" t="e">
        <f t="shared" si="58"/>
        <v>#REF!</v>
      </c>
      <c r="AR132" s="34" t="e">
        <f t="shared" si="58"/>
        <v>#REF!</v>
      </c>
      <c r="AS132" s="34"/>
      <c r="AT132" s="34"/>
      <c r="AU132" s="34"/>
      <c r="AV132" s="34"/>
      <c r="AW132" s="34"/>
      <c r="AX132" s="34"/>
      <c r="AY132" s="34"/>
      <c r="AZ132" s="34"/>
      <c r="BA132" s="34"/>
      <c r="BB132" s="34"/>
      <c r="BC132" s="34"/>
      <c r="BD132" s="34"/>
    </row>
    <row r="133" spans="1:56" s="12" customFormat="1">
      <c r="A133" s="39"/>
      <c r="C133" s="30" t="str">
        <f>$C$16</f>
        <v>t-g&gt;0</v>
      </c>
      <c r="D133" s="42" t="e">
        <f>IF(D124-$B125&gt;0,D124-$B125,0)</f>
        <v>#REF!</v>
      </c>
      <c r="E133" s="42" t="e">
        <f t="shared" ref="E133:AR133" si="59">IF(E124-$B125&gt;0,E124-$B125,0)</f>
        <v>#REF!</v>
      </c>
      <c r="F133" s="42" t="e">
        <f t="shared" si="59"/>
        <v>#REF!</v>
      </c>
      <c r="G133" s="42" t="e">
        <f t="shared" si="59"/>
        <v>#REF!</v>
      </c>
      <c r="H133" s="42" t="e">
        <f t="shared" si="59"/>
        <v>#REF!</v>
      </c>
      <c r="I133" s="42" t="e">
        <f t="shared" si="59"/>
        <v>#REF!</v>
      </c>
      <c r="J133" s="42" t="e">
        <f t="shared" si="59"/>
        <v>#REF!</v>
      </c>
      <c r="K133" s="42" t="e">
        <f t="shared" si="59"/>
        <v>#REF!</v>
      </c>
      <c r="L133" s="42" t="e">
        <f t="shared" si="59"/>
        <v>#REF!</v>
      </c>
      <c r="M133" s="42" t="e">
        <f t="shared" si="59"/>
        <v>#REF!</v>
      </c>
      <c r="N133" s="42" t="e">
        <f t="shared" si="59"/>
        <v>#REF!</v>
      </c>
      <c r="O133" s="42" t="e">
        <f t="shared" si="59"/>
        <v>#REF!</v>
      </c>
      <c r="P133" s="42" t="e">
        <f t="shared" si="59"/>
        <v>#REF!</v>
      </c>
      <c r="Q133" s="42" t="e">
        <f t="shared" si="59"/>
        <v>#REF!</v>
      </c>
      <c r="R133" s="42" t="e">
        <f t="shared" si="59"/>
        <v>#REF!</v>
      </c>
      <c r="S133" s="42" t="e">
        <f t="shared" si="59"/>
        <v>#REF!</v>
      </c>
      <c r="T133" s="42" t="e">
        <f t="shared" si="59"/>
        <v>#REF!</v>
      </c>
      <c r="U133" s="42" t="e">
        <f t="shared" si="59"/>
        <v>#REF!</v>
      </c>
      <c r="V133" s="42" t="e">
        <f t="shared" si="59"/>
        <v>#REF!</v>
      </c>
      <c r="W133" s="42" t="e">
        <f t="shared" si="59"/>
        <v>#REF!</v>
      </c>
      <c r="X133" s="42" t="e">
        <f t="shared" si="59"/>
        <v>#REF!</v>
      </c>
      <c r="Y133" s="42" t="e">
        <f t="shared" si="59"/>
        <v>#REF!</v>
      </c>
      <c r="Z133" s="42" t="e">
        <f t="shared" si="59"/>
        <v>#REF!</v>
      </c>
      <c r="AA133" s="42" t="e">
        <f t="shared" si="59"/>
        <v>#REF!</v>
      </c>
      <c r="AB133" s="42" t="e">
        <f t="shared" si="59"/>
        <v>#REF!</v>
      </c>
      <c r="AC133" s="42" t="e">
        <f t="shared" si="59"/>
        <v>#REF!</v>
      </c>
      <c r="AD133" s="42" t="e">
        <f t="shared" si="59"/>
        <v>#REF!</v>
      </c>
      <c r="AE133" s="42" t="e">
        <f t="shared" si="59"/>
        <v>#REF!</v>
      </c>
      <c r="AF133" s="42" t="e">
        <f t="shared" si="59"/>
        <v>#REF!</v>
      </c>
      <c r="AG133" s="42" t="e">
        <f t="shared" si="59"/>
        <v>#REF!</v>
      </c>
      <c r="AH133" s="42" t="e">
        <f t="shared" si="59"/>
        <v>#REF!</v>
      </c>
      <c r="AI133" s="42" t="e">
        <f t="shared" si="59"/>
        <v>#REF!</v>
      </c>
      <c r="AJ133" s="42" t="e">
        <f t="shared" si="59"/>
        <v>#REF!</v>
      </c>
      <c r="AK133" s="42" t="e">
        <f t="shared" si="59"/>
        <v>#REF!</v>
      </c>
      <c r="AL133" s="42" t="e">
        <f t="shared" si="59"/>
        <v>#REF!</v>
      </c>
      <c r="AM133" s="42" t="e">
        <f t="shared" si="59"/>
        <v>#REF!</v>
      </c>
      <c r="AN133" s="42" t="e">
        <f t="shared" si="59"/>
        <v>#REF!</v>
      </c>
      <c r="AO133" s="42" t="e">
        <f t="shared" si="59"/>
        <v>#REF!</v>
      </c>
      <c r="AP133" s="42" t="e">
        <f t="shared" si="59"/>
        <v>#REF!</v>
      </c>
      <c r="AQ133" s="42" t="e">
        <f t="shared" si="59"/>
        <v>#REF!</v>
      </c>
      <c r="AR133" s="42" t="e">
        <f t="shared" si="59"/>
        <v>#REF!</v>
      </c>
      <c r="AS133" s="42"/>
      <c r="AT133" s="45"/>
      <c r="AU133" s="45"/>
      <c r="AV133" s="45"/>
      <c r="AW133" s="45"/>
      <c r="AX133" s="45"/>
      <c r="AY133" s="45"/>
      <c r="AZ133" s="45"/>
      <c r="BA133" s="45"/>
      <c r="BB133" s="45"/>
      <c r="BC133" s="45"/>
      <c r="BD133" s="45"/>
    </row>
    <row r="134" spans="1:56" s="12" customFormat="1">
      <c r="A134" s="39"/>
      <c r="C134" s="30"/>
      <c r="D134" s="42" t="e">
        <f>IF(D133=0,0,CHOOSE(D133,D140,E140,F140,G140,H140,I140,J140,K140,L140,M140,N140,O140,P140,Q140,R140,S140,T140,U140,V140,W140,X140,Y140,Z140,AA140,AB140,AC140,AD140,AE140,AF140))</f>
        <v>#REF!</v>
      </c>
      <c r="E134" s="42" t="e">
        <f>IF(E133=0,0,CHOOSE(E133,D140,E140,F140,G140,H140,I140,J140,K140,L140,M140,N140,O140,P140,Q140,R140,S140,T140,U140,V140,W140,X140,Y140,Z140,AA140,AB140,AC140,AD140,AE140,AF140,AG140,AH140,AI140,AJ140,AK140,AL140,AM140,AN140,AO140,AP140,AQ140,AR140,AS140))</f>
        <v>#REF!</v>
      </c>
      <c r="F134" s="42" t="e">
        <f t="shared" ref="F134:AR134" si="60">IF(F133=0,0,CHOOSE(F133,E140,F140,G140,H140,I140,J140,K140,L140,M140,N140,O140,P140,Q140,R140,S140,T140,U140,V140,W140,X140,Y140,Z140,AA140,AB140,AC140,AD140,AE140,AF140,AG140,AH140,AI140,AJ140,AK140,AL140,AM140,AN140,AO140,AP140,AQ140,AR140,AS140,AT140))</f>
        <v>#REF!</v>
      </c>
      <c r="G134" s="42" t="e">
        <f t="shared" si="60"/>
        <v>#REF!</v>
      </c>
      <c r="H134" s="42" t="e">
        <f t="shared" si="60"/>
        <v>#REF!</v>
      </c>
      <c r="I134" s="42" t="e">
        <f t="shared" si="60"/>
        <v>#REF!</v>
      </c>
      <c r="J134" s="42" t="e">
        <f t="shared" si="60"/>
        <v>#REF!</v>
      </c>
      <c r="K134" s="42" t="e">
        <f t="shared" si="60"/>
        <v>#REF!</v>
      </c>
      <c r="L134" s="42" t="e">
        <f t="shared" si="60"/>
        <v>#REF!</v>
      </c>
      <c r="M134" s="42" t="e">
        <f t="shared" si="60"/>
        <v>#REF!</v>
      </c>
      <c r="N134" s="42" t="e">
        <f t="shared" si="60"/>
        <v>#REF!</v>
      </c>
      <c r="O134" s="42" t="e">
        <f t="shared" si="60"/>
        <v>#REF!</v>
      </c>
      <c r="P134" s="42" t="e">
        <f t="shared" si="60"/>
        <v>#REF!</v>
      </c>
      <c r="Q134" s="42" t="e">
        <f t="shared" si="60"/>
        <v>#REF!</v>
      </c>
      <c r="R134" s="42" t="e">
        <f t="shared" si="60"/>
        <v>#REF!</v>
      </c>
      <c r="S134" s="42" t="e">
        <f t="shared" si="60"/>
        <v>#REF!</v>
      </c>
      <c r="T134" s="42" t="e">
        <f t="shared" si="60"/>
        <v>#REF!</v>
      </c>
      <c r="U134" s="42" t="e">
        <f t="shared" si="60"/>
        <v>#REF!</v>
      </c>
      <c r="V134" s="42" t="e">
        <f t="shared" si="60"/>
        <v>#REF!</v>
      </c>
      <c r="W134" s="42" t="e">
        <f t="shared" si="60"/>
        <v>#REF!</v>
      </c>
      <c r="X134" s="42" t="e">
        <f t="shared" si="60"/>
        <v>#REF!</v>
      </c>
      <c r="Y134" s="42" t="e">
        <f t="shared" si="60"/>
        <v>#REF!</v>
      </c>
      <c r="Z134" s="42" t="e">
        <f t="shared" si="60"/>
        <v>#REF!</v>
      </c>
      <c r="AA134" s="42" t="e">
        <f t="shared" si="60"/>
        <v>#REF!</v>
      </c>
      <c r="AB134" s="42" t="e">
        <f t="shared" si="60"/>
        <v>#REF!</v>
      </c>
      <c r="AC134" s="42" t="e">
        <f t="shared" si="60"/>
        <v>#REF!</v>
      </c>
      <c r="AD134" s="42" t="e">
        <f t="shared" si="60"/>
        <v>#REF!</v>
      </c>
      <c r="AE134" s="42" t="e">
        <f t="shared" si="60"/>
        <v>#REF!</v>
      </c>
      <c r="AF134" s="42" t="e">
        <f t="shared" si="60"/>
        <v>#REF!</v>
      </c>
      <c r="AG134" s="42" t="e">
        <f t="shared" si="60"/>
        <v>#REF!</v>
      </c>
      <c r="AH134" s="42" t="e">
        <f t="shared" si="60"/>
        <v>#REF!</v>
      </c>
      <c r="AI134" s="42" t="e">
        <f t="shared" si="60"/>
        <v>#REF!</v>
      </c>
      <c r="AJ134" s="42" t="e">
        <f t="shared" si="60"/>
        <v>#REF!</v>
      </c>
      <c r="AK134" s="42" t="e">
        <f t="shared" si="60"/>
        <v>#REF!</v>
      </c>
      <c r="AL134" s="42" t="e">
        <f t="shared" si="60"/>
        <v>#REF!</v>
      </c>
      <c r="AM134" s="42" t="e">
        <f t="shared" si="60"/>
        <v>#REF!</v>
      </c>
      <c r="AN134" s="42" t="e">
        <f t="shared" si="60"/>
        <v>#REF!</v>
      </c>
      <c r="AO134" s="42" t="e">
        <f t="shared" si="60"/>
        <v>#REF!</v>
      </c>
      <c r="AP134" s="42" t="e">
        <f t="shared" si="60"/>
        <v>#REF!</v>
      </c>
      <c r="AQ134" s="42" t="e">
        <f t="shared" si="60"/>
        <v>#REF!</v>
      </c>
      <c r="AR134" s="42" t="e">
        <f t="shared" si="60"/>
        <v>#REF!</v>
      </c>
      <c r="AS134" s="42"/>
      <c r="AT134" s="45"/>
      <c r="AU134" s="45"/>
      <c r="AV134" s="45"/>
      <c r="AW134" s="45"/>
      <c r="AX134" s="45"/>
      <c r="AY134" s="45"/>
      <c r="AZ134" s="45"/>
      <c r="BA134" s="45"/>
      <c r="BB134" s="45"/>
      <c r="BC134" s="45"/>
      <c r="BD134" s="45"/>
    </row>
    <row r="135" spans="1:56" s="12" customFormat="1">
      <c r="A135" s="39"/>
      <c r="C135" s="30" t="str">
        <f>$C$18</f>
        <v>t-m condition</v>
      </c>
      <c r="D135" s="42" t="e">
        <f>IF(D100-$B126&gt;0,D100-$B126,0)</f>
        <v>#REF!</v>
      </c>
      <c r="E135" s="42" t="e">
        <f t="shared" ref="E135:AR135" si="61">IF(E100-$B126&gt;0,E100-$B126,0)</f>
        <v>#REF!</v>
      </c>
      <c r="F135" s="42" t="e">
        <f t="shared" si="61"/>
        <v>#REF!</v>
      </c>
      <c r="G135" s="42" t="e">
        <f t="shared" si="61"/>
        <v>#REF!</v>
      </c>
      <c r="H135" s="42" t="e">
        <f t="shared" si="61"/>
        <v>#REF!</v>
      </c>
      <c r="I135" s="42" t="e">
        <f t="shared" si="61"/>
        <v>#REF!</v>
      </c>
      <c r="J135" s="42" t="e">
        <f t="shared" si="61"/>
        <v>#REF!</v>
      </c>
      <c r="K135" s="42" t="e">
        <f t="shared" si="61"/>
        <v>#REF!</v>
      </c>
      <c r="L135" s="42" t="e">
        <f t="shared" si="61"/>
        <v>#REF!</v>
      </c>
      <c r="M135" s="42" t="e">
        <f t="shared" si="61"/>
        <v>#REF!</v>
      </c>
      <c r="N135" s="42" t="e">
        <f t="shared" si="61"/>
        <v>#REF!</v>
      </c>
      <c r="O135" s="42" t="e">
        <f t="shared" si="61"/>
        <v>#REF!</v>
      </c>
      <c r="P135" s="42" t="e">
        <f t="shared" si="61"/>
        <v>#REF!</v>
      </c>
      <c r="Q135" s="42" t="e">
        <f t="shared" si="61"/>
        <v>#REF!</v>
      </c>
      <c r="R135" s="42" t="e">
        <f t="shared" si="61"/>
        <v>#REF!</v>
      </c>
      <c r="S135" s="42" t="e">
        <f t="shared" si="61"/>
        <v>#REF!</v>
      </c>
      <c r="T135" s="42" t="e">
        <f t="shared" si="61"/>
        <v>#REF!</v>
      </c>
      <c r="U135" s="42" t="e">
        <f t="shared" si="61"/>
        <v>#REF!</v>
      </c>
      <c r="V135" s="42" t="e">
        <f t="shared" si="61"/>
        <v>#REF!</v>
      </c>
      <c r="W135" s="42" t="e">
        <f t="shared" si="61"/>
        <v>#REF!</v>
      </c>
      <c r="X135" s="42" t="e">
        <f t="shared" si="61"/>
        <v>#REF!</v>
      </c>
      <c r="Y135" s="42" t="e">
        <f t="shared" si="61"/>
        <v>#REF!</v>
      </c>
      <c r="Z135" s="42" t="e">
        <f t="shared" si="61"/>
        <v>#REF!</v>
      </c>
      <c r="AA135" s="42" t="e">
        <f t="shared" si="61"/>
        <v>#REF!</v>
      </c>
      <c r="AB135" s="42" t="e">
        <f t="shared" si="61"/>
        <v>#REF!</v>
      </c>
      <c r="AC135" s="42" t="e">
        <f t="shared" si="61"/>
        <v>#REF!</v>
      </c>
      <c r="AD135" s="42" t="e">
        <f t="shared" si="61"/>
        <v>#REF!</v>
      </c>
      <c r="AE135" s="42" t="e">
        <f t="shared" si="61"/>
        <v>#REF!</v>
      </c>
      <c r="AF135" s="42" t="e">
        <f t="shared" si="61"/>
        <v>#REF!</v>
      </c>
      <c r="AG135" s="42" t="e">
        <f t="shared" si="61"/>
        <v>#REF!</v>
      </c>
      <c r="AH135" s="42" t="e">
        <f t="shared" si="61"/>
        <v>#REF!</v>
      </c>
      <c r="AI135" s="42" t="e">
        <f t="shared" si="61"/>
        <v>#REF!</v>
      </c>
      <c r="AJ135" s="42" t="e">
        <f t="shared" si="61"/>
        <v>#REF!</v>
      </c>
      <c r="AK135" s="42" t="e">
        <f t="shared" si="61"/>
        <v>#REF!</v>
      </c>
      <c r="AL135" s="42" t="e">
        <f t="shared" si="61"/>
        <v>#REF!</v>
      </c>
      <c r="AM135" s="42" t="e">
        <f t="shared" si="61"/>
        <v>#REF!</v>
      </c>
      <c r="AN135" s="42" t="e">
        <f t="shared" si="61"/>
        <v>#REF!</v>
      </c>
      <c r="AO135" s="42" t="e">
        <f t="shared" si="61"/>
        <v>#REF!</v>
      </c>
      <c r="AP135" s="42" t="e">
        <f t="shared" si="61"/>
        <v>#REF!</v>
      </c>
      <c r="AQ135" s="42" t="e">
        <f t="shared" si="61"/>
        <v>#REF!</v>
      </c>
      <c r="AR135" s="42" t="e">
        <f t="shared" si="61"/>
        <v>#REF!</v>
      </c>
      <c r="AS135" s="42"/>
      <c r="AT135" s="45"/>
      <c r="AU135" s="45"/>
      <c r="AV135" s="45"/>
      <c r="AW135" s="45"/>
      <c r="AX135" s="45"/>
      <c r="AY135" s="45"/>
      <c r="AZ135" s="45"/>
      <c r="BA135" s="45"/>
      <c r="BB135" s="45"/>
      <c r="BC135" s="45"/>
      <c r="BD135" s="45"/>
    </row>
    <row r="136" spans="1:56" s="12" customFormat="1">
      <c r="A136" s="39"/>
      <c r="C136" s="1"/>
      <c r="D136" s="34" t="e">
        <f>IF(D135=0,0,CHOOSE(D135,D140,E140,F140,G140,H140,I140,J140,K140,L140,M140,N140,O140,P140,Q140,R140,S140,T140,U140,V140,W140,X140,Y140,Z140,AA140,AB140,AC140,AD140,AE140,AF140,AG140,AH140,AI140,AJ140,AK140,AL140,AM140,AN140,AO140,AP140,AQ140,AR140,AS140))</f>
        <v>#REF!</v>
      </c>
      <c r="E136" s="34" t="e">
        <f t="shared" ref="E136:AR136" si="62">IF(E135=0,0,CHOOSE(E135,E140,F140,G140,H140,I140,J140,K140,L140,M140,N140,O140,P140,Q140,R140,S140,T140,U140,V140,W140,X140,Y140,Z140,AA140,AB140,AC140,AD140,AE140,AF140,AG140,AH140,AI140,AJ140,AK140,AL140,AM140,AN140,AO140,AP140,AQ140,AR140,AS140,AT140))</f>
        <v>#REF!</v>
      </c>
      <c r="F136" s="34" t="e">
        <f t="shared" si="62"/>
        <v>#REF!</v>
      </c>
      <c r="G136" s="34" t="e">
        <f t="shared" si="62"/>
        <v>#REF!</v>
      </c>
      <c r="H136" s="34" t="e">
        <f t="shared" si="62"/>
        <v>#REF!</v>
      </c>
      <c r="I136" s="34" t="e">
        <f t="shared" si="62"/>
        <v>#REF!</v>
      </c>
      <c r="J136" s="34" t="e">
        <f t="shared" si="62"/>
        <v>#REF!</v>
      </c>
      <c r="K136" s="34" t="e">
        <f t="shared" si="62"/>
        <v>#REF!</v>
      </c>
      <c r="L136" s="34" t="e">
        <f t="shared" si="62"/>
        <v>#REF!</v>
      </c>
      <c r="M136" s="34" t="e">
        <f t="shared" si="62"/>
        <v>#REF!</v>
      </c>
      <c r="N136" s="34" t="e">
        <f t="shared" si="62"/>
        <v>#REF!</v>
      </c>
      <c r="O136" s="34" t="e">
        <f t="shared" si="62"/>
        <v>#REF!</v>
      </c>
      <c r="P136" s="34" t="e">
        <f t="shared" si="62"/>
        <v>#REF!</v>
      </c>
      <c r="Q136" s="34" t="e">
        <f t="shared" si="62"/>
        <v>#REF!</v>
      </c>
      <c r="R136" s="34" t="e">
        <f t="shared" si="62"/>
        <v>#REF!</v>
      </c>
      <c r="S136" s="34" t="e">
        <f t="shared" si="62"/>
        <v>#REF!</v>
      </c>
      <c r="T136" s="34" t="e">
        <f t="shared" si="62"/>
        <v>#REF!</v>
      </c>
      <c r="U136" s="34" t="e">
        <f t="shared" si="62"/>
        <v>#REF!</v>
      </c>
      <c r="V136" s="34" t="e">
        <f t="shared" si="62"/>
        <v>#REF!</v>
      </c>
      <c r="W136" s="34" t="e">
        <f t="shared" si="62"/>
        <v>#REF!</v>
      </c>
      <c r="X136" s="34" t="e">
        <f t="shared" si="62"/>
        <v>#REF!</v>
      </c>
      <c r="Y136" s="34" t="e">
        <f t="shared" si="62"/>
        <v>#REF!</v>
      </c>
      <c r="Z136" s="34" t="e">
        <f t="shared" si="62"/>
        <v>#REF!</v>
      </c>
      <c r="AA136" s="34" t="e">
        <f t="shared" si="62"/>
        <v>#REF!</v>
      </c>
      <c r="AB136" s="34" t="e">
        <f t="shared" si="62"/>
        <v>#REF!</v>
      </c>
      <c r="AC136" s="34" t="e">
        <f t="shared" si="62"/>
        <v>#REF!</v>
      </c>
      <c r="AD136" s="34" t="e">
        <f t="shared" si="62"/>
        <v>#REF!</v>
      </c>
      <c r="AE136" s="34" t="e">
        <f t="shared" si="62"/>
        <v>#REF!</v>
      </c>
      <c r="AF136" s="34" t="e">
        <f t="shared" si="62"/>
        <v>#REF!</v>
      </c>
      <c r="AG136" s="34" t="e">
        <f t="shared" si="62"/>
        <v>#REF!</v>
      </c>
      <c r="AH136" s="34" t="e">
        <f t="shared" si="62"/>
        <v>#REF!</v>
      </c>
      <c r="AI136" s="34" t="e">
        <f t="shared" si="62"/>
        <v>#REF!</v>
      </c>
      <c r="AJ136" s="34" t="e">
        <f t="shared" si="62"/>
        <v>#REF!</v>
      </c>
      <c r="AK136" s="34" t="e">
        <f t="shared" si="62"/>
        <v>#REF!</v>
      </c>
      <c r="AL136" s="34" t="e">
        <f t="shared" si="62"/>
        <v>#REF!</v>
      </c>
      <c r="AM136" s="34" t="e">
        <f t="shared" si="62"/>
        <v>#REF!</v>
      </c>
      <c r="AN136" s="34" t="e">
        <f t="shared" si="62"/>
        <v>#REF!</v>
      </c>
      <c r="AO136" s="34" t="e">
        <f t="shared" si="62"/>
        <v>#REF!</v>
      </c>
      <c r="AP136" s="34" t="e">
        <f t="shared" si="62"/>
        <v>#REF!</v>
      </c>
      <c r="AQ136" s="34" t="e">
        <f t="shared" si="62"/>
        <v>#REF!</v>
      </c>
      <c r="AR136" s="34" t="e">
        <f t="shared" si="62"/>
        <v>#REF!</v>
      </c>
      <c r="AS136" s="34"/>
      <c r="AT136" s="45"/>
      <c r="AU136" s="45"/>
      <c r="AV136" s="45"/>
      <c r="AW136" s="45"/>
      <c r="AX136" s="45"/>
      <c r="AY136" s="45"/>
      <c r="AZ136" s="45"/>
      <c r="BA136" s="45"/>
      <c r="BB136" s="45"/>
      <c r="BC136" s="45"/>
      <c r="BD136" s="45"/>
    </row>
    <row r="137" spans="1:56" s="12" customFormat="1">
      <c r="A137" s="39"/>
      <c r="D137" s="22"/>
      <c r="E137" s="22"/>
      <c r="F137" s="22"/>
      <c r="G137" s="22"/>
      <c r="H137" s="22"/>
      <c r="I137" s="22"/>
      <c r="J137" s="22"/>
      <c r="K137" s="22"/>
      <c r="L137" s="22"/>
      <c r="M137" s="22"/>
      <c r="N137" s="22"/>
      <c r="O137" s="22"/>
      <c r="P137" s="22"/>
      <c r="Q137" s="22"/>
      <c r="R137" s="22"/>
      <c r="S137" s="22"/>
      <c r="T137" s="22"/>
      <c r="U137" s="22"/>
      <c r="V137" s="22"/>
      <c r="W137" s="22"/>
      <c r="X137" s="22"/>
      <c r="Y137" s="22"/>
      <c r="Z137" s="22"/>
      <c r="AA137" s="22"/>
      <c r="AB137" s="22"/>
      <c r="AC137" s="22"/>
      <c r="AD137" s="50"/>
      <c r="AE137" s="50"/>
      <c r="AF137" s="50"/>
      <c r="AG137" s="50"/>
      <c r="AH137" s="50"/>
      <c r="AI137" s="50"/>
      <c r="AJ137" s="50"/>
      <c r="AK137" s="50"/>
      <c r="AL137" s="50"/>
      <c r="AM137" s="50"/>
      <c r="AN137" s="50"/>
      <c r="AO137" s="50"/>
      <c r="AP137" s="50"/>
      <c r="AQ137" s="50"/>
      <c r="AR137" s="45"/>
      <c r="AS137" s="45"/>
      <c r="AT137" s="45"/>
      <c r="AU137" s="45"/>
      <c r="AV137" s="45"/>
      <c r="AW137" s="45"/>
      <c r="AX137" s="45"/>
      <c r="AY137" s="45"/>
      <c r="AZ137" s="45"/>
      <c r="BA137" s="45"/>
      <c r="BB137" s="45"/>
      <c r="BC137" s="45"/>
      <c r="BD137" s="45"/>
    </row>
    <row r="138" spans="1:56" s="12" customFormat="1">
      <c r="A138" s="49" t="e">
        <f>+"Output "&amp; PV_Base!A124&amp;""</f>
        <v>#REF!</v>
      </c>
      <c r="C138" s="51"/>
      <c r="D138" s="52" t="e">
        <f>D$7</f>
        <v>#NAME?</v>
      </c>
      <c r="E138" s="25" t="e">
        <f t="shared" ref="E138:AS138" si="63">D138+1</f>
        <v>#NAME?</v>
      </c>
      <c r="F138" s="25" t="e">
        <f t="shared" si="63"/>
        <v>#NAME?</v>
      </c>
      <c r="G138" s="25" t="e">
        <f t="shared" si="63"/>
        <v>#NAME?</v>
      </c>
      <c r="H138" s="25" t="e">
        <f t="shared" si="63"/>
        <v>#NAME?</v>
      </c>
      <c r="I138" s="25" t="e">
        <f t="shared" si="63"/>
        <v>#NAME?</v>
      </c>
      <c r="J138" s="25" t="e">
        <f t="shared" si="63"/>
        <v>#NAME?</v>
      </c>
      <c r="K138" s="25" t="e">
        <f t="shared" si="63"/>
        <v>#NAME?</v>
      </c>
      <c r="L138" s="25" t="e">
        <f t="shared" si="63"/>
        <v>#NAME?</v>
      </c>
      <c r="M138" s="25" t="e">
        <f t="shared" si="63"/>
        <v>#NAME?</v>
      </c>
      <c r="N138" s="25" t="e">
        <f t="shared" si="63"/>
        <v>#NAME?</v>
      </c>
      <c r="O138" s="25" t="e">
        <f t="shared" si="63"/>
        <v>#NAME?</v>
      </c>
      <c r="P138" s="25" t="e">
        <f t="shared" si="63"/>
        <v>#NAME?</v>
      </c>
      <c r="Q138" s="25" t="e">
        <f t="shared" si="63"/>
        <v>#NAME?</v>
      </c>
      <c r="R138" s="25" t="e">
        <f t="shared" si="63"/>
        <v>#NAME?</v>
      </c>
      <c r="S138" s="25" t="e">
        <f t="shared" si="63"/>
        <v>#NAME?</v>
      </c>
      <c r="T138" s="25" t="e">
        <f t="shared" si="63"/>
        <v>#NAME?</v>
      </c>
      <c r="U138" s="25" t="e">
        <f t="shared" si="63"/>
        <v>#NAME?</v>
      </c>
      <c r="V138" s="25" t="e">
        <f t="shared" si="63"/>
        <v>#NAME?</v>
      </c>
      <c r="W138" s="25" t="e">
        <f t="shared" si="63"/>
        <v>#NAME?</v>
      </c>
      <c r="X138" s="25" t="e">
        <f t="shared" si="63"/>
        <v>#NAME?</v>
      </c>
      <c r="Y138" s="25" t="e">
        <f t="shared" si="63"/>
        <v>#NAME?</v>
      </c>
      <c r="Z138" s="25" t="e">
        <f t="shared" si="63"/>
        <v>#NAME?</v>
      </c>
      <c r="AA138" s="25" t="e">
        <f t="shared" si="63"/>
        <v>#NAME?</v>
      </c>
      <c r="AB138" s="25" t="e">
        <f t="shared" si="63"/>
        <v>#NAME?</v>
      </c>
      <c r="AC138" s="25" t="e">
        <f t="shared" si="63"/>
        <v>#NAME?</v>
      </c>
      <c r="AD138" s="25" t="e">
        <f t="shared" si="63"/>
        <v>#NAME?</v>
      </c>
      <c r="AE138" s="25" t="e">
        <f t="shared" si="63"/>
        <v>#NAME?</v>
      </c>
      <c r="AF138" s="25" t="e">
        <f t="shared" si="63"/>
        <v>#NAME?</v>
      </c>
      <c r="AG138" s="25" t="e">
        <f t="shared" si="63"/>
        <v>#NAME?</v>
      </c>
      <c r="AH138" s="25" t="e">
        <f t="shared" si="63"/>
        <v>#NAME?</v>
      </c>
      <c r="AI138" s="25" t="e">
        <f t="shared" si="63"/>
        <v>#NAME?</v>
      </c>
      <c r="AJ138" s="25" t="e">
        <f t="shared" si="63"/>
        <v>#NAME?</v>
      </c>
      <c r="AK138" s="25" t="e">
        <f t="shared" si="63"/>
        <v>#NAME?</v>
      </c>
      <c r="AL138" s="25" t="e">
        <f t="shared" si="63"/>
        <v>#NAME?</v>
      </c>
      <c r="AM138" s="25" t="e">
        <f t="shared" si="63"/>
        <v>#NAME?</v>
      </c>
      <c r="AN138" s="25" t="e">
        <f t="shared" si="63"/>
        <v>#NAME?</v>
      </c>
      <c r="AO138" s="25" t="e">
        <f t="shared" si="63"/>
        <v>#NAME?</v>
      </c>
      <c r="AP138" s="25" t="e">
        <f t="shared" si="63"/>
        <v>#NAME?</v>
      </c>
      <c r="AQ138" s="25" t="e">
        <f t="shared" si="63"/>
        <v>#NAME?</v>
      </c>
      <c r="AR138" s="25" t="e">
        <f t="shared" si="63"/>
        <v>#NAME?</v>
      </c>
      <c r="AS138" s="25" t="e">
        <f t="shared" si="63"/>
        <v>#NAME?</v>
      </c>
      <c r="AT138" s="45"/>
      <c r="AU138" s="45"/>
      <c r="AV138" s="45"/>
      <c r="AW138" s="45"/>
      <c r="AX138" s="45"/>
      <c r="AY138" s="45"/>
      <c r="AZ138" s="45"/>
      <c r="BA138" s="45"/>
      <c r="BB138" s="45"/>
      <c r="BC138" s="45"/>
      <c r="BD138" s="45"/>
    </row>
    <row r="139" spans="1:56" s="12" customFormat="1">
      <c r="A139" s="39"/>
      <c r="C139" s="54" t="e">
        <f>$C$22</f>
        <v>#REF!</v>
      </c>
      <c r="D139" s="85" t="e">
        <f>#REF!</f>
        <v>#REF!</v>
      </c>
      <c r="E139" s="85" t="e">
        <f>#REF!</f>
        <v>#REF!</v>
      </c>
      <c r="F139" s="85" t="e">
        <f>#REF!</f>
        <v>#REF!</v>
      </c>
      <c r="G139" s="85" t="e">
        <f>#REF!</f>
        <v>#REF!</v>
      </c>
      <c r="H139" s="85" t="e">
        <f>#REF!</f>
        <v>#REF!</v>
      </c>
      <c r="I139" s="85" t="e">
        <f>#REF!</f>
        <v>#REF!</v>
      </c>
      <c r="J139" s="85" t="e">
        <f>#REF!</f>
        <v>#REF!</v>
      </c>
      <c r="K139" s="85" t="e">
        <f>#REF!</f>
        <v>#REF!</v>
      </c>
      <c r="L139" s="85" t="e">
        <f>#REF!</f>
        <v>#REF!</v>
      </c>
      <c r="M139" s="85" t="e">
        <f>#REF!</f>
        <v>#REF!</v>
      </c>
      <c r="N139" s="85" t="e">
        <f>#REF!</f>
        <v>#REF!</v>
      </c>
      <c r="O139" s="85" t="e">
        <f>#REF!</f>
        <v>#REF!</v>
      </c>
      <c r="P139" s="85" t="e">
        <f>#REF!</f>
        <v>#REF!</v>
      </c>
      <c r="Q139" s="85" t="e">
        <f>#REF!</f>
        <v>#REF!</v>
      </c>
      <c r="R139" s="85" t="e">
        <f>#REF!</f>
        <v>#REF!</v>
      </c>
      <c r="S139" s="85" t="e">
        <f>#REF!</f>
        <v>#REF!</v>
      </c>
      <c r="T139" s="85" t="e">
        <f>#REF!</f>
        <v>#REF!</v>
      </c>
      <c r="U139" s="85" t="e">
        <f>#REF!</f>
        <v>#REF!</v>
      </c>
      <c r="V139" s="85" t="e">
        <f>#REF!</f>
        <v>#REF!</v>
      </c>
      <c r="W139" s="85" t="e">
        <f>#REF!</f>
        <v>#REF!</v>
      </c>
      <c r="X139" s="85" t="e">
        <f>#REF!</f>
        <v>#REF!</v>
      </c>
      <c r="Y139" s="85" t="e">
        <f>#REF!</f>
        <v>#REF!</v>
      </c>
      <c r="Z139" s="85" t="e">
        <f>#REF!</f>
        <v>#REF!</v>
      </c>
      <c r="AA139" s="85" t="e">
        <f>#REF!</f>
        <v>#REF!</v>
      </c>
      <c r="AB139" s="85" t="e">
        <f>#REF!</f>
        <v>#REF!</v>
      </c>
      <c r="AC139" s="85" t="e">
        <f>#REF!</f>
        <v>#REF!</v>
      </c>
      <c r="AD139" s="85" t="e">
        <f>#REF!</f>
        <v>#REF!</v>
      </c>
      <c r="AE139" s="85" t="e">
        <f>#REF!</f>
        <v>#REF!</v>
      </c>
      <c r="AF139" s="85" t="e">
        <f>#REF!</f>
        <v>#REF!</v>
      </c>
      <c r="AG139" s="85" t="e">
        <f>#REF!</f>
        <v>#REF!</v>
      </c>
      <c r="AH139" s="85" t="e">
        <f>#REF!</f>
        <v>#REF!</v>
      </c>
      <c r="AI139" s="85" t="e">
        <f>#REF!</f>
        <v>#REF!</v>
      </c>
      <c r="AJ139" s="85" t="e">
        <f>#REF!</f>
        <v>#REF!</v>
      </c>
      <c r="AK139" s="85" t="e">
        <f>#REF!</f>
        <v>#REF!</v>
      </c>
      <c r="AL139" s="85" t="e">
        <f>#REF!</f>
        <v>#REF!</v>
      </c>
      <c r="AM139" s="85" t="e">
        <f>#REF!</f>
        <v>#REF!</v>
      </c>
      <c r="AN139" s="85" t="e">
        <f>#REF!</f>
        <v>#REF!</v>
      </c>
      <c r="AO139" s="85" t="e">
        <f>#REF!</f>
        <v>#REF!</v>
      </c>
      <c r="AP139" s="85" t="e">
        <f>#REF!</f>
        <v>#REF!</v>
      </c>
      <c r="AQ139" s="85" t="e">
        <f>#REF!</f>
        <v>#REF!</v>
      </c>
      <c r="AR139" s="85" t="e">
        <f>#REF!</f>
        <v>#REF!</v>
      </c>
      <c r="AS139" s="85" t="e">
        <f>#REF!</f>
        <v>#REF!</v>
      </c>
      <c r="AT139" s="45"/>
      <c r="AU139" s="45"/>
      <c r="AV139" s="45"/>
      <c r="AW139" s="45"/>
      <c r="AX139" s="45"/>
      <c r="AY139" s="45"/>
      <c r="AZ139" s="45"/>
      <c r="BA139" s="45"/>
      <c r="BB139" s="45"/>
      <c r="BC139" s="45"/>
      <c r="BD139" s="45"/>
    </row>
    <row r="140" spans="1:56" s="12" customFormat="1">
      <c r="A140" s="39"/>
      <c r="C140" s="30" t="e">
        <f>$C$23</f>
        <v>#REF!</v>
      </c>
      <c r="D140" s="34" t="e">
        <f>D139</f>
        <v>#REF!</v>
      </c>
      <c r="E140" s="84" t="e">
        <f>SUM(D139:E139)</f>
        <v>#REF!</v>
      </c>
      <c r="F140" s="84" t="e">
        <f>SUM(D139:F139)</f>
        <v>#REF!</v>
      </c>
      <c r="G140" s="84" t="e">
        <f>SUM(D139:G139)</f>
        <v>#REF!</v>
      </c>
      <c r="H140" s="84" t="e">
        <f>SUM(D139:H139)</f>
        <v>#REF!</v>
      </c>
      <c r="I140" s="84" t="e">
        <f>SUM(D139:I139)</f>
        <v>#REF!</v>
      </c>
      <c r="J140" s="84" t="e">
        <f>SUM(D139:J139)</f>
        <v>#REF!</v>
      </c>
      <c r="K140" s="84" t="e">
        <f>SUM(D139:K139)</f>
        <v>#REF!</v>
      </c>
      <c r="L140" s="84" t="e">
        <f>SUM(D139:L139)</f>
        <v>#REF!</v>
      </c>
      <c r="M140" s="84" t="e">
        <f>SUM(D139:M139)</f>
        <v>#REF!</v>
      </c>
      <c r="N140" s="84" t="e">
        <f>SUM(D139:N139)</f>
        <v>#REF!</v>
      </c>
      <c r="O140" s="84" t="e">
        <f>SUM(D139:O139)</f>
        <v>#REF!</v>
      </c>
      <c r="P140" s="84" t="e">
        <f>SUM(D139:P139)</f>
        <v>#REF!</v>
      </c>
      <c r="Q140" s="84" t="e">
        <f>SUM(D139:Q139)</f>
        <v>#REF!</v>
      </c>
      <c r="R140" s="84" t="e">
        <f>SUM(D139:R139)</f>
        <v>#REF!</v>
      </c>
      <c r="S140" s="84" t="e">
        <f>SUM(D139:S139)</f>
        <v>#REF!</v>
      </c>
      <c r="T140" s="84" t="e">
        <f>SUM(D139:T139)</f>
        <v>#REF!</v>
      </c>
      <c r="U140" s="84" t="e">
        <f>SUM(D139:U139)</f>
        <v>#REF!</v>
      </c>
      <c r="V140" s="84" t="e">
        <f>SUM(D139:V139)</f>
        <v>#REF!</v>
      </c>
      <c r="W140" s="84" t="e">
        <f>SUM(D139:W139)</f>
        <v>#REF!</v>
      </c>
      <c r="X140" s="84" t="e">
        <f>SUM(D139:X139)</f>
        <v>#REF!</v>
      </c>
      <c r="Y140" s="84" t="e">
        <f>SUM(D139:Y139)</f>
        <v>#REF!</v>
      </c>
      <c r="Z140" s="84" t="e">
        <f>SUM(D139:Z139)</f>
        <v>#REF!</v>
      </c>
      <c r="AA140" s="84" t="e">
        <f>SUM(D139:AA139)</f>
        <v>#REF!</v>
      </c>
      <c r="AB140" s="84" t="e">
        <f>SUM(D139:AB139)</f>
        <v>#REF!</v>
      </c>
      <c r="AC140" s="84" t="e">
        <f>SUM(D139:AC139)</f>
        <v>#REF!</v>
      </c>
      <c r="AD140" s="84" t="e">
        <f>SUM(D139:AD139)</f>
        <v>#REF!</v>
      </c>
      <c r="AE140" s="84" t="e">
        <f>SUM(D139:AE139)</f>
        <v>#REF!</v>
      </c>
      <c r="AF140" s="84" t="e">
        <f t="shared" ref="AF140" si="64">SUM(H139:AF139)</f>
        <v>#REF!</v>
      </c>
      <c r="AG140" s="84" t="e">
        <f t="shared" ref="AG140" si="65">SUM(H139:AG139)</f>
        <v>#REF!</v>
      </c>
      <c r="AH140" s="84" t="e">
        <f t="shared" ref="AH140" si="66">SUM(H139:AH139)</f>
        <v>#REF!</v>
      </c>
      <c r="AI140" s="84" t="e">
        <f t="shared" ref="AI140" si="67">SUM(H139:AI139)</f>
        <v>#REF!</v>
      </c>
      <c r="AJ140" s="84" t="e">
        <f t="shared" ref="AJ140" si="68">SUM(L139:AJ139)</f>
        <v>#REF!</v>
      </c>
      <c r="AK140" s="84" t="e">
        <f t="shared" ref="AK140" si="69">SUM(L139:AK139)</f>
        <v>#REF!</v>
      </c>
      <c r="AL140" s="84" t="e">
        <f t="shared" ref="AL140" si="70">SUM(L139:AL139)</f>
        <v>#REF!</v>
      </c>
      <c r="AM140" s="84" t="e">
        <f t="shared" ref="AM140" si="71">SUM(L139:AM139)</f>
        <v>#REF!</v>
      </c>
      <c r="AN140" s="84" t="e">
        <f t="shared" ref="AN140" si="72">SUM(P139:AN139)</f>
        <v>#REF!</v>
      </c>
      <c r="AO140" s="84" t="e">
        <f t="shared" ref="AO140" si="73">SUM(P139:AO139)</f>
        <v>#REF!</v>
      </c>
      <c r="AP140" s="84" t="e">
        <f t="shared" ref="AP140" si="74">SUM(P139:AP139)</f>
        <v>#REF!</v>
      </c>
      <c r="AQ140" s="84" t="e">
        <f t="shared" ref="AQ140" si="75">SUM(P139:AQ139)</f>
        <v>#REF!</v>
      </c>
      <c r="AR140" s="84" t="e">
        <f t="shared" ref="AR140" si="76">SUM(T139:AR139)</f>
        <v>#REF!</v>
      </c>
      <c r="AS140" s="84" t="e">
        <f t="shared" ref="AS140" si="77">SUM(T139:AS139)</f>
        <v>#REF!</v>
      </c>
      <c r="AT140" s="45"/>
      <c r="AU140" s="45"/>
      <c r="AV140" s="45"/>
      <c r="AW140" s="45"/>
      <c r="AX140" s="45"/>
      <c r="AY140" s="45"/>
      <c r="AZ140" s="45"/>
      <c r="BA140" s="45"/>
      <c r="BB140" s="45"/>
      <c r="BC140" s="45"/>
      <c r="BD140" s="45"/>
    </row>
    <row r="141" spans="1:56" s="12" customFormat="1">
      <c r="A141" s="39"/>
      <c r="C141" s="30" t="e">
        <f>$C$24</f>
        <v>#REF!</v>
      </c>
      <c r="D141" s="84" t="e">
        <f>D139-D145</f>
        <v>#REF!</v>
      </c>
      <c r="E141" s="34" t="e">
        <f>D141+E139-E145</f>
        <v>#REF!</v>
      </c>
      <c r="F141" s="34" t="e">
        <f t="shared" ref="F141:Q141" si="78">E141+F139-F145</f>
        <v>#REF!</v>
      </c>
      <c r="G141" s="34" t="e">
        <f t="shared" si="78"/>
        <v>#REF!</v>
      </c>
      <c r="H141" s="34" t="e">
        <f t="shared" si="78"/>
        <v>#REF!</v>
      </c>
      <c r="I141" s="34" t="e">
        <f t="shared" si="78"/>
        <v>#REF!</v>
      </c>
      <c r="J141" s="34" t="e">
        <f t="shared" si="78"/>
        <v>#REF!</v>
      </c>
      <c r="K141" s="34" t="e">
        <f t="shared" si="78"/>
        <v>#REF!</v>
      </c>
      <c r="L141" s="34" t="e">
        <f t="shared" si="78"/>
        <v>#REF!</v>
      </c>
      <c r="M141" s="34" t="e">
        <f t="shared" si="78"/>
        <v>#REF!</v>
      </c>
      <c r="N141" s="34" t="e">
        <f t="shared" si="78"/>
        <v>#REF!</v>
      </c>
      <c r="O141" s="34" t="e">
        <f t="shared" si="78"/>
        <v>#REF!</v>
      </c>
      <c r="P141" s="34" t="e">
        <f t="shared" si="78"/>
        <v>#REF!</v>
      </c>
      <c r="Q141" s="34" t="e">
        <f t="shared" si="78"/>
        <v>#REF!</v>
      </c>
      <c r="R141" s="34" t="e">
        <f>Q141+R139-R145</f>
        <v>#REF!</v>
      </c>
      <c r="S141" s="34" t="e">
        <f t="shared" ref="S141:AS141" si="79">R141+S139-S145</f>
        <v>#REF!</v>
      </c>
      <c r="T141" s="34" t="e">
        <f t="shared" si="79"/>
        <v>#REF!</v>
      </c>
      <c r="U141" s="34" t="e">
        <f t="shared" si="79"/>
        <v>#REF!</v>
      </c>
      <c r="V141" s="34" t="e">
        <f t="shared" si="79"/>
        <v>#REF!</v>
      </c>
      <c r="W141" s="34" t="e">
        <f t="shared" si="79"/>
        <v>#REF!</v>
      </c>
      <c r="X141" s="34" t="e">
        <f t="shared" si="79"/>
        <v>#REF!</v>
      </c>
      <c r="Y141" s="34" t="e">
        <f t="shared" si="79"/>
        <v>#REF!</v>
      </c>
      <c r="Z141" s="34" t="e">
        <f t="shared" si="79"/>
        <v>#REF!</v>
      </c>
      <c r="AA141" s="34" t="e">
        <f t="shared" si="79"/>
        <v>#REF!</v>
      </c>
      <c r="AB141" s="34" t="e">
        <f t="shared" si="79"/>
        <v>#REF!</v>
      </c>
      <c r="AC141" s="34" t="e">
        <f t="shared" si="79"/>
        <v>#REF!</v>
      </c>
      <c r="AD141" s="34" t="e">
        <f t="shared" si="79"/>
        <v>#REF!</v>
      </c>
      <c r="AE141" s="34" t="e">
        <f t="shared" si="79"/>
        <v>#REF!</v>
      </c>
      <c r="AF141" s="34" t="e">
        <f t="shared" si="79"/>
        <v>#REF!</v>
      </c>
      <c r="AG141" s="34" t="e">
        <f t="shared" si="79"/>
        <v>#REF!</v>
      </c>
      <c r="AH141" s="34" t="e">
        <f t="shared" si="79"/>
        <v>#REF!</v>
      </c>
      <c r="AI141" s="34" t="e">
        <f t="shared" si="79"/>
        <v>#REF!</v>
      </c>
      <c r="AJ141" s="34" t="e">
        <f t="shared" si="79"/>
        <v>#REF!</v>
      </c>
      <c r="AK141" s="34" t="e">
        <f t="shared" si="79"/>
        <v>#REF!</v>
      </c>
      <c r="AL141" s="34" t="e">
        <f t="shared" si="79"/>
        <v>#REF!</v>
      </c>
      <c r="AM141" s="34" t="e">
        <f t="shared" si="79"/>
        <v>#REF!</v>
      </c>
      <c r="AN141" s="34" t="e">
        <f t="shared" si="79"/>
        <v>#REF!</v>
      </c>
      <c r="AO141" s="34" t="e">
        <f t="shared" si="79"/>
        <v>#REF!</v>
      </c>
      <c r="AP141" s="34" t="e">
        <f t="shared" si="79"/>
        <v>#REF!</v>
      </c>
      <c r="AQ141" s="34" t="e">
        <f t="shared" si="79"/>
        <v>#REF!</v>
      </c>
      <c r="AR141" s="34" t="e">
        <f t="shared" si="79"/>
        <v>#REF!</v>
      </c>
      <c r="AS141" s="34" t="e">
        <f t="shared" si="79"/>
        <v>#REF!</v>
      </c>
      <c r="AT141" s="45"/>
      <c r="AU141" s="45"/>
      <c r="AV141" s="45"/>
      <c r="AW141" s="45"/>
      <c r="AX141" s="45"/>
      <c r="AY141" s="45"/>
      <c r="AZ141" s="45"/>
      <c r="BA141" s="45"/>
      <c r="BB141" s="45"/>
      <c r="BC141" s="45"/>
      <c r="BD141" s="45"/>
    </row>
    <row r="142" spans="1:56" s="12" customFormat="1">
      <c r="A142" s="39"/>
      <c r="C142" s="30" t="e">
        <f>+TEXT(C131,"#")&amp;"   "&amp;TEXT(A124,"#")</f>
        <v>#REF!</v>
      </c>
      <c r="D142" s="56" t="e">
        <f>D139*D131/100</f>
        <v>#REF!</v>
      </c>
      <c r="E142" s="56" t="e">
        <f>IF((D142*(1+$B128)-E143)&lt;=0,E139*$D131/100,D142*(1+$B128)-E143+E139*$D131/100)</f>
        <v>#REF!</v>
      </c>
      <c r="F142" s="56" t="e">
        <f t="shared" ref="F142:AS142" si="80">IF((E142*(1+$B128)-F143)&lt;=0,F139*$D131/100,E142*(1+$B128)-F143+F139*$D131/100)</f>
        <v>#REF!</v>
      </c>
      <c r="G142" s="56" t="e">
        <f t="shared" si="80"/>
        <v>#REF!</v>
      </c>
      <c r="H142" s="56" t="e">
        <f t="shared" si="80"/>
        <v>#REF!</v>
      </c>
      <c r="I142" s="56" t="e">
        <f t="shared" si="80"/>
        <v>#REF!</v>
      </c>
      <c r="J142" s="56" t="e">
        <f t="shared" si="80"/>
        <v>#REF!</v>
      </c>
      <c r="K142" s="56" t="e">
        <f t="shared" si="80"/>
        <v>#REF!</v>
      </c>
      <c r="L142" s="56" t="e">
        <f t="shared" si="80"/>
        <v>#REF!</v>
      </c>
      <c r="M142" s="56" t="e">
        <f t="shared" si="80"/>
        <v>#REF!</v>
      </c>
      <c r="N142" s="56" t="e">
        <f t="shared" si="80"/>
        <v>#REF!</v>
      </c>
      <c r="O142" s="56" t="e">
        <f t="shared" si="80"/>
        <v>#REF!</v>
      </c>
      <c r="P142" s="56" t="e">
        <f t="shared" si="80"/>
        <v>#REF!</v>
      </c>
      <c r="Q142" s="56" t="e">
        <f t="shared" si="80"/>
        <v>#REF!</v>
      </c>
      <c r="R142" s="56" t="e">
        <f t="shared" si="80"/>
        <v>#REF!</v>
      </c>
      <c r="S142" s="56" t="e">
        <f t="shared" si="80"/>
        <v>#REF!</v>
      </c>
      <c r="T142" s="56" t="e">
        <f t="shared" si="80"/>
        <v>#REF!</v>
      </c>
      <c r="U142" s="56" t="e">
        <f t="shared" si="80"/>
        <v>#REF!</v>
      </c>
      <c r="V142" s="56" t="e">
        <f t="shared" si="80"/>
        <v>#REF!</v>
      </c>
      <c r="W142" s="56" t="e">
        <f t="shared" si="80"/>
        <v>#REF!</v>
      </c>
      <c r="X142" s="56" t="e">
        <f t="shared" si="80"/>
        <v>#REF!</v>
      </c>
      <c r="Y142" s="56" t="e">
        <f t="shared" si="80"/>
        <v>#REF!</v>
      </c>
      <c r="Z142" s="56" t="e">
        <f t="shared" si="80"/>
        <v>#REF!</v>
      </c>
      <c r="AA142" s="56" t="e">
        <f t="shared" si="80"/>
        <v>#REF!</v>
      </c>
      <c r="AB142" s="56" t="e">
        <f t="shared" si="80"/>
        <v>#REF!</v>
      </c>
      <c r="AC142" s="56" t="e">
        <f t="shared" si="80"/>
        <v>#REF!</v>
      </c>
      <c r="AD142" s="56" t="e">
        <f t="shared" si="80"/>
        <v>#REF!</v>
      </c>
      <c r="AE142" s="56" t="e">
        <f t="shared" si="80"/>
        <v>#REF!</v>
      </c>
      <c r="AF142" s="56" t="e">
        <f t="shared" si="80"/>
        <v>#REF!</v>
      </c>
      <c r="AG142" s="56" t="e">
        <f t="shared" si="80"/>
        <v>#REF!</v>
      </c>
      <c r="AH142" s="56" t="e">
        <f t="shared" si="80"/>
        <v>#REF!</v>
      </c>
      <c r="AI142" s="56" t="e">
        <f t="shared" si="80"/>
        <v>#REF!</v>
      </c>
      <c r="AJ142" s="56" t="e">
        <f t="shared" si="80"/>
        <v>#REF!</v>
      </c>
      <c r="AK142" s="56" t="e">
        <f t="shared" si="80"/>
        <v>#REF!</v>
      </c>
      <c r="AL142" s="56" t="e">
        <f t="shared" si="80"/>
        <v>#REF!</v>
      </c>
      <c r="AM142" s="56" t="e">
        <f t="shared" si="80"/>
        <v>#REF!</v>
      </c>
      <c r="AN142" s="56" t="e">
        <f t="shared" si="80"/>
        <v>#REF!</v>
      </c>
      <c r="AO142" s="56" t="e">
        <f t="shared" si="80"/>
        <v>#REF!</v>
      </c>
      <c r="AP142" s="56" t="e">
        <f t="shared" si="80"/>
        <v>#REF!</v>
      </c>
      <c r="AQ142" s="56" t="e">
        <f t="shared" si="80"/>
        <v>#REF!</v>
      </c>
      <c r="AR142" s="56" t="e">
        <f t="shared" si="80"/>
        <v>#REF!</v>
      </c>
      <c r="AS142" s="56" t="e">
        <f t="shared" si="80"/>
        <v>#REF!</v>
      </c>
      <c r="AT142" s="50"/>
      <c r="AU142" s="50"/>
      <c r="AV142" s="50"/>
      <c r="AW142" s="50"/>
      <c r="AX142" s="50"/>
      <c r="AY142" s="50"/>
      <c r="AZ142" s="50"/>
      <c r="BA142" s="50"/>
      <c r="BB142" s="50"/>
      <c r="BC142" s="50"/>
      <c r="BD142" s="50"/>
    </row>
    <row r="143" spans="1:56" s="12" customFormat="1">
      <c r="C143" s="30" t="e">
        <f>$C$26</f>
        <v>#REF!</v>
      </c>
      <c r="D143" s="84" t="e">
        <f>D144+D145</f>
        <v>#REF!</v>
      </c>
      <c r="E143" s="84" t="e">
        <f>E144+E145</f>
        <v>#REF!</v>
      </c>
      <c r="F143" s="84" t="e">
        <f>F144+F145</f>
        <v>#REF!</v>
      </c>
      <c r="G143" s="84" t="e">
        <f t="shared" ref="G143:AD143" si="81">G144+G145</f>
        <v>#REF!</v>
      </c>
      <c r="H143" s="84" t="e">
        <f t="shared" si="81"/>
        <v>#REF!</v>
      </c>
      <c r="I143" s="84" t="e">
        <f t="shared" si="81"/>
        <v>#REF!</v>
      </c>
      <c r="J143" s="84" t="e">
        <f t="shared" si="81"/>
        <v>#REF!</v>
      </c>
      <c r="K143" s="84" t="e">
        <f t="shared" si="81"/>
        <v>#REF!</v>
      </c>
      <c r="L143" s="84" t="e">
        <f t="shared" si="81"/>
        <v>#REF!</v>
      </c>
      <c r="M143" s="84" t="e">
        <f t="shared" si="81"/>
        <v>#REF!</v>
      </c>
      <c r="N143" s="84" t="e">
        <f t="shared" si="81"/>
        <v>#REF!</v>
      </c>
      <c r="O143" s="84" t="e">
        <f t="shared" si="81"/>
        <v>#REF!</v>
      </c>
      <c r="P143" s="84" t="e">
        <f t="shared" si="81"/>
        <v>#REF!</v>
      </c>
      <c r="Q143" s="84" t="e">
        <f t="shared" si="81"/>
        <v>#REF!</v>
      </c>
      <c r="R143" s="84" t="e">
        <f t="shared" si="81"/>
        <v>#REF!</v>
      </c>
      <c r="S143" s="84" t="e">
        <f t="shared" si="81"/>
        <v>#REF!</v>
      </c>
      <c r="T143" s="84" t="e">
        <f t="shared" si="81"/>
        <v>#REF!</v>
      </c>
      <c r="U143" s="84" t="e">
        <f t="shared" si="81"/>
        <v>#REF!</v>
      </c>
      <c r="V143" s="84" t="e">
        <f t="shared" si="81"/>
        <v>#REF!</v>
      </c>
      <c r="W143" s="84" t="e">
        <f t="shared" si="81"/>
        <v>#REF!</v>
      </c>
      <c r="X143" s="84" t="e">
        <f t="shared" si="81"/>
        <v>#REF!</v>
      </c>
      <c r="Y143" s="84" t="e">
        <f t="shared" si="81"/>
        <v>#REF!</v>
      </c>
      <c r="Z143" s="84" t="e">
        <f t="shared" si="81"/>
        <v>#REF!</v>
      </c>
      <c r="AA143" s="84" t="e">
        <f t="shared" si="81"/>
        <v>#REF!</v>
      </c>
      <c r="AB143" s="84" t="e">
        <f t="shared" si="81"/>
        <v>#REF!</v>
      </c>
      <c r="AC143" s="84" t="e">
        <f t="shared" si="81"/>
        <v>#REF!</v>
      </c>
      <c r="AD143" s="84" t="e">
        <f t="shared" si="81"/>
        <v>#REF!</v>
      </c>
      <c r="AE143" s="84" t="e">
        <f>AE144+AE145</f>
        <v>#REF!</v>
      </c>
      <c r="AF143" s="84" t="e">
        <f t="shared" ref="AF143:AS143" si="82">AF144+AF145</f>
        <v>#REF!</v>
      </c>
      <c r="AG143" s="84" t="e">
        <f t="shared" si="82"/>
        <v>#REF!</v>
      </c>
      <c r="AH143" s="84" t="e">
        <f t="shared" si="82"/>
        <v>#REF!</v>
      </c>
      <c r="AI143" s="84" t="e">
        <f t="shared" si="82"/>
        <v>#REF!</v>
      </c>
      <c r="AJ143" s="84" t="e">
        <f t="shared" si="82"/>
        <v>#REF!</v>
      </c>
      <c r="AK143" s="84" t="e">
        <f t="shared" si="82"/>
        <v>#REF!</v>
      </c>
      <c r="AL143" s="84" t="e">
        <f t="shared" si="82"/>
        <v>#REF!</v>
      </c>
      <c r="AM143" s="84" t="e">
        <f t="shared" si="82"/>
        <v>#REF!</v>
      </c>
      <c r="AN143" s="84" t="e">
        <f t="shared" si="82"/>
        <v>#REF!</v>
      </c>
      <c r="AO143" s="84" t="e">
        <f t="shared" si="82"/>
        <v>#REF!</v>
      </c>
      <c r="AP143" s="84" t="e">
        <f t="shared" si="82"/>
        <v>#REF!</v>
      </c>
      <c r="AQ143" s="84" t="e">
        <f t="shared" si="82"/>
        <v>#REF!</v>
      </c>
      <c r="AR143" s="84" t="e">
        <f t="shared" si="82"/>
        <v>#REF!</v>
      </c>
      <c r="AS143" s="84" t="e">
        <f t="shared" si="82"/>
        <v>#REF!</v>
      </c>
      <c r="AT143" s="45"/>
      <c r="AU143" s="45"/>
      <c r="AV143" s="45"/>
      <c r="AW143" s="45"/>
      <c r="AX143" s="45"/>
      <c r="AY143" s="45"/>
      <c r="AZ143" s="45"/>
      <c r="BA143" s="45"/>
      <c r="BB143" s="45"/>
      <c r="BC143" s="45"/>
      <c r="BD143" s="45"/>
    </row>
    <row r="144" spans="1:56" s="12" customFormat="1">
      <c r="C144" s="30" t="e">
        <f>$C$27</f>
        <v>#REF!</v>
      </c>
      <c r="D144" s="84"/>
      <c r="E144" s="84" t="e">
        <f>$B127*D141</f>
        <v>#REF!</v>
      </c>
      <c r="F144" s="84" t="e">
        <f>$B127*E141</f>
        <v>#REF!</v>
      </c>
      <c r="G144" s="84" t="e">
        <f>$B127*F141</f>
        <v>#REF!</v>
      </c>
      <c r="H144" s="84" t="e">
        <f>$B127*G141</f>
        <v>#REF!</v>
      </c>
      <c r="I144" s="84" t="e">
        <f t="shared" ref="I144:V144" si="83">$B127*H141</f>
        <v>#REF!</v>
      </c>
      <c r="J144" s="84" t="e">
        <f t="shared" si="83"/>
        <v>#REF!</v>
      </c>
      <c r="K144" s="84" t="e">
        <f t="shared" si="83"/>
        <v>#REF!</v>
      </c>
      <c r="L144" s="84" t="e">
        <f t="shared" si="83"/>
        <v>#REF!</v>
      </c>
      <c r="M144" s="84" t="e">
        <f t="shared" si="83"/>
        <v>#REF!</v>
      </c>
      <c r="N144" s="84" t="e">
        <f t="shared" si="83"/>
        <v>#REF!</v>
      </c>
      <c r="O144" s="84" t="e">
        <f t="shared" si="83"/>
        <v>#REF!</v>
      </c>
      <c r="P144" s="84" t="e">
        <f t="shared" si="83"/>
        <v>#REF!</v>
      </c>
      <c r="Q144" s="84" t="e">
        <f t="shared" si="83"/>
        <v>#REF!</v>
      </c>
      <c r="R144" s="84" t="e">
        <f t="shared" si="83"/>
        <v>#REF!</v>
      </c>
      <c r="S144" s="84" t="e">
        <f t="shared" si="83"/>
        <v>#REF!</v>
      </c>
      <c r="T144" s="84" t="e">
        <f t="shared" si="83"/>
        <v>#REF!</v>
      </c>
      <c r="U144" s="84" t="e">
        <f t="shared" si="83"/>
        <v>#REF!</v>
      </c>
      <c r="V144" s="84" t="e">
        <f t="shared" si="83"/>
        <v>#REF!</v>
      </c>
      <c r="W144" s="84" t="e">
        <f>$B127*V141</f>
        <v>#REF!</v>
      </c>
      <c r="X144" s="84" t="e">
        <f t="shared" ref="X144:AS144" si="84">$B127*W141</f>
        <v>#REF!</v>
      </c>
      <c r="Y144" s="84" t="e">
        <f t="shared" si="84"/>
        <v>#REF!</v>
      </c>
      <c r="Z144" s="84" t="e">
        <f t="shared" si="84"/>
        <v>#REF!</v>
      </c>
      <c r="AA144" s="84" t="e">
        <f t="shared" si="84"/>
        <v>#REF!</v>
      </c>
      <c r="AB144" s="84" t="e">
        <f t="shared" si="84"/>
        <v>#REF!</v>
      </c>
      <c r="AC144" s="84" t="e">
        <f t="shared" si="84"/>
        <v>#REF!</v>
      </c>
      <c r="AD144" s="84" t="e">
        <f t="shared" si="84"/>
        <v>#REF!</v>
      </c>
      <c r="AE144" s="84" t="e">
        <f t="shared" si="84"/>
        <v>#REF!</v>
      </c>
      <c r="AF144" s="84" t="e">
        <f t="shared" si="84"/>
        <v>#REF!</v>
      </c>
      <c r="AG144" s="84" t="e">
        <f t="shared" si="84"/>
        <v>#REF!</v>
      </c>
      <c r="AH144" s="84" t="e">
        <f t="shared" si="84"/>
        <v>#REF!</v>
      </c>
      <c r="AI144" s="84" t="e">
        <f t="shared" si="84"/>
        <v>#REF!</v>
      </c>
      <c r="AJ144" s="84" t="e">
        <f t="shared" si="84"/>
        <v>#REF!</v>
      </c>
      <c r="AK144" s="84" t="e">
        <f t="shared" si="84"/>
        <v>#REF!</v>
      </c>
      <c r="AL144" s="84" t="e">
        <f t="shared" si="84"/>
        <v>#REF!</v>
      </c>
      <c r="AM144" s="84" t="e">
        <f t="shared" si="84"/>
        <v>#REF!</v>
      </c>
      <c r="AN144" s="84" t="e">
        <f t="shared" si="84"/>
        <v>#REF!</v>
      </c>
      <c r="AO144" s="84" t="e">
        <f t="shared" si="84"/>
        <v>#REF!</v>
      </c>
      <c r="AP144" s="84" t="e">
        <f t="shared" si="84"/>
        <v>#REF!</v>
      </c>
      <c r="AQ144" s="84" t="e">
        <f t="shared" si="84"/>
        <v>#REF!</v>
      </c>
      <c r="AR144" s="84" t="e">
        <f t="shared" si="84"/>
        <v>#REF!</v>
      </c>
      <c r="AS144" s="84" t="e">
        <f t="shared" si="84"/>
        <v>#REF!</v>
      </c>
      <c r="AT144" s="45"/>
      <c r="AU144" s="45"/>
      <c r="AV144" s="45"/>
      <c r="AW144" s="45"/>
      <c r="AX144" s="45"/>
      <c r="AY144" s="45"/>
      <c r="AZ144" s="45"/>
      <c r="BA144" s="45"/>
      <c r="BB144" s="45"/>
      <c r="BC144" s="45"/>
      <c r="BD144" s="45"/>
    </row>
    <row r="145" spans="1:56" s="12" customFormat="1">
      <c r="C145" s="30" t="e">
        <f>$C$28</f>
        <v>#REF!</v>
      </c>
      <c r="D145" s="84" t="e">
        <f>(D134-D136)/(B126-B125)</f>
        <v>#REF!</v>
      </c>
      <c r="E145" s="84" t="e">
        <f>(E134-E136)/(B126-B125)</f>
        <v>#REF!</v>
      </c>
      <c r="F145" s="84" t="e">
        <f>(F134-F136)/(B126-B125)</f>
        <v>#REF!</v>
      </c>
      <c r="G145" s="84" t="e">
        <f>(G134-G136)/(B126-B125)</f>
        <v>#REF!</v>
      </c>
      <c r="H145" s="84" t="e">
        <f>(H134-H136)/(B126-B125)</f>
        <v>#REF!</v>
      </c>
      <c r="I145" s="84" t="e">
        <f>(I134-I136)/(B126-B125)</f>
        <v>#REF!</v>
      </c>
      <c r="J145" s="84" t="e">
        <f>(J134-J136)/(B126-B125)</f>
        <v>#REF!</v>
      </c>
      <c r="K145" s="89" t="e">
        <f>(K134-K136)/(B126-B125)</f>
        <v>#REF!</v>
      </c>
      <c r="L145" s="84" t="e">
        <f>(L134-L136)/(B126-B125)</f>
        <v>#REF!</v>
      </c>
      <c r="M145" s="84" t="e">
        <f>(M134-M136)/(B126-B125)</f>
        <v>#REF!</v>
      </c>
      <c r="N145" s="84" t="e">
        <f>(N134-N136)/(B126-B125)</f>
        <v>#REF!</v>
      </c>
      <c r="O145" s="84" t="e">
        <f>(O134-O136)/(B126-B125)</f>
        <v>#REF!</v>
      </c>
      <c r="P145" s="84" t="e">
        <f>(P134-P136)/(B126-B125)</f>
        <v>#REF!</v>
      </c>
      <c r="Q145" s="84" t="e">
        <f>(Q134-Q136)/(B126-B125)</f>
        <v>#REF!</v>
      </c>
      <c r="R145" s="84" t="e">
        <f>(R134-R136)/(B126-B125)</f>
        <v>#REF!</v>
      </c>
      <c r="S145" s="84" t="e">
        <f>(S134-S136)/(B126-B125)</f>
        <v>#REF!</v>
      </c>
      <c r="T145" s="84" t="e">
        <f>(T134-T136)/(B126-B125)</f>
        <v>#REF!</v>
      </c>
      <c r="U145" s="84" t="e">
        <f>(U134-U136)/(B126-B125)</f>
        <v>#REF!</v>
      </c>
      <c r="V145" s="84" t="e">
        <f>(V134-V136)/(B126-B125)</f>
        <v>#REF!</v>
      </c>
      <c r="W145" s="84" t="e">
        <f>(W134-W136)/(B126-B125)</f>
        <v>#REF!</v>
      </c>
      <c r="X145" s="84" t="e">
        <f>(X134-X136)/(B126-B125)</f>
        <v>#REF!</v>
      </c>
      <c r="Y145" s="84" t="e">
        <f>(Y134-Y136)/(B126-B125)</f>
        <v>#REF!</v>
      </c>
      <c r="Z145" s="84" t="e">
        <f>(Z134-Z136)/(B126-B125)</f>
        <v>#REF!</v>
      </c>
      <c r="AA145" s="84" t="e">
        <f>(AA134-AA136)/(B126-B125)</f>
        <v>#REF!</v>
      </c>
      <c r="AB145" s="84" t="e">
        <f>(AB134-AB136)/(B126-B125)</f>
        <v>#REF!</v>
      </c>
      <c r="AC145" s="84" t="e">
        <f>(AC134-AC136)/(B126-B125)</f>
        <v>#REF!</v>
      </c>
      <c r="AD145" s="84" t="e">
        <f>(AD134-AD136)/(B126-B125)</f>
        <v>#REF!</v>
      </c>
      <c r="AE145" s="84" t="e">
        <f>(AE134-AE136)/(B126-B125)</f>
        <v>#REF!</v>
      </c>
      <c r="AF145" s="84" t="e">
        <f t="shared" ref="AF145" si="85">(AF134-AF136)/(F126-F125)</f>
        <v>#REF!</v>
      </c>
      <c r="AG145" s="84" t="e">
        <f t="shared" ref="AG145" si="86">(AG134-AG136)/(F126-F125)</f>
        <v>#REF!</v>
      </c>
      <c r="AH145" s="84" t="e">
        <f t="shared" ref="AH145" si="87">(AH134-AH136)/(F126-F125)</f>
        <v>#REF!</v>
      </c>
      <c r="AI145" s="84" t="e">
        <f t="shared" ref="AI145" si="88">(AI134-AI136)/(F126-F125)</f>
        <v>#REF!</v>
      </c>
      <c r="AJ145" s="84" t="e">
        <f t="shared" ref="AJ145" si="89">(AJ134-AJ136)/(J126-J125)</f>
        <v>#REF!</v>
      </c>
      <c r="AK145" s="84" t="e">
        <f t="shared" ref="AK145" si="90">(AK134-AK136)/(J126-J125)</f>
        <v>#REF!</v>
      </c>
      <c r="AL145" s="84" t="e">
        <f t="shared" ref="AL145" si="91">(AL134-AL136)/(J126-J125)</f>
        <v>#REF!</v>
      </c>
      <c r="AM145" s="84" t="e">
        <f t="shared" ref="AM145" si="92">(AM134-AM136)/(J126-J125)</f>
        <v>#REF!</v>
      </c>
      <c r="AN145" s="84" t="e">
        <f t="shared" ref="AN145" si="93">(AN134-AN136)/(N126-N125)</f>
        <v>#REF!</v>
      </c>
      <c r="AO145" s="84" t="e">
        <f t="shared" ref="AO145" si="94">(AO134-AO136)/(N126-N125)</f>
        <v>#REF!</v>
      </c>
      <c r="AP145" s="84" t="e">
        <f t="shared" ref="AP145" si="95">(AP134-AP136)/(N126-N125)</f>
        <v>#REF!</v>
      </c>
      <c r="AQ145" s="84" t="e">
        <f t="shared" ref="AQ145" si="96">(AQ134-AQ136)/(N126-N125)</f>
        <v>#REF!</v>
      </c>
      <c r="AR145" s="84" t="e">
        <f t="shared" ref="AR145" si="97">(AR134-AR136)/(R126-R125)</f>
        <v>#REF!</v>
      </c>
      <c r="AS145" s="84" t="e">
        <f t="shared" ref="AS145" si="98">(AS134-AS136)/(R126-R125)</f>
        <v>#NAME?</v>
      </c>
      <c r="AT145" s="45"/>
      <c r="AU145" s="45"/>
      <c r="AV145" s="45"/>
      <c r="AW145" s="45"/>
      <c r="AX145" s="45"/>
      <c r="AY145" s="45"/>
      <c r="AZ145" s="45"/>
      <c r="BA145" s="45"/>
      <c r="BB145" s="45"/>
      <c r="BC145" s="45"/>
      <c r="BD145" s="45"/>
    </row>
    <row r="146" spans="1:56" s="12" customFormat="1" ht="10.5" customHeight="1">
      <c r="A146" s="39"/>
      <c r="AF146" s="45"/>
      <c r="AG146" s="45"/>
      <c r="AH146" s="45"/>
      <c r="AI146" s="45"/>
      <c r="AJ146" s="45"/>
      <c r="AK146" s="45"/>
      <c r="AL146" s="45"/>
      <c r="AM146" s="45"/>
      <c r="AN146" s="45"/>
      <c r="AO146" s="45"/>
      <c r="AP146" s="45"/>
      <c r="AQ146" s="45"/>
      <c r="AR146" s="45"/>
      <c r="AS146" s="45"/>
      <c r="AT146" s="45"/>
      <c r="AU146" s="45"/>
      <c r="AV146" s="45"/>
      <c r="AW146" s="45"/>
      <c r="AX146" s="45"/>
      <c r="AY146" s="45"/>
      <c r="AZ146" s="45"/>
      <c r="BA146" s="45"/>
      <c r="BB146" s="45"/>
      <c r="BC146" s="45"/>
      <c r="BD146" s="45"/>
    </row>
    <row r="147" spans="1:56" s="11" customFormat="1" ht="19.5" customHeight="1">
      <c r="A147" s="87" t="e">
        <f>+#REF!</f>
        <v>#REF!</v>
      </c>
      <c r="D147" s="82" t="e">
        <f>+VLOOKUP($A$147,$B$35:$BD$44,D$40,FALSE)</f>
        <v>#REF!</v>
      </c>
      <c r="E147" s="82" t="e">
        <f t="shared" ref="E147:AI147" si="99">+VLOOKUP($A$147,$B$35:$BD$44,E$40,FALSE)</f>
        <v>#REF!</v>
      </c>
      <c r="F147" s="82" t="e">
        <f t="shared" si="99"/>
        <v>#REF!</v>
      </c>
      <c r="G147" s="82" t="e">
        <f t="shared" si="99"/>
        <v>#REF!</v>
      </c>
      <c r="H147" s="82" t="e">
        <f t="shared" si="99"/>
        <v>#REF!</v>
      </c>
      <c r="I147" s="82" t="e">
        <f t="shared" si="99"/>
        <v>#REF!</v>
      </c>
      <c r="J147" s="82" t="e">
        <f t="shared" si="99"/>
        <v>#REF!</v>
      </c>
      <c r="K147" s="82" t="e">
        <f t="shared" si="99"/>
        <v>#REF!</v>
      </c>
      <c r="L147" s="82" t="e">
        <f t="shared" si="99"/>
        <v>#REF!</v>
      </c>
      <c r="M147" s="82" t="e">
        <f t="shared" si="99"/>
        <v>#REF!</v>
      </c>
      <c r="N147" s="82" t="e">
        <f t="shared" si="99"/>
        <v>#REF!</v>
      </c>
      <c r="O147" s="82" t="e">
        <f t="shared" si="99"/>
        <v>#REF!</v>
      </c>
      <c r="P147" s="82" t="e">
        <f t="shared" si="99"/>
        <v>#REF!</v>
      </c>
      <c r="Q147" s="82" t="e">
        <f t="shared" si="99"/>
        <v>#REF!</v>
      </c>
      <c r="R147" s="82" t="e">
        <f t="shared" si="99"/>
        <v>#REF!</v>
      </c>
      <c r="S147" s="82" t="e">
        <f t="shared" si="99"/>
        <v>#REF!</v>
      </c>
      <c r="T147" s="82" t="e">
        <f t="shared" si="99"/>
        <v>#REF!</v>
      </c>
      <c r="U147" s="82" t="e">
        <f t="shared" si="99"/>
        <v>#REF!</v>
      </c>
      <c r="V147" s="82" t="e">
        <f t="shared" si="99"/>
        <v>#REF!</v>
      </c>
      <c r="W147" s="82" t="e">
        <f t="shared" si="99"/>
        <v>#REF!</v>
      </c>
      <c r="X147" s="82" t="e">
        <f t="shared" si="99"/>
        <v>#REF!</v>
      </c>
      <c r="Y147" s="82" t="e">
        <f t="shared" si="99"/>
        <v>#REF!</v>
      </c>
      <c r="Z147" s="82" t="e">
        <f t="shared" si="99"/>
        <v>#REF!</v>
      </c>
      <c r="AA147" s="82" t="e">
        <f t="shared" si="99"/>
        <v>#REF!</v>
      </c>
      <c r="AB147" s="82" t="e">
        <f t="shared" si="99"/>
        <v>#REF!</v>
      </c>
      <c r="AC147" s="82" t="e">
        <f t="shared" si="99"/>
        <v>#REF!</v>
      </c>
      <c r="AD147" s="82" t="e">
        <f t="shared" si="99"/>
        <v>#REF!</v>
      </c>
      <c r="AE147" s="82" t="e">
        <f t="shared" si="99"/>
        <v>#REF!</v>
      </c>
      <c r="AF147" s="82" t="e">
        <f t="shared" si="99"/>
        <v>#REF!</v>
      </c>
      <c r="AG147" s="82" t="e">
        <f t="shared" si="99"/>
        <v>#REF!</v>
      </c>
      <c r="AH147" s="82" t="e">
        <f t="shared" si="99"/>
        <v>#REF!</v>
      </c>
      <c r="AI147" s="82" t="e">
        <f t="shared" si="99"/>
        <v>#REF!</v>
      </c>
      <c r="AJ147" s="82"/>
      <c r="AK147" s="82"/>
      <c r="AL147" s="82"/>
      <c r="AM147" s="82"/>
      <c r="AN147" s="82"/>
      <c r="AO147" s="82"/>
      <c r="AP147" s="82"/>
      <c r="AQ147" s="82"/>
      <c r="AR147" s="82"/>
      <c r="AS147" s="82"/>
      <c r="AT147" s="82"/>
      <c r="AU147" s="82"/>
      <c r="AV147" s="82"/>
      <c r="AW147" s="82"/>
      <c r="AX147" s="82"/>
      <c r="AY147" s="82"/>
      <c r="AZ147" s="82"/>
      <c r="BA147" s="82"/>
      <c r="BB147" s="82"/>
      <c r="BC147" s="82"/>
      <c r="BD147" s="82"/>
    </row>
    <row r="148" spans="1:56" s="12" customFormat="1" ht="19.5" customHeight="1">
      <c r="A148" s="18" t="e">
        <f>IF(A147=#REF!,#REF!,PV_Base!A147)</f>
        <v>#REF!</v>
      </c>
      <c r="C148" s="17"/>
      <c r="D148" s="12">
        <f>+D124</f>
        <v>0</v>
      </c>
      <c r="E148" s="12">
        <f t="shared" ref="E148:AI149" si="100">+E124</f>
        <v>1</v>
      </c>
      <c r="F148" s="12">
        <f t="shared" si="100"/>
        <v>2</v>
      </c>
      <c r="G148" s="12">
        <f t="shared" si="100"/>
        <v>3</v>
      </c>
      <c r="H148" s="12">
        <f t="shared" si="100"/>
        <v>4</v>
      </c>
      <c r="I148" s="12">
        <f t="shared" si="100"/>
        <v>5</v>
      </c>
      <c r="J148" s="12">
        <f t="shared" si="100"/>
        <v>6</v>
      </c>
      <c r="K148" s="12">
        <f t="shared" si="100"/>
        <v>7</v>
      </c>
      <c r="L148" s="12">
        <f t="shared" si="100"/>
        <v>8</v>
      </c>
      <c r="M148" s="12">
        <f t="shared" si="100"/>
        <v>9</v>
      </c>
      <c r="N148" s="12">
        <f t="shared" si="100"/>
        <v>10</v>
      </c>
      <c r="O148" s="12">
        <f t="shared" si="100"/>
        <v>11</v>
      </c>
      <c r="P148" s="12">
        <f t="shared" si="100"/>
        <v>12</v>
      </c>
      <c r="Q148" s="12">
        <f t="shared" si="100"/>
        <v>13</v>
      </c>
      <c r="R148" s="12">
        <f t="shared" si="100"/>
        <v>14</v>
      </c>
      <c r="S148" s="12">
        <f t="shared" si="100"/>
        <v>15</v>
      </c>
      <c r="T148" s="12">
        <f t="shared" si="100"/>
        <v>16</v>
      </c>
      <c r="U148" s="12">
        <f t="shared" si="100"/>
        <v>17</v>
      </c>
      <c r="V148" s="12">
        <f t="shared" si="100"/>
        <v>18</v>
      </c>
      <c r="W148" s="12">
        <f t="shared" si="100"/>
        <v>19</v>
      </c>
      <c r="X148" s="12">
        <f t="shared" si="100"/>
        <v>20</v>
      </c>
      <c r="Y148" s="12">
        <f t="shared" si="100"/>
        <v>21</v>
      </c>
      <c r="Z148" s="12">
        <f t="shared" si="100"/>
        <v>22</v>
      </c>
      <c r="AA148" s="12">
        <f t="shared" si="100"/>
        <v>23</v>
      </c>
      <c r="AB148" s="12">
        <f t="shared" si="100"/>
        <v>24</v>
      </c>
      <c r="AC148" s="12">
        <f t="shared" si="100"/>
        <v>25</v>
      </c>
      <c r="AD148" s="12">
        <f t="shared" si="100"/>
        <v>26</v>
      </c>
      <c r="AE148" s="12">
        <f t="shared" si="100"/>
        <v>27</v>
      </c>
      <c r="AF148" s="12">
        <f t="shared" si="100"/>
        <v>28</v>
      </c>
      <c r="AG148" s="12">
        <f t="shared" si="100"/>
        <v>29</v>
      </c>
      <c r="AH148" s="12">
        <f t="shared" si="100"/>
        <v>30</v>
      </c>
      <c r="AI148" s="12">
        <f t="shared" si="100"/>
        <v>31</v>
      </c>
    </row>
    <row r="149" spans="1:56" s="12" customFormat="1">
      <c r="A149" s="28" t="e">
        <f>+"Grace "&amp; PV_Base!A148&amp;""</f>
        <v>#REF!</v>
      </c>
      <c r="B149" s="29" t="e">
        <f>+#REF!</f>
        <v>#REF!</v>
      </c>
      <c r="C149" s="17"/>
      <c r="D149" s="88" t="e">
        <f>+D125</f>
        <v>#NAME?</v>
      </c>
      <c r="E149" s="88" t="e">
        <f t="shared" si="100"/>
        <v>#NAME?</v>
      </c>
      <c r="F149" s="88" t="e">
        <f t="shared" si="100"/>
        <v>#NAME?</v>
      </c>
      <c r="G149" s="88" t="e">
        <f t="shared" si="100"/>
        <v>#NAME?</v>
      </c>
      <c r="H149" s="88" t="e">
        <f t="shared" si="100"/>
        <v>#NAME?</v>
      </c>
      <c r="I149" s="88" t="e">
        <f t="shared" si="100"/>
        <v>#NAME?</v>
      </c>
      <c r="J149" s="88" t="e">
        <f t="shared" si="100"/>
        <v>#NAME?</v>
      </c>
      <c r="K149" s="88" t="e">
        <f t="shared" si="100"/>
        <v>#NAME?</v>
      </c>
      <c r="L149" s="88" t="e">
        <f t="shared" si="100"/>
        <v>#NAME?</v>
      </c>
      <c r="M149" s="88" t="e">
        <f t="shared" si="100"/>
        <v>#NAME?</v>
      </c>
      <c r="N149" s="88" t="e">
        <f t="shared" si="100"/>
        <v>#NAME?</v>
      </c>
      <c r="O149" s="88" t="e">
        <f t="shared" si="100"/>
        <v>#NAME?</v>
      </c>
      <c r="P149" s="88" t="e">
        <f t="shared" si="100"/>
        <v>#NAME?</v>
      </c>
      <c r="Q149" s="88" t="e">
        <f t="shared" si="100"/>
        <v>#NAME?</v>
      </c>
      <c r="R149" s="88" t="e">
        <f t="shared" si="100"/>
        <v>#NAME?</v>
      </c>
      <c r="S149" s="88" t="e">
        <f t="shared" si="100"/>
        <v>#NAME?</v>
      </c>
      <c r="T149" s="88" t="e">
        <f t="shared" si="100"/>
        <v>#NAME?</v>
      </c>
      <c r="U149" s="88" t="e">
        <f t="shared" si="100"/>
        <v>#NAME?</v>
      </c>
      <c r="V149" s="88" t="e">
        <f t="shared" si="100"/>
        <v>#NAME?</v>
      </c>
      <c r="W149" s="88" t="e">
        <f t="shared" si="100"/>
        <v>#NAME?</v>
      </c>
      <c r="X149" s="88" t="e">
        <f t="shared" si="100"/>
        <v>#NAME?</v>
      </c>
      <c r="Y149" s="88" t="e">
        <f t="shared" si="100"/>
        <v>#NAME?</v>
      </c>
      <c r="Z149" s="88" t="e">
        <f t="shared" si="100"/>
        <v>#NAME?</v>
      </c>
      <c r="AA149" s="88" t="e">
        <f t="shared" si="100"/>
        <v>#NAME?</v>
      </c>
      <c r="AB149" s="88" t="e">
        <f t="shared" si="100"/>
        <v>#NAME?</v>
      </c>
      <c r="AC149" s="88" t="e">
        <f t="shared" si="100"/>
        <v>#NAME?</v>
      </c>
      <c r="AD149" s="88" t="e">
        <f t="shared" si="100"/>
        <v>#NAME?</v>
      </c>
      <c r="AE149" s="88" t="e">
        <f t="shared" si="100"/>
        <v>#NAME?</v>
      </c>
      <c r="AF149" s="88" t="e">
        <f t="shared" si="100"/>
        <v>#NAME?</v>
      </c>
      <c r="AG149" s="88" t="e">
        <f t="shared" si="100"/>
        <v>#NAME?</v>
      </c>
      <c r="AH149" s="88" t="e">
        <f t="shared" si="100"/>
        <v>#NAME?</v>
      </c>
      <c r="AI149" s="88" t="e">
        <f t="shared" si="100"/>
        <v>#NAME?</v>
      </c>
      <c r="AJ149" s="88"/>
      <c r="AK149" s="88"/>
      <c r="AL149" s="88"/>
      <c r="AM149" s="88"/>
      <c r="AN149" s="88"/>
      <c r="AO149" s="88"/>
      <c r="AP149" s="88"/>
      <c r="AQ149" s="88"/>
      <c r="AR149" s="88"/>
      <c r="AS149" s="88"/>
      <c r="AT149" s="88"/>
      <c r="AU149" s="88"/>
      <c r="AV149" s="88"/>
      <c r="AW149" s="88"/>
      <c r="AX149" s="88"/>
      <c r="AY149" s="88"/>
      <c r="AZ149" s="88"/>
      <c r="BA149" s="88"/>
      <c r="BB149" s="88"/>
      <c r="BC149" s="88"/>
      <c r="BD149" s="88"/>
    </row>
    <row r="150" spans="1:56" s="12" customFormat="1">
      <c r="A150" s="32" t="e">
        <f>+"Maturity "&amp; PV_Base!A148&amp;""</f>
        <v>#REF!</v>
      </c>
      <c r="B150" s="33" t="e">
        <f>+#REF!</f>
        <v>#REF!</v>
      </c>
      <c r="C150" s="30" t="str">
        <f>$C$9</f>
        <v>Base</v>
      </c>
      <c r="D150" s="31">
        <v>100</v>
      </c>
      <c r="E150" s="27"/>
      <c r="F150" s="27"/>
      <c r="G150" s="27"/>
      <c r="H150" s="27"/>
      <c r="I150" s="27"/>
      <c r="J150" s="27"/>
      <c r="K150" s="27"/>
      <c r="L150" s="27"/>
      <c r="M150" s="27"/>
      <c r="N150" s="27"/>
      <c r="O150" s="27"/>
      <c r="P150" s="27"/>
      <c r="Q150" s="27"/>
      <c r="R150" s="27"/>
      <c r="S150" s="27"/>
      <c r="T150" s="27"/>
      <c r="U150" s="27"/>
      <c r="V150" s="27"/>
      <c r="W150" s="27"/>
      <c r="X150" s="27"/>
      <c r="Y150" s="27"/>
      <c r="Z150" s="27"/>
      <c r="AA150" s="27"/>
      <c r="AB150" s="27"/>
      <c r="AC150" s="27"/>
      <c r="AD150" s="27"/>
      <c r="AE150" s="27"/>
      <c r="AF150" s="27"/>
      <c r="AG150" s="27"/>
      <c r="AH150" s="27"/>
      <c r="AI150" s="27"/>
      <c r="AJ150" s="27"/>
      <c r="AK150" s="27"/>
      <c r="AL150" s="27"/>
      <c r="AM150" s="27"/>
      <c r="AN150" s="27"/>
      <c r="AO150" s="27"/>
      <c r="AP150" s="27"/>
      <c r="AQ150" s="27"/>
      <c r="AR150" s="45"/>
      <c r="AS150" s="45"/>
      <c r="AT150" s="45"/>
      <c r="AU150" s="45"/>
      <c r="AV150" s="45"/>
      <c r="AW150" s="45"/>
      <c r="AX150" s="45"/>
      <c r="AY150" s="45"/>
      <c r="AZ150" s="45"/>
      <c r="BA150" s="45"/>
      <c r="BB150" s="45"/>
      <c r="BC150" s="45"/>
      <c r="BD150" s="45"/>
    </row>
    <row r="151" spans="1:56" s="12" customFormat="1">
      <c r="A151" s="32" t="e">
        <f>+"Interest "&amp; PV_Base!A148&amp;""</f>
        <v>#REF!</v>
      </c>
      <c r="B151" s="35" t="e">
        <f>+#REF!</f>
        <v>#REF!</v>
      </c>
      <c r="C151" s="30" t="e">
        <f>$C$10</f>
        <v>#REF!</v>
      </c>
      <c r="D151" s="34" t="e">
        <f>D150-D152</f>
        <v>#REF!</v>
      </c>
      <c r="E151" s="34" t="e">
        <f>D151-E152</f>
        <v>#REF!</v>
      </c>
      <c r="F151" s="34" t="e">
        <f t="shared" ref="F151:AI151" si="101">E151-F152</f>
        <v>#REF!</v>
      </c>
      <c r="G151" s="34" t="e">
        <f t="shared" si="101"/>
        <v>#REF!</v>
      </c>
      <c r="H151" s="34" t="e">
        <f t="shared" si="101"/>
        <v>#REF!</v>
      </c>
      <c r="I151" s="34" t="e">
        <f t="shared" si="101"/>
        <v>#REF!</v>
      </c>
      <c r="J151" s="34" t="e">
        <f t="shared" si="101"/>
        <v>#REF!</v>
      </c>
      <c r="K151" s="34" t="e">
        <f t="shared" si="101"/>
        <v>#REF!</v>
      </c>
      <c r="L151" s="34" t="e">
        <f t="shared" si="101"/>
        <v>#REF!</v>
      </c>
      <c r="M151" s="34" t="e">
        <f t="shared" si="101"/>
        <v>#REF!</v>
      </c>
      <c r="N151" s="34" t="e">
        <f t="shared" si="101"/>
        <v>#REF!</v>
      </c>
      <c r="O151" s="34" t="e">
        <f t="shared" si="101"/>
        <v>#REF!</v>
      </c>
      <c r="P151" s="34" t="e">
        <f t="shared" si="101"/>
        <v>#REF!</v>
      </c>
      <c r="Q151" s="34" t="e">
        <f t="shared" si="101"/>
        <v>#REF!</v>
      </c>
      <c r="R151" s="34" t="e">
        <f t="shared" si="101"/>
        <v>#REF!</v>
      </c>
      <c r="S151" s="34" t="e">
        <f t="shared" si="101"/>
        <v>#REF!</v>
      </c>
      <c r="T151" s="34" t="e">
        <f t="shared" si="101"/>
        <v>#REF!</v>
      </c>
      <c r="U151" s="34" t="e">
        <f t="shared" si="101"/>
        <v>#REF!</v>
      </c>
      <c r="V151" s="34" t="e">
        <f t="shared" si="101"/>
        <v>#REF!</v>
      </c>
      <c r="W151" s="34" t="e">
        <f t="shared" si="101"/>
        <v>#REF!</v>
      </c>
      <c r="X151" s="34" t="e">
        <f t="shared" si="101"/>
        <v>#REF!</v>
      </c>
      <c r="Y151" s="34" t="e">
        <f t="shared" si="101"/>
        <v>#REF!</v>
      </c>
      <c r="Z151" s="34" t="e">
        <f t="shared" si="101"/>
        <v>#REF!</v>
      </c>
      <c r="AA151" s="34" t="e">
        <f t="shared" si="101"/>
        <v>#REF!</v>
      </c>
      <c r="AB151" s="34" t="e">
        <f t="shared" si="101"/>
        <v>#REF!</v>
      </c>
      <c r="AC151" s="34" t="e">
        <f t="shared" si="101"/>
        <v>#REF!</v>
      </c>
      <c r="AD151" s="34" t="e">
        <f t="shared" si="101"/>
        <v>#REF!</v>
      </c>
      <c r="AE151" s="34" t="e">
        <f t="shared" si="101"/>
        <v>#REF!</v>
      </c>
      <c r="AF151" s="34" t="e">
        <f t="shared" si="101"/>
        <v>#REF!</v>
      </c>
      <c r="AG151" s="34" t="e">
        <f t="shared" si="101"/>
        <v>#REF!</v>
      </c>
      <c r="AH151" s="34" t="e">
        <f t="shared" si="101"/>
        <v>#REF!</v>
      </c>
      <c r="AI151" s="34" t="e">
        <f t="shared" si="101"/>
        <v>#REF!</v>
      </c>
      <c r="AJ151" s="34"/>
      <c r="AK151" s="34"/>
      <c r="AL151" s="34"/>
      <c r="AM151" s="34"/>
      <c r="AN151" s="34"/>
      <c r="AO151" s="34"/>
      <c r="AP151" s="34"/>
      <c r="AQ151" s="34"/>
      <c r="AR151" s="34"/>
      <c r="AS151" s="34"/>
      <c r="AT151" s="34"/>
      <c r="AU151" s="34"/>
      <c r="AV151" s="34"/>
      <c r="AW151" s="34"/>
      <c r="AX151" s="34"/>
      <c r="AY151" s="34"/>
      <c r="AZ151" s="34"/>
      <c r="BA151" s="34"/>
      <c r="BB151" s="34"/>
      <c r="BC151" s="34"/>
      <c r="BD151" s="34"/>
    </row>
    <row r="152" spans="1:56" s="12" customFormat="1">
      <c r="A152" s="36" t="e">
        <f>+"Discount "&amp; PV_Base!A148&amp;""</f>
        <v>#REF!</v>
      </c>
      <c r="B152" s="37" t="e">
        <f>+#REF!</f>
        <v>#REF!</v>
      </c>
      <c r="C152" s="30" t="e">
        <f>$C$11</f>
        <v>#REF!</v>
      </c>
      <c r="D152" s="83" t="e">
        <f>IF(D148-$D148&lt;$B149,0,IF(D148-$D148&lt;=$B150,$D150*D147,0))</f>
        <v>#REF!</v>
      </c>
      <c r="E152" s="83" t="e">
        <f t="shared" ref="E152:AI152" si="102">IF(E148-$D148&lt;$B149,0,IF(E148-$D148&lt;=$B150,$D150*E147,0))</f>
        <v>#REF!</v>
      </c>
      <c r="F152" s="83" t="e">
        <f t="shared" si="102"/>
        <v>#REF!</v>
      </c>
      <c r="G152" s="83" t="e">
        <f t="shared" si="102"/>
        <v>#REF!</v>
      </c>
      <c r="H152" s="83" t="e">
        <f t="shared" si="102"/>
        <v>#REF!</v>
      </c>
      <c r="I152" s="83" t="e">
        <f t="shared" si="102"/>
        <v>#REF!</v>
      </c>
      <c r="J152" s="83" t="e">
        <f t="shared" si="102"/>
        <v>#REF!</v>
      </c>
      <c r="K152" s="83" t="e">
        <f t="shared" si="102"/>
        <v>#REF!</v>
      </c>
      <c r="L152" s="83" t="e">
        <f t="shared" si="102"/>
        <v>#REF!</v>
      </c>
      <c r="M152" s="83" t="e">
        <f t="shared" si="102"/>
        <v>#REF!</v>
      </c>
      <c r="N152" s="83" t="e">
        <f t="shared" si="102"/>
        <v>#REF!</v>
      </c>
      <c r="O152" s="83" t="e">
        <f t="shared" si="102"/>
        <v>#REF!</v>
      </c>
      <c r="P152" s="83" t="e">
        <f t="shared" si="102"/>
        <v>#REF!</v>
      </c>
      <c r="Q152" s="83" t="e">
        <f t="shared" si="102"/>
        <v>#REF!</v>
      </c>
      <c r="R152" s="83" t="e">
        <f t="shared" si="102"/>
        <v>#REF!</v>
      </c>
      <c r="S152" s="83" t="e">
        <f t="shared" si="102"/>
        <v>#REF!</v>
      </c>
      <c r="T152" s="83" t="e">
        <f t="shared" si="102"/>
        <v>#REF!</v>
      </c>
      <c r="U152" s="83" t="e">
        <f t="shared" si="102"/>
        <v>#REF!</v>
      </c>
      <c r="V152" s="83" t="e">
        <f t="shared" si="102"/>
        <v>#REF!</v>
      </c>
      <c r="W152" s="83" t="e">
        <f t="shared" si="102"/>
        <v>#REF!</v>
      </c>
      <c r="X152" s="83" t="e">
        <f t="shared" si="102"/>
        <v>#REF!</v>
      </c>
      <c r="Y152" s="83" t="e">
        <f t="shared" si="102"/>
        <v>#REF!</v>
      </c>
      <c r="Z152" s="83" t="e">
        <f t="shared" si="102"/>
        <v>#REF!</v>
      </c>
      <c r="AA152" s="83" t="e">
        <f t="shared" si="102"/>
        <v>#REF!</v>
      </c>
      <c r="AB152" s="83" t="e">
        <f t="shared" si="102"/>
        <v>#REF!</v>
      </c>
      <c r="AC152" s="83" t="e">
        <f t="shared" si="102"/>
        <v>#REF!</v>
      </c>
      <c r="AD152" s="83" t="e">
        <f t="shared" si="102"/>
        <v>#REF!</v>
      </c>
      <c r="AE152" s="83" t="e">
        <f t="shared" si="102"/>
        <v>#REF!</v>
      </c>
      <c r="AF152" s="83" t="e">
        <f t="shared" si="102"/>
        <v>#REF!</v>
      </c>
      <c r="AG152" s="83" t="e">
        <f t="shared" si="102"/>
        <v>#REF!</v>
      </c>
      <c r="AH152" s="83" t="e">
        <f t="shared" si="102"/>
        <v>#REF!</v>
      </c>
      <c r="AI152" s="83" t="e">
        <f t="shared" si="102"/>
        <v>#REF!</v>
      </c>
      <c r="AJ152" s="83"/>
      <c r="AK152" s="83"/>
      <c r="AL152" s="83"/>
      <c r="AM152" s="83"/>
      <c r="AN152" s="83"/>
      <c r="AO152" s="83"/>
      <c r="AP152" s="83"/>
      <c r="AQ152" s="83"/>
      <c r="AR152" s="83"/>
      <c r="AS152" s="83"/>
      <c r="AT152" s="83"/>
      <c r="AU152" s="83"/>
      <c r="AV152" s="83"/>
      <c r="AW152" s="83"/>
      <c r="AX152" s="83"/>
      <c r="AY152" s="83"/>
      <c r="AZ152" s="83"/>
      <c r="BA152" s="83"/>
      <c r="BB152" s="83"/>
      <c r="BC152" s="83"/>
      <c r="BD152" s="83"/>
    </row>
    <row r="153" spans="1:56" s="12" customFormat="1">
      <c r="A153" s="39"/>
      <c r="C153" s="30" t="e">
        <f>$C$12</f>
        <v>#REF!</v>
      </c>
      <c r="D153" s="84"/>
      <c r="E153" s="84" t="e">
        <f>$B151*D151</f>
        <v>#REF!</v>
      </c>
      <c r="F153" s="84" t="e">
        <f>$B151*E151</f>
        <v>#REF!</v>
      </c>
      <c r="G153" s="84" t="e">
        <f t="shared" ref="G153:AI153" si="103">$B151*F151</f>
        <v>#REF!</v>
      </c>
      <c r="H153" s="84" t="e">
        <f t="shared" si="103"/>
        <v>#REF!</v>
      </c>
      <c r="I153" s="84" t="e">
        <f t="shared" si="103"/>
        <v>#REF!</v>
      </c>
      <c r="J153" s="84" t="e">
        <f t="shared" si="103"/>
        <v>#REF!</v>
      </c>
      <c r="K153" s="84" t="e">
        <f t="shared" si="103"/>
        <v>#REF!</v>
      </c>
      <c r="L153" s="84" t="e">
        <f t="shared" si="103"/>
        <v>#REF!</v>
      </c>
      <c r="M153" s="84" t="e">
        <f t="shared" si="103"/>
        <v>#REF!</v>
      </c>
      <c r="N153" s="84" t="e">
        <f t="shared" si="103"/>
        <v>#REF!</v>
      </c>
      <c r="O153" s="84" t="e">
        <f t="shared" si="103"/>
        <v>#REF!</v>
      </c>
      <c r="P153" s="84" t="e">
        <f t="shared" si="103"/>
        <v>#REF!</v>
      </c>
      <c r="Q153" s="84" t="e">
        <f t="shared" si="103"/>
        <v>#REF!</v>
      </c>
      <c r="R153" s="84" t="e">
        <f t="shared" si="103"/>
        <v>#REF!</v>
      </c>
      <c r="S153" s="84" t="e">
        <f t="shared" si="103"/>
        <v>#REF!</v>
      </c>
      <c r="T153" s="84" t="e">
        <f t="shared" si="103"/>
        <v>#REF!</v>
      </c>
      <c r="U153" s="84" t="e">
        <f t="shared" si="103"/>
        <v>#REF!</v>
      </c>
      <c r="V153" s="84" t="e">
        <f t="shared" si="103"/>
        <v>#REF!</v>
      </c>
      <c r="W153" s="84" t="e">
        <f t="shared" si="103"/>
        <v>#REF!</v>
      </c>
      <c r="X153" s="84" t="e">
        <f t="shared" si="103"/>
        <v>#REF!</v>
      </c>
      <c r="Y153" s="84" t="e">
        <f t="shared" si="103"/>
        <v>#REF!</v>
      </c>
      <c r="Z153" s="84" t="e">
        <f t="shared" si="103"/>
        <v>#REF!</v>
      </c>
      <c r="AA153" s="84" t="e">
        <f t="shared" si="103"/>
        <v>#REF!</v>
      </c>
      <c r="AB153" s="84" t="e">
        <f t="shared" si="103"/>
        <v>#REF!</v>
      </c>
      <c r="AC153" s="84" t="e">
        <f t="shared" si="103"/>
        <v>#REF!</v>
      </c>
      <c r="AD153" s="84" t="e">
        <f t="shared" si="103"/>
        <v>#REF!</v>
      </c>
      <c r="AE153" s="84" t="e">
        <f t="shared" si="103"/>
        <v>#REF!</v>
      </c>
      <c r="AF153" s="84" t="e">
        <f t="shared" si="103"/>
        <v>#REF!</v>
      </c>
      <c r="AG153" s="84" t="e">
        <f t="shared" si="103"/>
        <v>#REF!</v>
      </c>
      <c r="AH153" s="84" t="e">
        <f t="shared" si="103"/>
        <v>#REF!</v>
      </c>
      <c r="AI153" s="84" t="e">
        <f t="shared" si="103"/>
        <v>#REF!</v>
      </c>
      <c r="AJ153" s="84"/>
      <c r="AK153" s="84"/>
      <c r="AL153" s="84"/>
      <c r="AM153" s="84"/>
      <c r="AN153" s="84"/>
      <c r="AO153" s="84"/>
      <c r="AP153" s="84"/>
      <c r="AQ153" s="84"/>
      <c r="AR153" s="84"/>
      <c r="AS153" s="84"/>
      <c r="AT153" s="84"/>
      <c r="AU153" s="84"/>
      <c r="AV153" s="84"/>
      <c r="AW153" s="84"/>
      <c r="AX153" s="84"/>
      <c r="AY153" s="84"/>
      <c r="AZ153" s="84"/>
      <c r="BA153" s="84"/>
      <c r="BB153" s="84"/>
      <c r="BC153" s="84"/>
      <c r="BD153" s="84"/>
    </row>
    <row r="154" spans="1:56" s="12" customFormat="1">
      <c r="A154" s="39"/>
      <c r="C154" s="30" t="e">
        <f>$C$13</f>
        <v>#REF!</v>
      </c>
      <c r="D154" s="34" t="e">
        <f t="shared" ref="D154:AI154" si="104">D152+D153</f>
        <v>#REF!</v>
      </c>
      <c r="E154" s="34" t="e">
        <f>E152+E153</f>
        <v>#REF!</v>
      </c>
      <c r="F154" s="34" t="e">
        <f t="shared" si="104"/>
        <v>#REF!</v>
      </c>
      <c r="G154" s="34" t="e">
        <f t="shared" si="104"/>
        <v>#REF!</v>
      </c>
      <c r="H154" s="34" t="e">
        <f t="shared" si="104"/>
        <v>#REF!</v>
      </c>
      <c r="I154" s="34" t="e">
        <f t="shared" si="104"/>
        <v>#REF!</v>
      </c>
      <c r="J154" s="34" t="e">
        <f t="shared" si="104"/>
        <v>#REF!</v>
      </c>
      <c r="K154" s="34" t="e">
        <f t="shared" si="104"/>
        <v>#REF!</v>
      </c>
      <c r="L154" s="34" t="e">
        <f t="shared" si="104"/>
        <v>#REF!</v>
      </c>
      <c r="M154" s="34" t="e">
        <f t="shared" si="104"/>
        <v>#REF!</v>
      </c>
      <c r="N154" s="34" t="e">
        <f t="shared" si="104"/>
        <v>#REF!</v>
      </c>
      <c r="O154" s="34" t="e">
        <f t="shared" si="104"/>
        <v>#REF!</v>
      </c>
      <c r="P154" s="34" t="e">
        <f t="shared" si="104"/>
        <v>#REF!</v>
      </c>
      <c r="Q154" s="34" t="e">
        <f t="shared" si="104"/>
        <v>#REF!</v>
      </c>
      <c r="R154" s="34" t="e">
        <f t="shared" si="104"/>
        <v>#REF!</v>
      </c>
      <c r="S154" s="34" t="e">
        <f t="shared" si="104"/>
        <v>#REF!</v>
      </c>
      <c r="T154" s="34" t="e">
        <f t="shared" si="104"/>
        <v>#REF!</v>
      </c>
      <c r="U154" s="34" t="e">
        <f t="shared" si="104"/>
        <v>#REF!</v>
      </c>
      <c r="V154" s="34" t="e">
        <f t="shared" si="104"/>
        <v>#REF!</v>
      </c>
      <c r="W154" s="34" t="e">
        <f t="shared" si="104"/>
        <v>#REF!</v>
      </c>
      <c r="X154" s="34" t="e">
        <f t="shared" si="104"/>
        <v>#REF!</v>
      </c>
      <c r="Y154" s="34" t="e">
        <f t="shared" si="104"/>
        <v>#REF!</v>
      </c>
      <c r="Z154" s="34" t="e">
        <f t="shared" si="104"/>
        <v>#REF!</v>
      </c>
      <c r="AA154" s="34" t="e">
        <f t="shared" si="104"/>
        <v>#REF!</v>
      </c>
      <c r="AB154" s="34" t="e">
        <f t="shared" si="104"/>
        <v>#REF!</v>
      </c>
      <c r="AC154" s="34" t="e">
        <f t="shared" si="104"/>
        <v>#REF!</v>
      </c>
      <c r="AD154" s="34" t="e">
        <f t="shared" si="104"/>
        <v>#REF!</v>
      </c>
      <c r="AE154" s="34" t="e">
        <f t="shared" si="104"/>
        <v>#REF!</v>
      </c>
      <c r="AF154" s="34" t="e">
        <f t="shared" si="104"/>
        <v>#REF!</v>
      </c>
      <c r="AG154" s="34" t="e">
        <f t="shared" si="104"/>
        <v>#REF!</v>
      </c>
      <c r="AH154" s="34" t="e">
        <f t="shared" si="104"/>
        <v>#REF!</v>
      </c>
      <c r="AI154" s="34" t="e">
        <f t="shared" si="104"/>
        <v>#REF!</v>
      </c>
      <c r="AJ154" s="34"/>
      <c r="AK154" s="34"/>
      <c r="AL154" s="34"/>
      <c r="AM154" s="34"/>
      <c r="AN154" s="34"/>
      <c r="AO154" s="34"/>
      <c r="AP154" s="34"/>
      <c r="AQ154" s="34"/>
      <c r="AR154" s="34"/>
      <c r="AS154" s="34"/>
      <c r="AT154" s="34"/>
      <c r="AU154" s="34"/>
      <c r="AV154" s="34"/>
      <c r="AW154" s="34"/>
      <c r="AX154" s="34"/>
      <c r="AY154" s="34"/>
      <c r="AZ154" s="34"/>
      <c r="BA154" s="34"/>
      <c r="BB154" s="34"/>
      <c r="BC154" s="34"/>
      <c r="BD154" s="34"/>
    </row>
    <row r="155" spans="1:56" s="12" customFormat="1">
      <c r="A155" s="39"/>
      <c r="C155" s="30" t="e">
        <f>$C$14</f>
        <v>#REF!</v>
      </c>
      <c r="D155" s="34" t="e">
        <f>IF($B151&gt;=$B152, D151, NPV($B152,E154:$BD154))</f>
        <v>#REF!</v>
      </c>
      <c r="E155" s="34" t="e">
        <f>IF($B151&gt;=$B152, E151, NPV($B152,F154:$BD154))</f>
        <v>#REF!</v>
      </c>
      <c r="F155" s="34" t="e">
        <f>IF($B151&gt;=$B152, F151, NPV($B152,G154:$BD154))</f>
        <v>#REF!</v>
      </c>
      <c r="G155" s="34" t="e">
        <f>IF($B151&gt;=$B152, G151, NPV($B152,H154:$BD154))</f>
        <v>#REF!</v>
      </c>
      <c r="H155" s="34" t="e">
        <f>IF($B151&gt;=$B152, H151, NPV($B152,I154:$BD154))</f>
        <v>#REF!</v>
      </c>
      <c r="I155" s="34" t="e">
        <f>IF($B151&gt;=$B152, I151, NPV($B152,J154:$BD154))</f>
        <v>#REF!</v>
      </c>
      <c r="J155" s="34" t="e">
        <f>IF($B151&gt;=$B152, J151, NPV($B152,K154:$BD154))</f>
        <v>#REF!</v>
      </c>
      <c r="K155" s="34" t="e">
        <f>IF($B151&gt;=$B152, K151, NPV($B152,L154:$BD154))</f>
        <v>#REF!</v>
      </c>
      <c r="L155" s="34" t="e">
        <f>IF($B151&gt;=$B152, L151, NPV($B152,M154:$BD154))</f>
        <v>#REF!</v>
      </c>
      <c r="M155" s="34" t="e">
        <f>IF($B151&gt;=$B152, M151, NPV($B152,N154:$BD154))</f>
        <v>#REF!</v>
      </c>
      <c r="N155" s="34" t="e">
        <f>IF($B151&gt;=$B152, N151, NPV($B152,O154:$BD154))</f>
        <v>#REF!</v>
      </c>
      <c r="O155" s="34" t="e">
        <f>IF($B151&gt;=$B152, O151, NPV($B152,P154:$BD154))</f>
        <v>#REF!</v>
      </c>
      <c r="P155" s="34" t="e">
        <f>IF($B151&gt;=$B152, P151, NPV($B152,Q154:$BD154))</f>
        <v>#REF!</v>
      </c>
      <c r="Q155" s="34" t="e">
        <f>IF($B151&gt;=$B152, Q151, NPV($B152,R154:$BD154))</f>
        <v>#REF!</v>
      </c>
      <c r="R155" s="34" t="e">
        <f>IF($B151&gt;=$B152, R151, NPV($B152,S154:$BD154))</f>
        <v>#REF!</v>
      </c>
      <c r="S155" s="34" t="e">
        <f>IF($B151&gt;=$B152, S151, NPV($B152,T154:$BD154))</f>
        <v>#REF!</v>
      </c>
      <c r="T155" s="34" t="e">
        <f>IF($B151&gt;=$B152, T151, NPV($B152,U154:$BD154))</f>
        <v>#REF!</v>
      </c>
      <c r="U155" s="34" t="e">
        <f>IF($B151&gt;=$B152, U151, NPV($B152,V154:$BD154))</f>
        <v>#REF!</v>
      </c>
      <c r="V155" s="34" t="e">
        <f>IF($B151&gt;=$B152, V151, NPV($B152,W154:$BD154))</f>
        <v>#REF!</v>
      </c>
      <c r="W155" s="34" t="e">
        <f>IF($B151&gt;=$B152, W151, NPV($B152,X154:$BD154))</f>
        <v>#REF!</v>
      </c>
      <c r="X155" s="34" t="e">
        <f>IF($B151&gt;=$B152, X151, NPV($B152,Y154:$BD154))</f>
        <v>#REF!</v>
      </c>
      <c r="Y155" s="34" t="e">
        <f>IF($B151&gt;=$B152, Y151, NPV($B152,Z154:$BD154))</f>
        <v>#REF!</v>
      </c>
      <c r="Z155" s="34" t="e">
        <f>IF($B151&gt;=$B152, Z151, NPV($B152,AA154:$BD154))</f>
        <v>#REF!</v>
      </c>
      <c r="AA155" s="34" t="e">
        <f>IF($B151&gt;=$B152, AA151, NPV($B152,AB154:$BD154))</f>
        <v>#REF!</v>
      </c>
      <c r="AB155" s="34" t="e">
        <f>IF($B151&gt;=$B152, AB151, NPV($B152,AC154:$BD154))</f>
        <v>#REF!</v>
      </c>
      <c r="AC155" s="34" t="e">
        <f>IF($B151&gt;=$B152, AC151, NPV($B152,AD154:$BD154))</f>
        <v>#REF!</v>
      </c>
      <c r="AD155" s="34" t="e">
        <f>IF($B151&gt;=$B152, AD151, NPV($B152,AE154:$BD154))</f>
        <v>#REF!</v>
      </c>
      <c r="AE155" s="34" t="e">
        <f>IF($B151&gt;=$B152, AE151, NPV($B152,AF154:$BD154))</f>
        <v>#REF!</v>
      </c>
      <c r="AF155" s="34" t="e">
        <f>IF($B151&gt;=$B152, AF151, NPV($B152,AG154:$BD154))</f>
        <v>#REF!</v>
      </c>
      <c r="AG155" s="34" t="e">
        <f>IF($B151&gt;=$B152, AG151, NPV($B152,AH154:$BD154))</f>
        <v>#REF!</v>
      </c>
      <c r="AH155" s="34" t="e">
        <f>IF($B151&gt;=$B152, AH151, NPV($B152,AI154:$BD154))</f>
        <v>#REF!</v>
      </c>
      <c r="AI155" s="34" t="e">
        <f>IF($B151&gt;=$B152, AI151, NPV($B152,AJ154:$BD154))</f>
        <v>#REF!</v>
      </c>
      <c r="AJ155" s="34"/>
      <c r="AK155" s="34"/>
      <c r="AL155" s="34"/>
      <c r="AM155" s="34"/>
      <c r="AN155" s="34"/>
      <c r="AO155" s="34"/>
      <c r="AP155" s="34"/>
      <c r="AQ155" s="34"/>
      <c r="AR155" s="34"/>
      <c r="AS155" s="34"/>
      <c r="AT155" s="34"/>
      <c r="AU155" s="34"/>
      <c r="AV155" s="34"/>
      <c r="AW155" s="34"/>
      <c r="AX155" s="34"/>
      <c r="AY155" s="34"/>
      <c r="AZ155" s="34"/>
      <c r="BA155" s="34"/>
      <c r="BB155" s="34"/>
      <c r="BC155" s="34"/>
      <c r="BD155" s="34"/>
    </row>
    <row r="156" spans="1:56" s="12" customFormat="1">
      <c r="A156" s="39"/>
      <c r="C156" s="30" t="e">
        <f>$C$15</f>
        <v>#REF!</v>
      </c>
      <c r="D156" s="34" t="e">
        <f>IF(D155=0,0,(1-D155/D151)*100)</f>
        <v>#REF!</v>
      </c>
      <c r="E156" s="34" t="e">
        <f t="shared" ref="E156" si="105">IF(E155=0,0,(1-E155/E151)*100)</f>
        <v>#REF!</v>
      </c>
      <c r="F156" s="34" t="e">
        <f>IF(F155=0,0,(1-F155/F151)*100)</f>
        <v>#REF!</v>
      </c>
      <c r="G156" s="34" t="e">
        <f t="shared" ref="G156:AI156" si="106">IF(G155=0,0,(1-G155/G151)*100)</f>
        <v>#REF!</v>
      </c>
      <c r="H156" s="34" t="e">
        <f t="shared" si="106"/>
        <v>#REF!</v>
      </c>
      <c r="I156" s="34" t="e">
        <f t="shared" si="106"/>
        <v>#REF!</v>
      </c>
      <c r="J156" s="34" t="e">
        <f t="shared" si="106"/>
        <v>#REF!</v>
      </c>
      <c r="K156" s="34" t="e">
        <f t="shared" si="106"/>
        <v>#REF!</v>
      </c>
      <c r="L156" s="34" t="e">
        <f t="shared" si="106"/>
        <v>#REF!</v>
      </c>
      <c r="M156" s="34" t="e">
        <f t="shared" si="106"/>
        <v>#REF!</v>
      </c>
      <c r="N156" s="34" t="e">
        <f t="shared" si="106"/>
        <v>#REF!</v>
      </c>
      <c r="O156" s="34" t="e">
        <f t="shared" si="106"/>
        <v>#REF!</v>
      </c>
      <c r="P156" s="34" t="e">
        <f t="shared" si="106"/>
        <v>#REF!</v>
      </c>
      <c r="Q156" s="34" t="e">
        <f t="shared" si="106"/>
        <v>#REF!</v>
      </c>
      <c r="R156" s="34" t="e">
        <f t="shared" si="106"/>
        <v>#REF!</v>
      </c>
      <c r="S156" s="34" t="e">
        <f t="shared" si="106"/>
        <v>#REF!</v>
      </c>
      <c r="T156" s="34" t="e">
        <f t="shared" si="106"/>
        <v>#REF!</v>
      </c>
      <c r="U156" s="34" t="e">
        <f t="shared" si="106"/>
        <v>#REF!</v>
      </c>
      <c r="V156" s="34" t="e">
        <f t="shared" si="106"/>
        <v>#REF!</v>
      </c>
      <c r="W156" s="34" t="e">
        <f t="shared" si="106"/>
        <v>#REF!</v>
      </c>
      <c r="X156" s="34" t="e">
        <f t="shared" si="106"/>
        <v>#REF!</v>
      </c>
      <c r="Y156" s="34" t="e">
        <f t="shared" si="106"/>
        <v>#REF!</v>
      </c>
      <c r="Z156" s="34" t="e">
        <f t="shared" si="106"/>
        <v>#REF!</v>
      </c>
      <c r="AA156" s="34" t="e">
        <f t="shared" si="106"/>
        <v>#REF!</v>
      </c>
      <c r="AB156" s="34" t="e">
        <f t="shared" si="106"/>
        <v>#REF!</v>
      </c>
      <c r="AC156" s="34" t="e">
        <f t="shared" si="106"/>
        <v>#REF!</v>
      </c>
      <c r="AD156" s="34" t="e">
        <f t="shared" si="106"/>
        <v>#REF!</v>
      </c>
      <c r="AE156" s="34" t="e">
        <f t="shared" si="106"/>
        <v>#REF!</v>
      </c>
      <c r="AF156" s="34" t="e">
        <f t="shared" si="106"/>
        <v>#REF!</v>
      </c>
      <c r="AG156" s="34" t="e">
        <f t="shared" si="106"/>
        <v>#REF!</v>
      </c>
      <c r="AH156" s="34" t="e">
        <f t="shared" si="106"/>
        <v>#REF!</v>
      </c>
      <c r="AI156" s="34" t="e">
        <f t="shared" si="106"/>
        <v>#REF!</v>
      </c>
      <c r="AJ156" s="34"/>
      <c r="AK156" s="34"/>
      <c r="AL156" s="34"/>
      <c r="AM156" s="34"/>
      <c r="AN156" s="34"/>
      <c r="AO156" s="34"/>
      <c r="AP156" s="34"/>
      <c r="AQ156" s="34"/>
      <c r="AR156" s="34"/>
      <c r="AS156" s="34"/>
      <c r="AT156" s="34"/>
      <c r="AU156" s="34"/>
      <c r="AV156" s="34"/>
      <c r="AW156" s="34"/>
      <c r="AX156" s="34"/>
      <c r="AY156" s="34"/>
      <c r="AZ156" s="34"/>
      <c r="BA156" s="34"/>
      <c r="BB156" s="34"/>
      <c r="BC156" s="34"/>
      <c r="BD156" s="34"/>
    </row>
    <row r="157" spans="1:56" s="12" customFormat="1">
      <c r="A157" s="39"/>
      <c r="C157" s="30" t="str">
        <f>$C$16</f>
        <v>t-g&gt;0</v>
      </c>
      <c r="D157" s="42" t="e">
        <f>IF(D148-$B149&gt;0,D148-$B149,0)</f>
        <v>#REF!</v>
      </c>
      <c r="E157" s="42" t="e">
        <f t="shared" ref="E157:AI157" si="107">IF(E148-$B149&gt;0,E148-$B149,0)</f>
        <v>#REF!</v>
      </c>
      <c r="F157" s="42" t="e">
        <f t="shared" si="107"/>
        <v>#REF!</v>
      </c>
      <c r="G157" s="42" t="e">
        <f t="shared" si="107"/>
        <v>#REF!</v>
      </c>
      <c r="H157" s="42" t="e">
        <f t="shared" si="107"/>
        <v>#REF!</v>
      </c>
      <c r="I157" s="42" t="e">
        <f t="shared" si="107"/>
        <v>#REF!</v>
      </c>
      <c r="J157" s="42" t="e">
        <f t="shared" si="107"/>
        <v>#REF!</v>
      </c>
      <c r="K157" s="42" t="e">
        <f t="shared" si="107"/>
        <v>#REF!</v>
      </c>
      <c r="L157" s="42" t="e">
        <f t="shared" si="107"/>
        <v>#REF!</v>
      </c>
      <c r="M157" s="42" t="e">
        <f t="shared" si="107"/>
        <v>#REF!</v>
      </c>
      <c r="N157" s="42" t="e">
        <f t="shared" si="107"/>
        <v>#REF!</v>
      </c>
      <c r="O157" s="42" t="e">
        <f t="shared" si="107"/>
        <v>#REF!</v>
      </c>
      <c r="P157" s="42" t="e">
        <f t="shared" si="107"/>
        <v>#REF!</v>
      </c>
      <c r="Q157" s="42" t="e">
        <f t="shared" si="107"/>
        <v>#REF!</v>
      </c>
      <c r="R157" s="42" t="e">
        <f t="shared" si="107"/>
        <v>#REF!</v>
      </c>
      <c r="S157" s="42" t="e">
        <f t="shared" si="107"/>
        <v>#REF!</v>
      </c>
      <c r="T157" s="42" t="e">
        <f t="shared" si="107"/>
        <v>#REF!</v>
      </c>
      <c r="U157" s="42" t="e">
        <f t="shared" si="107"/>
        <v>#REF!</v>
      </c>
      <c r="V157" s="42" t="e">
        <f t="shared" si="107"/>
        <v>#REF!</v>
      </c>
      <c r="W157" s="42" t="e">
        <f t="shared" si="107"/>
        <v>#REF!</v>
      </c>
      <c r="X157" s="42" t="e">
        <f t="shared" si="107"/>
        <v>#REF!</v>
      </c>
      <c r="Y157" s="42" t="e">
        <f t="shared" si="107"/>
        <v>#REF!</v>
      </c>
      <c r="Z157" s="42" t="e">
        <f t="shared" si="107"/>
        <v>#REF!</v>
      </c>
      <c r="AA157" s="42" t="e">
        <f t="shared" si="107"/>
        <v>#REF!</v>
      </c>
      <c r="AB157" s="42" t="e">
        <f t="shared" si="107"/>
        <v>#REF!</v>
      </c>
      <c r="AC157" s="42" t="e">
        <f t="shared" si="107"/>
        <v>#REF!</v>
      </c>
      <c r="AD157" s="42" t="e">
        <f t="shared" si="107"/>
        <v>#REF!</v>
      </c>
      <c r="AE157" s="42" t="e">
        <f t="shared" si="107"/>
        <v>#REF!</v>
      </c>
      <c r="AF157" s="42" t="e">
        <f t="shared" si="107"/>
        <v>#REF!</v>
      </c>
      <c r="AG157" s="42" t="e">
        <f t="shared" si="107"/>
        <v>#REF!</v>
      </c>
      <c r="AH157" s="42" t="e">
        <f t="shared" si="107"/>
        <v>#REF!</v>
      </c>
      <c r="AI157" s="42" t="e">
        <f t="shared" si="107"/>
        <v>#REF!</v>
      </c>
      <c r="AJ157" s="42"/>
      <c r="AK157" s="42"/>
      <c r="AL157" s="42"/>
      <c r="AM157" s="42"/>
      <c r="AN157" s="42"/>
      <c r="AO157" s="42"/>
      <c r="AP157" s="42"/>
      <c r="AQ157" s="42"/>
      <c r="AR157" s="45"/>
      <c r="AS157" s="45"/>
      <c r="AT157" s="45"/>
      <c r="AU157" s="45"/>
      <c r="AV157" s="45"/>
      <c r="AW157" s="45"/>
      <c r="AX157" s="45"/>
      <c r="AY157" s="45"/>
      <c r="AZ157" s="45"/>
      <c r="BA157" s="45"/>
      <c r="BB157" s="45"/>
      <c r="BC157" s="45"/>
      <c r="BD157" s="45"/>
    </row>
    <row r="158" spans="1:56" s="12" customFormat="1">
      <c r="A158" s="39"/>
      <c r="C158" s="30"/>
      <c r="D158" s="42" t="e">
        <f>IF(D157=0,0,CHOOSE(D157,D164,E164,F164,G164,H164,I164,J164,K164,L164,M164,N164,O164,P164,Q164,R164,S164,T164,U164,V164,W164,X164,Y164,Z164,AA164,AB164,AC164,AD164,AE164,AF164))</f>
        <v>#REF!</v>
      </c>
      <c r="E158" s="42" t="e">
        <f t="shared" ref="E158:AI158" si="108">IF(E157=0,0,CHOOSE(E157,E164,F164,G164,H164,I164,J164,K164,L164,M164,N164,O164,P164,Q164,R164,S164,T164,U164,V164,W164,X164,Y164,Z164,AA164,AB164,AC164,AD164,AE164,AF164,AG164))</f>
        <v>#REF!</v>
      </c>
      <c r="F158" s="42" t="e">
        <f t="shared" si="108"/>
        <v>#REF!</v>
      </c>
      <c r="G158" s="42" t="e">
        <f t="shared" si="108"/>
        <v>#REF!</v>
      </c>
      <c r="H158" s="42" t="e">
        <f t="shared" si="108"/>
        <v>#REF!</v>
      </c>
      <c r="I158" s="42" t="e">
        <f t="shared" si="108"/>
        <v>#REF!</v>
      </c>
      <c r="J158" s="42" t="e">
        <f t="shared" si="108"/>
        <v>#REF!</v>
      </c>
      <c r="K158" s="42" t="e">
        <f t="shared" si="108"/>
        <v>#REF!</v>
      </c>
      <c r="L158" s="42" t="e">
        <f t="shared" si="108"/>
        <v>#REF!</v>
      </c>
      <c r="M158" s="42" t="e">
        <f t="shared" si="108"/>
        <v>#REF!</v>
      </c>
      <c r="N158" s="42" t="e">
        <f t="shared" si="108"/>
        <v>#REF!</v>
      </c>
      <c r="O158" s="42" t="e">
        <f t="shared" si="108"/>
        <v>#REF!</v>
      </c>
      <c r="P158" s="42" t="e">
        <f t="shared" si="108"/>
        <v>#REF!</v>
      </c>
      <c r="Q158" s="42" t="e">
        <f t="shared" si="108"/>
        <v>#REF!</v>
      </c>
      <c r="R158" s="42" t="e">
        <f t="shared" si="108"/>
        <v>#REF!</v>
      </c>
      <c r="S158" s="42" t="e">
        <f t="shared" si="108"/>
        <v>#REF!</v>
      </c>
      <c r="T158" s="42" t="e">
        <f t="shared" si="108"/>
        <v>#REF!</v>
      </c>
      <c r="U158" s="42" t="e">
        <f t="shared" si="108"/>
        <v>#REF!</v>
      </c>
      <c r="V158" s="42" t="e">
        <f t="shared" si="108"/>
        <v>#REF!</v>
      </c>
      <c r="W158" s="42" t="e">
        <f t="shared" si="108"/>
        <v>#REF!</v>
      </c>
      <c r="X158" s="42" t="e">
        <f t="shared" si="108"/>
        <v>#REF!</v>
      </c>
      <c r="Y158" s="42" t="e">
        <f t="shared" si="108"/>
        <v>#REF!</v>
      </c>
      <c r="Z158" s="42" t="e">
        <f t="shared" si="108"/>
        <v>#REF!</v>
      </c>
      <c r="AA158" s="42" t="e">
        <f t="shared" si="108"/>
        <v>#REF!</v>
      </c>
      <c r="AB158" s="42" t="e">
        <f t="shared" si="108"/>
        <v>#REF!</v>
      </c>
      <c r="AC158" s="42" t="e">
        <f t="shared" si="108"/>
        <v>#REF!</v>
      </c>
      <c r="AD158" s="42" t="e">
        <f t="shared" si="108"/>
        <v>#REF!</v>
      </c>
      <c r="AE158" s="42" t="e">
        <f t="shared" si="108"/>
        <v>#REF!</v>
      </c>
      <c r="AF158" s="42" t="e">
        <f t="shared" si="108"/>
        <v>#REF!</v>
      </c>
      <c r="AG158" s="42" t="e">
        <f t="shared" si="108"/>
        <v>#REF!</v>
      </c>
      <c r="AH158" s="42" t="e">
        <f t="shared" si="108"/>
        <v>#REF!</v>
      </c>
      <c r="AI158" s="42" t="e">
        <f t="shared" si="108"/>
        <v>#REF!</v>
      </c>
      <c r="AJ158" s="42"/>
      <c r="AK158" s="42"/>
      <c r="AL158" s="42"/>
      <c r="AM158" s="42"/>
      <c r="AN158" s="42"/>
      <c r="AO158" s="42"/>
      <c r="AP158" s="42"/>
      <c r="AQ158" s="42"/>
      <c r="AR158" s="45"/>
      <c r="AS158" s="45"/>
      <c r="AT158" s="45"/>
      <c r="AU158" s="45"/>
      <c r="AV158" s="45"/>
      <c r="AW158" s="45"/>
      <c r="AX158" s="45"/>
      <c r="AY158" s="45"/>
      <c r="AZ158" s="45"/>
      <c r="BA158" s="45"/>
      <c r="BB158" s="45"/>
      <c r="BC158" s="45"/>
      <c r="BD158" s="45"/>
    </row>
    <row r="159" spans="1:56" s="12" customFormat="1">
      <c r="A159" s="39"/>
      <c r="C159" s="30" t="str">
        <f>$C$18</f>
        <v>t-m condition</v>
      </c>
      <c r="D159" s="42" t="e">
        <f>IF(D124-$B150&gt;0,D124-$B150,0)</f>
        <v>#REF!</v>
      </c>
      <c r="E159" s="42" t="e">
        <f t="shared" ref="E159:AI159" si="109">IF(E124-$B150&gt;0,E124-$B150,0)</f>
        <v>#REF!</v>
      </c>
      <c r="F159" s="42" t="e">
        <f t="shared" si="109"/>
        <v>#REF!</v>
      </c>
      <c r="G159" s="42" t="e">
        <f t="shared" si="109"/>
        <v>#REF!</v>
      </c>
      <c r="H159" s="42" t="e">
        <f t="shared" si="109"/>
        <v>#REF!</v>
      </c>
      <c r="I159" s="42" t="e">
        <f t="shared" si="109"/>
        <v>#REF!</v>
      </c>
      <c r="J159" s="42" t="e">
        <f t="shared" si="109"/>
        <v>#REF!</v>
      </c>
      <c r="K159" s="42" t="e">
        <f t="shared" si="109"/>
        <v>#REF!</v>
      </c>
      <c r="L159" s="42" t="e">
        <f t="shared" si="109"/>
        <v>#REF!</v>
      </c>
      <c r="M159" s="42" t="e">
        <f t="shared" si="109"/>
        <v>#REF!</v>
      </c>
      <c r="N159" s="42" t="e">
        <f t="shared" si="109"/>
        <v>#REF!</v>
      </c>
      <c r="O159" s="42" t="e">
        <f t="shared" si="109"/>
        <v>#REF!</v>
      </c>
      <c r="P159" s="42" t="e">
        <f t="shared" si="109"/>
        <v>#REF!</v>
      </c>
      <c r="Q159" s="42" t="e">
        <f t="shared" si="109"/>
        <v>#REF!</v>
      </c>
      <c r="R159" s="42" t="e">
        <f t="shared" si="109"/>
        <v>#REF!</v>
      </c>
      <c r="S159" s="42" t="e">
        <f t="shared" si="109"/>
        <v>#REF!</v>
      </c>
      <c r="T159" s="42" t="e">
        <f t="shared" si="109"/>
        <v>#REF!</v>
      </c>
      <c r="U159" s="42" t="e">
        <f t="shared" si="109"/>
        <v>#REF!</v>
      </c>
      <c r="V159" s="42" t="e">
        <f t="shared" si="109"/>
        <v>#REF!</v>
      </c>
      <c r="W159" s="42" t="e">
        <f t="shared" si="109"/>
        <v>#REF!</v>
      </c>
      <c r="X159" s="42" t="e">
        <f t="shared" si="109"/>
        <v>#REF!</v>
      </c>
      <c r="Y159" s="42" t="e">
        <f t="shared" si="109"/>
        <v>#REF!</v>
      </c>
      <c r="Z159" s="42" t="e">
        <f t="shared" si="109"/>
        <v>#REF!</v>
      </c>
      <c r="AA159" s="42" t="e">
        <f t="shared" si="109"/>
        <v>#REF!</v>
      </c>
      <c r="AB159" s="42" t="e">
        <f t="shared" si="109"/>
        <v>#REF!</v>
      </c>
      <c r="AC159" s="42" t="e">
        <f t="shared" si="109"/>
        <v>#REF!</v>
      </c>
      <c r="AD159" s="42" t="e">
        <f t="shared" si="109"/>
        <v>#REF!</v>
      </c>
      <c r="AE159" s="42" t="e">
        <f t="shared" si="109"/>
        <v>#REF!</v>
      </c>
      <c r="AF159" s="42" t="e">
        <f t="shared" si="109"/>
        <v>#REF!</v>
      </c>
      <c r="AG159" s="42" t="e">
        <f t="shared" si="109"/>
        <v>#REF!</v>
      </c>
      <c r="AH159" s="42" t="e">
        <f t="shared" si="109"/>
        <v>#REF!</v>
      </c>
      <c r="AI159" s="42" t="e">
        <f t="shared" si="109"/>
        <v>#REF!</v>
      </c>
      <c r="AJ159" s="42"/>
      <c r="AK159" s="42"/>
      <c r="AL159" s="42"/>
      <c r="AM159" s="42"/>
      <c r="AN159" s="42"/>
      <c r="AO159" s="42"/>
      <c r="AP159" s="42"/>
      <c r="AQ159" s="42"/>
      <c r="AR159" s="45"/>
      <c r="AS159" s="45"/>
      <c r="AT159" s="45"/>
      <c r="AU159" s="45"/>
      <c r="AV159" s="45"/>
      <c r="AW159" s="45"/>
      <c r="AX159" s="45"/>
      <c r="AY159" s="45"/>
      <c r="AZ159" s="45"/>
      <c r="BA159" s="45"/>
      <c r="BB159" s="45"/>
      <c r="BC159" s="45"/>
      <c r="BD159" s="45"/>
    </row>
    <row r="160" spans="1:56" s="12" customFormat="1">
      <c r="A160" s="39"/>
      <c r="C160" s="1"/>
      <c r="D160" s="34" t="e">
        <f>IF(D159=0,0,CHOOSE(D159,D164,E164,F164,G164,H164,I164,J164,K164,L164,M164,N164,O164,P164,Q164,R164,S164,T164,U164,V164,W164,X164,Y164,Z164,AA164,AB164,AC164,AD164,AE164))</f>
        <v>#REF!</v>
      </c>
      <c r="E160" s="34" t="e">
        <f t="shared" ref="E160:AI160" si="110">IF(E159=0,0,CHOOSE(E159,E164,F164,G164,H164,I164,J164,K164,L164,M164,N164,O164,P164,Q164,R164,S164,T164,U164,V164,W164,X164,Y164,Z164,AA164,AB164,AC164,AD164,AE164,AF164))</f>
        <v>#REF!</v>
      </c>
      <c r="F160" s="34" t="e">
        <f t="shared" si="110"/>
        <v>#REF!</v>
      </c>
      <c r="G160" s="34" t="e">
        <f t="shared" si="110"/>
        <v>#REF!</v>
      </c>
      <c r="H160" s="34" t="e">
        <f t="shared" si="110"/>
        <v>#REF!</v>
      </c>
      <c r="I160" s="34" t="e">
        <f t="shared" si="110"/>
        <v>#REF!</v>
      </c>
      <c r="J160" s="34" t="e">
        <f t="shared" si="110"/>
        <v>#REF!</v>
      </c>
      <c r="K160" s="34" t="e">
        <f t="shared" si="110"/>
        <v>#REF!</v>
      </c>
      <c r="L160" s="34" t="e">
        <f t="shared" si="110"/>
        <v>#REF!</v>
      </c>
      <c r="M160" s="34" t="e">
        <f t="shared" si="110"/>
        <v>#REF!</v>
      </c>
      <c r="N160" s="34" t="e">
        <f t="shared" si="110"/>
        <v>#REF!</v>
      </c>
      <c r="O160" s="34" t="e">
        <f t="shared" si="110"/>
        <v>#REF!</v>
      </c>
      <c r="P160" s="34" t="e">
        <f t="shared" si="110"/>
        <v>#REF!</v>
      </c>
      <c r="Q160" s="34" t="e">
        <f t="shared" si="110"/>
        <v>#REF!</v>
      </c>
      <c r="R160" s="34" t="e">
        <f t="shared" si="110"/>
        <v>#REF!</v>
      </c>
      <c r="S160" s="34" t="e">
        <f t="shared" si="110"/>
        <v>#REF!</v>
      </c>
      <c r="T160" s="34" t="e">
        <f t="shared" si="110"/>
        <v>#REF!</v>
      </c>
      <c r="U160" s="34" t="e">
        <f t="shared" si="110"/>
        <v>#REF!</v>
      </c>
      <c r="V160" s="34" t="e">
        <f t="shared" si="110"/>
        <v>#REF!</v>
      </c>
      <c r="W160" s="34" t="e">
        <f t="shared" si="110"/>
        <v>#REF!</v>
      </c>
      <c r="X160" s="34" t="e">
        <f t="shared" si="110"/>
        <v>#REF!</v>
      </c>
      <c r="Y160" s="34" t="e">
        <f t="shared" si="110"/>
        <v>#REF!</v>
      </c>
      <c r="Z160" s="34" t="e">
        <f t="shared" si="110"/>
        <v>#REF!</v>
      </c>
      <c r="AA160" s="34" t="e">
        <f t="shared" si="110"/>
        <v>#REF!</v>
      </c>
      <c r="AB160" s="34" t="e">
        <f t="shared" si="110"/>
        <v>#REF!</v>
      </c>
      <c r="AC160" s="34" t="e">
        <f t="shared" si="110"/>
        <v>#REF!</v>
      </c>
      <c r="AD160" s="34" t="e">
        <f t="shared" si="110"/>
        <v>#REF!</v>
      </c>
      <c r="AE160" s="34" t="e">
        <f t="shared" si="110"/>
        <v>#REF!</v>
      </c>
      <c r="AF160" s="34" t="e">
        <f t="shared" si="110"/>
        <v>#REF!</v>
      </c>
      <c r="AG160" s="34" t="e">
        <f t="shared" si="110"/>
        <v>#REF!</v>
      </c>
      <c r="AH160" s="34" t="e">
        <f t="shared" si="110"/>
        <v>#REF!</v>
      </c>
      <c r="AI160" s="34" t="e">
        <f t="shared" si="110"/>
        <v>#REF!</v>
      </c>
      <c r="AJ160" s="42"/>
      <c r="AK160" s="42"/>
      <c r="AL160" s="42"/>
      <c r="AM160" s="42"/>
      <c r="AN160" s="42"/>
      <c r="AO160" s="42"/>
      <c r="AP160" s="42"/>
      <c r="AQ160" s="42"/>
      <c r="AR160" s="45"/>
      <c r="AS160" s="45"/>
      <c r="AT160" s="45"/>
      <c r="AU160" s="45"/>
      <c r="AV160" s="45"/>
      <c r="AW160" s="45"/>
      <c r="AX160" s="45"/>
      <c r="AY160" s="45"/>
      <c r="AZ160" s="45"/>
      <c r="BA160" s="45"/>
      <c r="BB160" s="45"/>
      <c r="BC160" s="45"/>
      <c r="BD160" s="45"/>
    </row>
    <row r="161" spans="1:56" s="12" customFormat="1">
      <c r="A161" s="39"/>
      <c r="D161" s="22"/>
      <c r="E161" s="22"/>
      <c r="F161" s="22"/>
      <c r="G161" s="22"/>
      <c r="H161" s="22"/>
      <c r="I161" s="22"/>
      <c r="J161" s="22"/>
      <c r="K161" s="22"/>
      <c r="L161" s="22"/>
      <c r="M161" s="22"/>
      <c r="N161" s="22"/>
      <c r="O161" s="22"/>
      <c r="P161" s="22"/>
      <c r="Q161" s="22"/>
      <c r="R161" s="22"/>
      <c r="S161" s="22"/>
      <c r="T161" s="22"/>
      <c r="U161" s="22"/>
      <c r="V161" s="22"/>
      <c r="W161" s="22"/>
      <c r="X161" s="22"/>
      <c r="Y161" s="22"/>
      <c r="Z161" s="22"/>
      <c r="AA161" s="22"/>
      <c r="AB161" s="22"/>
      <c r="AC161" s="22"/>
      <c r="AD161" s="50"/>
      <c r="AE161" s="50"/>
      <c r="AF161" s="50"/>
      <c r="AG161" s="50"/>
      <c r="AH161" s="50"/>
      <c r="AI161" s="50"/>
      <c r="AJ161" s="50"/>
      <c r="AK161" s="50"/>
      <c r="AL161" s="50"/>
      <c r="AM161" s="50"/>
      <c r="AN161" s="50"/>
      <c r="AO161" s="50"/>
      <c r="AP161" s="50"/>
      <c r="AQ161" s="50"/>
      <c r="AR161" s="45"/>
      <c r="AS161" s="45"/>
      <c r="AT161" s="45"/>
      <c r="AU161" s="45"/>
      <c r="AV161" s="45"/>
      <c r="AW161" s="45"/>
      <c r="AX161" s="45"/>
      <c r="AY161" s="45"/>
      <c r="AZ161" s="45"/>
      <c r="BA161" s="45"/>
      <c r="BB161" s="45"/>
      <c r="BC161" s="45"/>
      <c r="BD161" s="45"/>
    </row>
    <row r="162" spans="1:56" s="12" customFormat="1">
      <c r="A162" s="49" t="e">
        <f>+"Output "&amp; PV_Base!A148&amp;""</f>
        <v>#REF!</v>
      </c>
      <c r="C162" s="51"/>
      <c r="D162" s="52" t="e">
        <f>D$7</f>
        <v>#NAME?</v>
      </c>
      <c r="E162" s="25" t="e">
        <f t="shared" ref="E162:AE162" si="111">D162+1</f>
        <v>#NAME?</v>
      </c>
      <c r="F162" s="25" t="e">
        <f t="shared" si="111"/>
        <v>#NAME?</v>
      </c>
      <c r="G162" s="25" t="e">
        <f t="shared" si="111"/>
        <v>#NAME?</v>
      </c>
      <c r="H162" s="25" t="e">
        <f t="shared" si="111"/>
        <v>#NAME?</v>
      </c>
      <c r="I162" s="25" t="e">
        <f t="shared" si="111"/>
        <v>#NAME?</v>
      </c>
      <c r="J162" s="25" t="e">
        <f t="shared" si="111"/>
        <v>#NAME?</v>
      </c>
      <c r="K162" s="25" t="e">
        <f t="shared" si="111"/>
        <v>#NAME?</v>
      </c>
      <c r="L162" s="25" t="e">
        <f t="shared" si="111"/>
        <v>#NAME?</v>
      </c>
      <c r="M162" s="25" t="e">
        <f t="shared" si="111"/>
        <v>#NAME?</v>
      </c>
      <c r="N162" s="25" t="e">
        <f t="shared" si="111"/>
        <v>#NAME?</v>
      </c>
      <c r="O162" s="25" t="e">
        <f t="shared" si="111"/>
        <v>#NAME?</v>
      </c>
      <c r="P162" s="25" t="e">
        <f t="shared" si="111"/>
        <v>#NAME?</v>
      </c>
      <c r="Q162" s="25" t="e">
        <f t="shared" si="111"/>
        <v>#NAME?</v>
      </c>
      <c r="R162" s="25" t="e">
        <f t="shared" si="111"/>
        <v>#NAME?</v>
      </c>
      <c r="S162" s="25" t="e">
        <f t="shared" si="111"/>
        <v>#NAME?</v>
      </c>
      <c r="T162" s="25" t="e">
        <f t="shared" si="111"/>
        <v>#NAME?</v>
      </c>
      <c r="U162" s="25" t="e">
        <f t="shared" si="111"/>
        <v>#NAME?</v>
      </c>
      <c r="V162" s="25" t="e">
        <f t="shared" si="111"/>
        <v>#NAME?</v>
      </c>
      <c r="W162" s="25" t="e">
        <f t="shared" si="111"/>
        <v>#NAME?</v>
      </c>
      <c r="X162" s="25" t="e">
        <f t="shared" si="111"/>
        <v>#NAME?</v>
      </c>
      <c r="Y162" s="25" t="e">
        <f t="shared" si="111"/>
        <v>#NAME?</v>
      </c>
      <c r="Z162" s="25" t="e">
        <f t="shared" si="111"/>
        <v>#NAME?</v>
      </c>
      <c r="AA162" s="25" t="e">
        <f t="shared" si="111"/>
        <v>#NAME?</v>
      </c>
      <c r="AB162" s="25" t="e">
        <f t="shared" si="111"/>
        <v>#NAME?</v>
      </c>
      <c r="AC162" s="25" t="e">
        <f t="shared" si="111"/>
        <v>#NAME?</v>
      </c>
      <c r="AD162" s="25" t="e">
        <f t="shared" si="111"/>
        <v>#NAME?</v>
      </c>
      <c r="AE162" s="25" t="e">
        <f t="shared" si="111"/>
        <v>#NAME?</v>
      </c>
      <c r="AF162" s="50"/>
      <c r="AG162" s="50"/>
      <c r="AH162" s="50"/>
      <c r="AI162" s="50"/>
      <c r="AJ162" s="50"/>
      <c r="AK162" s="50"/>
      <c r="AL162" s="50"/>
      <c r="AM162" s="50"/>
      <c r="AN162" s="50"/>
      <c r="AO162" s="50"/>
      <c r="AP162" s="50"/>
      <c r="AQ162" s="50"/>
      <c r="AR162" s="45"/>
      <c r="AS162" s="45"/>
      <c r="AT162" s="45"/>
      <c r="AU162" s="45"/>
      <c r="AV162" s="45"/>
      <c r="AW162" s="45"/>
      <c r="AX162" s="45"/>
      <c r="AY162" s="45"/>
      <c r="AZ162" s="45"/>
      <c r="BA162" s="45"/>
      <c r="BB162" s="45"/>
      <c r="BC162" s="45"/>
      <c r="BD162" s="45"/>
    </row>
    <row r="163" spans="1:56" s="12" customFormat="1">
      <c r="A163" s="39"/>
      <c r="C163" s="54" t="e">
        <f>$C$22</f>
        <v>#REF!</v>
      </c>
      <c r="D163" s="85" t="e">
        <f>#REF!</f>
        <v>#REF!</v>
      </c>
      <c r="E163" s="85" t="e">
        <f>#REF!</f>
        <v>#REF!</v>
      </c>
      <c r="F163" s="85" t="e">
        <f>#REF!</f>
        <v>#REF!</v>
      </c>
      <c r="G163" s="85" t="e">
        <f>#REF!</f>
        <v>#REF!</v>
      </c>
      <c r="H163" s="85" t="e">
        <f>#REF!</f>
        <v>#REF!</v>
      </c>
      <c r="I163" s="85" t="e">
        <f>#REF!</f>
        <v>#REF!</v>
      </c>
      <c r="J163" s="85" t="e">
        <f>#REF!</f>
        <v>#REF!</v>
      </c>
      <c r="K163" s="85" t="e">
        <f>#REF!</f>
        <v>#REF!</v>
      </c>
      <c r="L163" s="85" t="e">
        <f>#REF!</f>
        <v>#REF!</v>
      </c>
      <c r="M163" s="85" t="e">
        <f>#REF!</f>
        <v>#REF!</v>
      </c>
      <c r="N163" s="85" t="e">
        <f>#REF!</f>
        <v>#REF!</v>
      </c>
      <c r="O163" s="85" t="e">
        <f>#REF!</f>
        <v>#REF!</v>
      </c>
      <c r="P163" s="85" t="e">
        <f>#REF!</f>
        <v>#REF!</v>
      </c>
      <c r="Q163" s="85" t="e">
        <f>#REF!</f>
        <v>#REF!</v>
      </c>
      <c r="R163" s="85" t="e">
        <f>#REF!</f>
        <v>#REF!</v>
      </c>
      <c r="S163" s="85" t="e">
        <f>#REF!</f>
        <v>#REF!</v>
      </c>
      <c r="T163" s="85" t="e">
        <f>#REF!</f>
        <v>#REF!</v>
      </c>
      <c r="U163" s="85" t="e">
        <f>#REF!</f>
        <v>#REF!</v>
      </c>
      <c r="V163" s="85" t="e">
        <f>#REF!</f>
        <v>#REF!</v>
      </c>
      <c r="W163" s="85" t="e">
        <f>#REF!</f>
        <v>#REF!</v>
      </c>
      <c r="X163" s="85" t="e">
        <f>#REF!</f>
        <v>#REF!</v>
      </c>
      <c r="Y163" s="85" t="e">
        <f>#REF!</f>
        <v>#REF!</v>
      </c>
      <c r="Z163" s="85" t="e">
        <f>#REF!</f>
        <v>#REF!</v>
      </c>
      <c r="AA163" s="85" t="e">
        <f>#REF!</f>
        <v>#REF!</v>
      </c>
      <c r="AB163" s="85" t="e">
        <f>#REF!</f>
        <v>#REF!</v>
      </c>
      <c r="AC163" s="85" t="e">
        <f>#REF!</f>
        <v>#REF!</v>
      </c>
      <c r="AD163" s="85" t="e">
        <f>#REF!</f>
        <v>#REF!</v>
      </c>
      <c r="AE163" s="85" t="e">
        <f>#REF!</f>
        <v>#REF!</v>
      </c>
      <c r="AF163" s="50"/>
      <c r="AG163" s="50"/>
      <c r="AH163" s="50"/>
      <c r="AI163" s="50"/>
      <c r="AJ163" s="50"/>
      <c r="AK163" s="50"/>
      <c r="AL163" s="50"/>
      <c r="AM163" s="50"/>
      <c r="AN163" s="50"/>
      <c r="AO163" s="50"/>
      <c r="AP163" s="50"/>
      <c r="AQ163" s="50"/>
      <c r="AR163" s="45"/>
      <c r="AS163" s="45"/>
      <c r="AT163" s="45"/>
      <c r="AU163" s="45"/>
      <c r="AV163" s="45"/>
      <c r="AW163" s="45"/>
      <c r="AX163" s="45"/>
      <c r="AY163" s="45"/>
      <c r="AZ163" s="45"/>
      <c r="BA163" s="45"/>
      <c r="BB163" s="45"/>
      <c r="BC163" s="45"/>
      <c r="BD163" s="45"/>
    </row>
    <row r="164" spans="1:56" s="12" customFormat="1">
      <c r="A164" s="39"/>
      <c r="C164" s="30" t="e">
        <f>$C$23</f>
        <v>#REF!</v>
      </c>
      <c r="D164" s="34" t="e">
        <f>D163</f>
        <v>#REF!</v>
      </c>
      <c r="E164" s="84" t="e">
        <f>SUM(D163:E163)</f>
        <v>#REF!</v>
      </c>
      <c r="F164" s="84" t="e">
        <f>SUM(D163:F163)</f>
        <v>#REF!</v>
      </c>
      <c r="G164" s="84" t="e">
        <f>SUM(D163:G163)</f>
        <v>#REF!</v>
      </c>
      <c r="H164" s="84" t="e">
        <f>SUM(D163:H163)</f>
        <v>#REF!</v>
      </c>
      <c r="I164" s="84" t="e">
        <f>SUM(D163:I163)</f>
        <v>#REF!</v>
      </c>
      <c r="J164" s="84" t="e">
        <f>SUM(D163:J163)</f>
        <v>#REF!</v>
      </c>
      <c r="K164" s="84" t="e">
        <f>SUM(D163:K163)</f>
        <v>#REF!</v>
      </c>
      <c r="L164" s="84" t="e">
        <f>SUM(D163:L163)</f>
        <v>#REF!</v>
      </c>
      <c r="M164" s="84" t="e">
        <f>SUM(D163:M163)</f>
        <v>#REF!</v>
      </c>
      <c r="N164" s="84" t="e">
        <f>SUM(D163:N163)</f>
        <v>#REF!</v>
      </c>
      <c r="O164" s="84" t="e">
        <f>SUM(D163:O163)</f>
        <v>#REF!</v>
      </c>
      <c r="P164" s="84" t="e">
        <f>SUM(D163:P163)</f>
        <v>#REF!</v>
      </c>
      <c r="Q164" s="84" t="e">
        <f>SUM(D163:Q163)</f>
        <v>#REF!</v>
      </c>
      <c r="R164" s="84" t="e">
        <f>SUM(D163:R163)</f>
        <v>#REF!</v>
      </c>
      <c r="S164" s="84" t="e">
        <f>SUM(D163:S163)</f>
        <v>#REF!</v>
      </c>
      <c r="T164" s="84" t="e">
        <f>SUM(D163:T163)</f>
        <v>#REF!</v>
      </c>
      <c r="U164" s="84" t="e">
        <f>SUM(D163:U163)</f>
        <v>#REF!</v>
      </c>
      <c r="V164" s="84" t="e">
        <f>SUM(D163:V163)</f>
        <v>#REF!</v>
      </c>
      <c r="W164" s="84" t="e">
        <f>SUM(D163:W163)</f>
        <v>#REF!</v>
      </c>
      <c r="X164" s="84" t="e">
        <f>SUM(D163:X163)</f>
        <v>#REF!</v>
      </c>
      <c r="Y164" s="84" t="e">
        <f>SUM(D163:Y163)</f>
        <v>#REF!</v>
      </c>
      <c r="Z164" s="84" t="e">
        <f>SUM(D163:Z163)</f>
        <v>#REF!</v>
      </c>
      <c r="AA164" s="84" t="e">
        <f>SUM(D163:AA163)</f>
        <v>#REF!</v>
      </c>
      <c r="AB164" s="84" t="e">
        <f>SUM(D163:AB163)</f>
        <v>#REF!</v>
      </c>
      <c r="AC164" s="84" t="e">
        <f>SUM(D163:AC163)</f>
        <v>#REF!</v>
      </c>
      <c r="AD164" s="84" t="e">
        <f>SUM(D163:AD163)</f>
        <v>#REF!</v>
      </c>
      <c r="AE164" s="84" t="e">
        <f>SUM(D163:AE163)</f>
        <v>#REF!</v>
      </c>
      <c r="AF164" s="50"/>
      <c r="AG164" s="50"/>
      <c r="AH164" s="50"/>
      <c r="AI164" s="50"/>
      <c r="AJ164" s="50"/>
      <c r="AK164" s="50"/>
      <c r="AL164" s="50"/>
      <c r="AM164" s="50"/>
      <c r="AN164" s="50"/>
      <c r="AO164" s="50"/>
      <c r="AP164" s="50"/>
      <c r="AQ164" s="50"/>
      <c r="AR164" s="45"/>
      <c r="AS164" s="45"/>
      <c r="AT164" s="45"/>
      <c r="AU164" s="45"/>
      <c r="AV164" s="45"/>
      <c r="AW164" s="45"/>
      <c r="AX164" s="45"/>
      <c r="AY164" s="45"/>
      <c r="AZ164" s="45"/>
      <c r="BA164" s="45"/>
      <c r="BB164" s="45"/>
      <c r="BC164" s="45"/>
      <c r="BD164" s="45"/>
    </row>
    <row r="165" spans="1:56" s="12" customFormat="1">
      <c r="A165" s="39"/>
      <c r="C165" s="30" t="e">
        <f>$C$24</f>
        <v>#REF!</v>
      </c>
      <c r="D165" s="84" t="e">
        <f>D163-D169</f>
        <v>#REF!</v>
      </c>
      <c r="E165" s="34" t="e">
        <f>D165+E163-E169</f>
        <v>#REF!</v>
      </c>
      <c r="F165" s="34" t="e">
        <f t="shared" ref="F165:Q165" si="112">E165+F163-F169</f>
        <v>#REF!</v>
      </c>
      <c r="G165" s="34" t="e">
        <f t="shared" si="112"/>
        <v>#REF!</v>
      </c>
      <c r="H165" s="34" t="e">
        <f t="shared" si="112"/>
        <v>#REF!</v>
      </c>
      <c r="I165" s="34" t="e">
        <f t="shared" si="112"/>
        <v>#REF!</v>
      </c>
      <c r="J165" s="34" t="e">
        <f t="shared" si="112"/>
        <v>#REF!</v>
      </c>
      <c r="K165" s="34" t="e">
        <f t="shared" si="112"/>
        <v>#REF!</v>
      </c>
      <c r="L165" s="34" t="e">
        <f t="shared" si="112"/>
        <v>#REF!</v>
      </c>
      <c r="M165" s="34" t="e">
        <f t="shared" si="112"/>
        <v>#REF!</v>
      </c>
      <c r="N165" s="34" t="e">
        <f t="shared" si="112"/>
        <v>#REF!</v>
      </c>
      <c r="O165" s="34" t="e">
        <f t="shared" si="112"/>
        <v>#REF!</v>
      </c>
      <c r="P165" s="34" t="e">
        <f t="shared" si="112"/>
        <v>#REF!</v>
      </c>
      <c r="Q165" s="34" t="e">
        <f t="shared" si="112"/>
        <v>#REF!</v>
      </c>
      <c r="R165" s="34" t="e">
        <f>Q165+R163-R169</f>
        <v>#REF!</v>
      </c>
      <c r="S165" s="34" t="e">
        <f t="shared" ref="S165:AE165" si="113">R165+S163-S169</f>
        <v>#REF!</v>
      </c>
      <c r="T165" s="34" t="e">
        <f t="shared" si="113"/>
        <v>#REF!</v>
      </c>
      <c r="U165" s="34" t="e">
        <f t="shared" si="113"/>
        <v>#REF!</v>
      </c>
      <c r="V165" s="34" t="e">
        <f t="shared" si="113"/>
        <v>#REF!</v>
      </c>
      <c r="W165" s="34" t="e">
        <f t="shared" si="113"/>
        <v>#REF!</v>
      </c>
      <c r="X165" s="34" t="e">
        <f t="shared" si="113"/>
        <v>#REF!</v>
      </c>
      <c r="Y165" s="34" t="e">
        <f t="shared" si="113"/>
        <v>#REF!</v>
      </c>
      <c r="Z165" s="34" t="e">
        <f t="shared" si="113"/>
        <v>#REF!</v>
      </c>
      <c r="AA165" s="34" t="e">
        <f t="shared" si="113"/>
        <v>#REF!</v>
      </c>
      <c r="AB165" s="34" t="e">
        <f t="shared" si="113"/>
        <v>#REF!</v>
      </c>
      <c r="AC165" s="34" t="e">
        <f t="shared" si="113"/>
        <v>#REF!</v>
      </c>
      <c r="AD165" s="34" t="e">
        <f t="shared" si="113"/>
        <v>#REF!</v>
      </c>
      <c r="AE165" s="34" t="e">
        <f t="shared" si="113"/>
        <v>#REF!</v>
      </c>
      <c r="AF165" s="50"/>
      <c r="AG165" s="50"/>
      <c r="AH165" s="50"/>
      <c r="AI165" s="50"/>
      <c r="AJ165" s="50"/>
      <c r="AK165" s="50"/>
      <c r="AL165" s="50"/>
      <c r="AM165" s="50"/>
      <c r="AN165" s="50"/>
      <c r="AO165" s="50"/>
      <c r="AP165" s="50"/>
      <c r="AQ165" s="50"/>
      <c r="AR165" s="45"/>
      <c r="AS165" s="45"/>
      <c r="AT165" s="45"/>
      <c r="AU165" s="45"/>
      <c r="AV165" s="45"/>
      <c r="AW165" s="45"/>
      <c r="AX165" s="45"/>
      <c r="AY165" s="45"/>
      <c r="AZ165" s="45"/>
      <c r="BA165" s="45"/>
      <c r="BB165" s="45"/>
      <c r="BC165" s="45"/>
      <c r="BD165" s="45"/>
    </row>
    <row r="166" spans="1:56" s="12" customFormat="1">
      <c r="A166" s="39"/>
      <c r="C166" s="30" t="e">
        <f>+TEXT(C155,"#")&amp;"   "&amp;TEXT(A148,"#")</f>
        <v>#REF!</v>
      </c>
      <c r="D166" s="56" t="e">
        <f>D163*D155/100</f>
        <v>#REF!</v>
      </c>
      <c r="E166" s="56" t="e">
        <f>IF((D166*(1+$B152)-E167)&lt;=0,E163*$D155/100,D166*(1+$B152)-E167+E163*$D155/100)</f>
        <v>#REF!</v>
      </c>
      <c r="F166" s="56" t="e">
        <f t="shared" ref="F166:AE166" si="114">IF((E166*(1+$B152)-F167)&lt;=0,F163*$D155/100,E166*(1+$B152)-F167+F163*$D155/100)</f>
        <v>#REF!</v>
      </c>
      <c r="G166" s="56" t="e">
        <f t="shared" si="114"/>
        <v>#REF!</v>
      </c>
      <c r="H166" s="56" t="e">
        <f t="shared" si="114"/>
        <v>#REF!</v>
      </c>
      <c r="I166" s="56" t="e">
        <f t="shared" si="114"/>
        <v>#REF!</v>
      </c>
      <c r="J166" s="56" t="e">
        <f t="shared" si="114"/>
        <v>#REF!</v>
      </c>
      <c r="K166" s="56" t="e">
        <f t="shared" si="114"/>
        <v>#REF!</v>
      </c>
      <c r="L166" s="56" t="e">
        <f t="shared" si="114"/>
        <v>#REF!</v>
      </c>
      <c r="M166" s="56" t="e">
        <f t="shared" si="114"/>
        <v>#REF!</v>
      </c>
      <c r="N166" s="56" t="e">
        <f t="shared" si="114"/>
        <v>#REF!</v>
      </c>
      <c r="O166" s="56" t="e">
        <f t="shared" si="114"/>
        <v>#REF!</v>
      </c>
      <c r="P166" s="56" t="e">
        <f t="shared" si="114"/>
        <v>#REF!</v>
      </c>
      <c r="Q166" s="56" t="e">
        <f t="shared" si="114"/>
        <v>#REF!</v>
      </c>
      <c r="R166" s="56" t="e">
        <f t="shared" si="114"/>
        <v>#REF!</v>
      </c>
      <c r="S166" s="56" t="e">
        <f t="shared" si="114"/>
        <v>#REF!</v>
      </c>
      <c r="T166" s="56" t="e">
        <f t="shared" si="114"/>
        <v>#REF!</v>
      </c>
      <c r="U166" s="56" t="e">
        <f t="shared" si="114"/>
        <v>#REF!</v>
      </c>
      <c r="V166" s="56" t="e">
        <f t="shared" si="114"/>
        <v>#REF!</v>
      </c>
      <c r="W166" s="56" t="e">
        <f t="shared" si="114"/>
        <v>#REF!</v>
      </c>
      <c r="X166" s="56" t="e">
        <f t="shared" si="114"/>
        <v>#REF!</v>
      </c>
      <c r="Y166" s="56" t="e">
        <f t="shared" si="114"/>
        <v>#REF!</v>
      </c>
      <c r="Z166" s="56" t="e">
        <f t="shared" si="114"/>
        <v>#REF!</v>
      </c>
      <c r="AA166" s="56" t="e">
        <f t="shared" si="114"/>
        <v>#REF!</v>
      </c>
      <c r="AB166" s="56" t="e">
        <f t="shared" si="114"/>
        <v>#REF!</v>
      </c>
      <c r="AC166" s="56" t="e">
        <f t="shared" si="114"/>
        <v>#REF!</v>
      </c>
      <c r="AD166" s="56" t="e">
        <f t="shared" si="114"/>
        <v>#REF!</v>
      </c>
      <c r="AE166" s="56" t="e">
        <f t="shared" si="114"/>
        <v>#REF!</v>
      </c>
      <c r="AF166" s="50"/>
      <c r="AG166" s="50"/>
      <c r="AH166" s="50"/>
      <c r="AI166" s="50"/>
      <c r="AJ166" s="50"/>
      <c r="AK166" s="50"/>
      <c r="AL166" s="50"/>
      <c r="AM166" s="50"/>
      <c r="AN166" s="50"/>
      <c r="AO166" s="50"/>
      <c r="AP166" s="50"/>
      <c r="AQ166" s="50"/>
      <c r="AR166" s="50"/>
      <c r="AS166" s="50"/>
      <c r="AT166" s="50"/>
      <c r="AU166" s="50"/>
      <c r="AV166" s="50"/>
      <c r="AW166" s="50"/>
      <c r="AX166" s="50"/>
      <c r="AY166" s="50"/>
      <c r="AZ166" s="50"/>
      <c r="BA166" s="50"/>
      <c r="BB166" s="50"/>
      <c r="BC166" s="50"/>
      <c r="BD166" s="50"/>
    </row>
    <row r="167" spans="1:56" s="12" customFormat="1">
      <c r="C167" s="30" t="e">
        <f>$C$26</f>
        <v>#REF!</v>
      </c>
      <c r="D167" s="84" t="e">
        <f>D168+D169</f>
        <v>#REF!</v>
      </c>
      <c r="E167" s="84" t="e">
        <f>E168+E169</f>
        <v>#REF!</v>
      </c>
      <c r="F167" s="84" t="e">
        <f>F168+F169</f>
        <v>#REF!</v>
      </c>
      <c r="G167" s="84" t="e">
        <f t="shared" ref="G167:AD167" si="115">G168+G169</f>
        <v>#REF!</v>
      </c>
      <c r="H167" s="84" t="e">
        <f t="shared" si="115"/>
        <v>#REF!</v>
      </c>
      <c r="I167" s="84" t="e">
        <f t="shared" si="115"/>
        <v>#REF!</v>
      </c>
      <c r="J167" s="84" t="e">
        <f t="shared" si="115"/>
        <v>#REF!</v>
      </c>
      <c r="K167" s="84" t="e">
        <f t="shared" si="115"/>
        <v>#REF!</v>
      </c>
      <c r="L167" s="84" t="e">
        <f t="shared" si="115"/>
        <v>#REF!</v>
      </c>
      <c r="M167" s="84" t="e">
        <f t="shared" si="115"/>
        <v>#REF!</v>
      </c>
      <c r="N167" s="84" t="e">
        <f t="shared" si="115"/>
        <v>#REF!</v>
      </c>
      <c r="O167" s="84" t="e">
        <f t="shared" si="115"/>
        <v>#REF!</v>
      </c>
      <c r="P167" s="84" t="e">
        <f t="shared" si="115"/>
        <v>#REF!</v>
      </c>
      <c r="Q167" s="84" t="e">
        <f t="shared" si="115"/>
        <v>#REF!</v>
      </c>
      <c r="R167" s="84" t="e">
        <f t="shared" si="115"/>
        <v>#REF!</v>
      </c>
      <c r="S167" s="84" t="e">
        <f t="shared" si="115"/>
        <v>#REF!</v>
      </c>
      <c r="T167" s="84" t="e">
        <f t="shared" si="115"/>
        <v>#REF!</v>
      </c>
      <c r="U167" s="84" t="e">
        <f t="shared" si="115"/>
        <v>#REF!</v>
      </c>
      <c r="V167" s="84" t="e">
        <f t="shared" si="115"/>
        <v>#REF!</v>
      </c>
      <c r="W167" s="84" t="e">
        <f t="shared" si="115"/>
        <v>#REF!</v>
      </c>
      <c r="X167" s="84" t="e">
        <f t="shared" si="115"/>
        <v>#REF!</v>
      </c>
      <c r="Y167" s="84" t="e">
        <f t="shared" si="115"/>
        <v>#REF!</v>
      </c>
      <c r="Z167" s="84" t="e">
        <f t="shared" si="115"/>
        <v>#REF!</v>
      </c>
      <c r="AA167" s="84" t="e">
        <f t="shared" si="115"/>
        <v>#REF!</v>
      </c>
      <c r="AB167" s="84" t="e">
        <f t="shared" si="115"/>
        <v>#REF!</v>
      </c>
      <c r="AC167" s="84" t="e">
        <f t="shared" si="115"/>
        <v>#REF!</v>
      </c>
      <c r="AD167" s="84" t="e">
        <f t="shared" si="115"/>
        <v>#REF!</v>
      </c>
      <c r="AE167" s="84" t="e">
        <f>AE168+AE169</f>
        <v>#REF!</v>
      </c>
      <c r="AF167" s="23"/>
      <c r="AG167" s="23"/>
      <c r="AH167" s="23"/>
      <c r="AI167" s="23"/>
      <c r="AJ167" s="23"/>
      <c r="AK167" s="23"/>
      <c r="AL167" s="23"/>
      <c r="AM167" s="23"/>
      <c r="AN167" s="23"/>
      <c r="AO167" s="23"/>
      <c r="AP167" s="59"/>
      <c r="AQ167" s="23"/>
      <c r="AR167" s="45"/>
      <c r="AS167" s="45"/>
      <c r="AT167" s="45"/>
      <c r="AU167" s="45"/>
      <c r="AV167" s="45"/>
      <c r="AW167" s="45"/>
      <c r="AX167" s="45"/>
      <c r="AY167" s="45"/>
      <c r="AZ167" s="45"/>
      <c r="BA167" s="45"/>
      <c r="BB167" s="45"/>
      <c r="BC167" s="45"/>
      <c r="BD167" s="45"/>
    </row>
    <row r="168" spans="1:56" s="12" customFormat="1">
      <c r="C168" s="30" t="e">
        <f>$C$27</f>
        <v>#REF!</v>
      </c>
      <c r="D168" s="84"/>
      <c r="E168" s="84" t="e">
        <f>$B151*D165</f>
        <v>#REF!</v>
      </c>
      <c r="F168" s="84" t="e">
        <f>$B151*E165</f>
        <v>#REF!</v>
      </c>
      <c r="G168" s="84" t="e">
        <f>$B151*F165</f>
        <v>#REF!</v>
      </c>
      <c r="H168" s="84" t="e">
        <f>$B151*G165</f>
        <v>#REF!</v>
      </c>
      <c r="I168" s="84" t="e">
        <f t="shared" ref="I168:V168" si="116">$B151*H165</f>
        <v>#REF!</v>
      </c>
      <c r="J168" s="84" t="e">
        <f t="shared" si="116"/>
        <v>#REF!</v>
      </c>
      <c r="K168" s="84" t="e">
        <f t="shared" si="116"/>
        <v>#REF!</v>
      </c>
      <c r="L168" s="84" t="e">
        <f t="shared" si="116"/>
        <v>#REF!</v>
      </c>
      <c r="M168" s="84" t="e">
        <f t="shared" si="116"/>
        <v>#REF!</v>
      </c>
      <c r="N168" s="84" t="e">
        <f t="shared" si="116"/>
        <v>#REF!</v>
      </c>
      <c r="O168" s="84" t="e">
        <f t="shared" si="116"/>
        <v>#REF!</v>
      </c>
      <c r="P168" s="84" t="e">
        <f t="shared" si="116"/>
        <v>#REF!</v>
      </c>
      <c r="Q168" s="84" t="e">
        <f t="shared" si="116"/>
        <v>#REF!</v>
      </c>
      <c r="R168" s="84" t="e">
        <f t="shared" si="116"/>
        <v>#REF!</v>
      </c>
      <c r="S168" s="84" t="e">
        <f t="shared" si="116"/>
        <v>#REF!</v>
      </c>
      <c r="T168" s="84" t="e">
        <f t="shared" si="116"/>
        <v>#REF!</v>
      </c>
      <c r="U168" s="84" t="e">
        <f t="shared" si="116"/>
        <v>#REF!</v>
      </c>
      <c r="V168" s="84" t="e">
        <f t="shared" si="116"/>
        <v>#REF!</v>
      </c>
      <c r="W168" s="84" t="e">
        <f>$B151*V165</f>
        <v>#REF!</v>
      </c>
      <c r="X168" s="84" t="e">
        <f t="shared" ref="X168:AE168" si="117">$B151*W165</f>
        <v>#REF!</v>
      </c>
      <c r="Y168" s="84" t="e">
        <f t="shared" si="117"/>
        <v>#REF!</v>
      </c>
      <c r="Z168" s="84" t="e">
        <f t="shared" si="117"/>
        <v>#REF!</v>
      </c>
      <c r="AA168" s="84" t="e">
        <f t="shared" si="117"/>
        <v>#REF!</v>
      </c>
      <c r="AB168" s="84" t="e">
        <f t="shared" si="117"/>
        <v>#REF!</v>
      </c>
      <c r="AC168" s="84" t="e">
        <f t="shared" si="117"/>
        <v>#REF!</v>
      </c>
      <c r="AD168" s="84" t="e">
        <f t="shared" si="117"/>
        <v>#REF!</v>
      </c>
      <c r="AE168" s="84" t="e">
        <f t="shared" si="117"/>
        <v>#REF!</v>
      </c>
      <c r="AF168" s="45"/>
      <c r="AG168" s="45"/>
      <c r="AH168" s="45"/>
      <c r="AI168" s="45"/>
      <c r="AJ168" s="45"/>
      <c r="AK168" s="45"/>
      <c r="AL168" s="45"/>
      <c r="AM168" s="45"/>
      <c r="AN168" s="45"/>
      <c r="AO168" s="45"/>
      <c r="AP168" s="60"/>
      <c r="AQ168" s="45"/>
      <c r="AR168" s="45"/>
      <c r="AS168" s="45"/>
      <c r="AT168" s="45"/>
      <c r="AU168" s="45"/>
      <c r="AV168" s="45"/>
      <c r="AW168" s="45"/>
      <c r="AX168" s="45"/>
      <c r="AY168" s="45"/>
      <c r="AZ168" s="45"/>
      <c r="BA168" s="45"/>
      <c r="BB168" s="45"/>
      <c r="BC168" s="45"/>
      <c r="BD168" s="45"/>
    </row>
    <row r="169" spans="1:56" s="12" customFormat="1">
      <c r="C169" s="30" t="e">
        <f>$C$28</f>
        <v>#REF!</v>
      </c>
      <c r="D169" s="84" t="e">
        <f>(D158-D160)/(B150-B149)</f>
        <v>#REF!</v>
      </c>
      <c r="E169" s="84" t="e">
        <f>(E158-E160)/(B150-B149)</f>
        <v>#REF!</v>
      </c>
      <c r="F169" s="84" t="e">
        <f>(F158-F160)/(B150-B149)</f>
        <v>#REF!</v>
      </c>
      <c r="G169" s="84" t="e">
        <f>(G158-G160)/(B150-B149)</f>
        <v>#REF!</v>
      </c>
      <c r="H169" s="84" t="e">
        <f>(H158-H160)/(B150-B149)</f>
        <v>#REF!</v>
      </c>
      <c r="I169" s="84" t="e">
        <f>(I158-I160)/(B150-B149)</f>
        <v>#REF!</v>
      </c>
      <c r="J169" s="84" t="e">
        <f>(J158-J160)/(B150-B149)</f>
        <v>#REF!</v>
      </c>
      <c r="K169" s="89" t="e">
        <f>(K158-K160)/(B150-B149)</f>
        <v>#REF!</v>
      </c>
      <c r="L169" s="84" t="e">
        <f>(L158-L160)/(B150-B149)</f>
        <v>#REF!</v>
      </c>
      <c r="M169" s="84" t="e">
        <f>(M158-M160)/(B150-B149)</f>
        <v>#REF!</v>
      </c>
      <c r="N169" s="84" t="e">
        <f>(N158-N160)/(B150-B149)</f>
        <v>#REF!</v>
      </c>
      <c r="O169" s="84" t="e">
        <f>(O158-O160)/(B150-B149)</f>
        <v>#REF!</v>
      </c>
      <c r="P169" s="84" t="e">
        <f>(P158-P160)/(B150-B149)</f>
        <v>#REF!</v>
      </c>
      <c r="Q169" s="84" t="e">
        <f>(Q158-Q160)/(B150-B149)</f>
        <v>#REF!</v>
      </c>
      <c r="R169" s="84" t="e">
        <f>(R158-R160)/(B150-B149)</f>
        <v>#REF!</v>
      </c>
      <c r="S169" s="84" t="e">
        <f>(S158-S160)/(B150-B149)</f>
        <v>#REF!</v>
      </c>
      <c r="T169" s="84" t="e">
        <f>(T158-T160)/(B150-B149)</f>
        <v>#REF!</v>
      </c>
      <c r="U169" s="84" t="e">
        <f>(U158-U160)/(B150-B149)</f>
        <v>#REF!</v>
      </c>
      <c r="V169" s="84" t="e">
        <f>(V158-V160)/(B150-B149)</f>
        <v>#REF!</v>
      </c>
      <c r="W169" s="84" t="e">
        <f>(W158-W160)/(B150-B149)</f>
        <v>#REF!</v>
      </c>
      <c r="X169" s="84" t="e">
        <f>(X158-X160)/(B150-B149)</f>
        <v>#REF!</v>
      </c>
      <c r="Y169" s="84" t="e">
        <f>(Y158-Y160)/(B150-B149)</f>
        <v>#REF!</v>
      </c>
      <c r="Z169" s="84" t="e">
        <f>(Z158-Z160)/(B150-B149)</f>
        <v>#REF!</v>
      </c>
      <c r="AA169" s="84" t="e">
        <f>(AA158-AA160)/(B150-B149)</f>
        <v>#REF!</v>
      </c>
      <c r="AB169" s="84" t="e">
        <f>(AB158-AB160)/(B150-B149)</f>
        <v>#REF!</v>
      </c>
      <c r="AC169" s="84" t="e">
        <f>(AC158-AC160)/(B150-B149)</f>
        <v>#REF!</v>
      </c>
      <c r="AD169" s="84" t="e">
        <f>(AD158-AD160)/(B150-B149)</f>
        <v>#REF!</v>
      </c>
      <c r="AE169" s="84" t="e">
        <f>(AE158-AE160)/(B150-B149)</f>
        <v>#REF!</v>
      </c>
      <c r="AF169" s="46"/>
      <c r="AG169" s="46"/>
      <c r="AH169" s="46"/>
      <c r="AI169" s="46"/>
      <c r="AJ169" s="46"/>
      <c r="AK169" s="46"/>
      <c r="AL169" s="46"/>
      <c r="AM169" s="46"/>
      <c r="AN169" s="46"/>
      <c r="AO169" s="46"/>
      <c r="AP169" s="46"/>
      <c r="AQ169" s="46"/>
      <c r="AR169" s="45"/>
      <c r="AS169" s="45"/>
      <c r="AT169" s="45"/>
      <c r="AU169" s="45"/>
      <c r="AV169" s="45"/>
      <c r="AW169" s="45"/>
      <c r="AX169" s="45"/>
      <c r="AY169" s="45"/>
      <c r="AZ169" s="45"/>
      <c r="BA169" s="45"/>
      <c r="BB169" s="45"/>
      <c r="BC169" s="45"/>
      <c r="BD169" s="45"/>
    </row>
    <row r="170" spans="1:56" s="12" customFormat="1" ht="10.5" customHeight="1">
      <c r="A170" s="39"/>
      <c r="AF170" s="45"/>
      <c r="AG170" s="45"/>
      <c r="AH170" s="45"/>
      <c r="AI170" s="45"/>
      <c r="AJ170" s="45"/>
      <c r="AK170" s="45"/>
      <c r="AL170" s="45"/>
      <c r="AM170" s="45"/>
      <c r="AN170" s="45"/>
      <c r="AO170" s="45"/>
      <c r="AP170" s="45"/>
      <c r="AQ170" s="45"/>
      <c r="AR170" s="45"/>
      <c r="AS170" s="45"/>
      <c r="AT170" s="45"/>
      <c r="AU170" s="45"/>
      <c r="AV170" s="45"/>
      <c r="AW170" s="45"/>
      <c r="AX170" s="45"/>
      <c r="AY170" s="45"/>
      <c r="AZ170" s="45"/>
      <c r="BA170" s="45"/>
      <c r="BB170" s="45"/>
      <c r="BC170" s="45"/>
      <c r="BD170" s="45"/>
    </row>
    <row r="171" spans="1:56" s="12" customFormat="1" ht="18.95" customHeight="1">
      <c r="A171" s="18" t="e">
        <f>#REF!</f>
        <v>#REF!</v>
      </c>
      <c r="AF171" s="45"/>
      <c r="AG171" s="45"/>
      <c r="AH171" s="45"/>
      <c r="AI171" s="45"/>
      <c r="AJ171" s="45"/>
      <c r="AK171" s="45"/>
      <c r="AL171" s="45"/>
      <c r="AM171" s="45"/>
      <c r="AN171" s="45"/>
      <c r="AO171" s="45"/>
      <c r="AP171" s="45"/>
      <c r="AQ171" s="45"/>
      <c r="AR171" s="45"/>
      <c r="AS171" s="45"/>
      <c r="AT171" s="45"/>
      <c r="AU171" s="45"/>
      <c r="AV171" s="45"/>
      <c r="AW171" s="45"/>
      <c r="AX171" s="45"/>
      <c r="AY171" s="45"/>
      <c r="AZ171" s="45"/>
      <c r="BA171" s="45"/>
      <c r="BB171" s="45"/>
      <c r="BC171" s="45"/>
      <c r="BD171" s="45"/>
    </row>
    <row r="172" spans="1:56" s="12" customFormat="1" ht="19.5" customHeight="1">
      <c r="A172" s="18" t="e">
        <f>IF(A171=#REF!,#REF!,PV_Base!A171)</f>
        <v>#REF!</v>
      </c>
      <c r="C172" s="17"/>
      <c r="D172" s="12">
        <f>+D148</f>
        <v>0</v>
      </c>
      <c r="E172" s="12">
        <f t="shared" ref="E172:AI173" si="118">+E148</f>
        <v>1</v>
      </c>
      <c r="F172" s="12">
        <f t="shared" si="118"/>
        <v>2</v>
      </c>
      <c r="G172" s="12">
        <f t="shared" si="118"/>
        <v>3</v>
      </c>
      <c r="H172" s="12">
        <f t="shared" si="118"/>
        <v>4</v>
      </c>
      <c r="I172" s="12">
        <f t="shared" si="118"/>
        <v>5</v>
      </c>
      <c r="J172" s="12">
        <f t="shared" si="118"/>
        <v>6</v>
      </c>
      <c r="K172" s="12">
        <f t="shared" si="118"/>
        <v>7</v>
      </c>
      <c r="L172" s="12">
        <f t="shared" si="118"/>
        <v>8</v>
      </c>
      <c r="M172" s="12">
        <f t="shared" si="118"/>
        <v>9</v>
      </c>
      <c r="N172" s="12">
        <f t="shared" si="118"/>
        <v>10</v>
      </c>
      <c r="O172" s="12">
        <f t="shared" si="118"/>
        <v>11</v>
      </c>
      <c r="P172" s="12">
        <f t="shared" si="118"/>
        <v>12</v>
      </c>
      <c r="Q172" s="12">
        <f t="shared" si="118"/>
        <v>13</v>
      </c>
      <c r="R172" s="12">
        <f t="shared" si="118"/>
        <v>14</v>
      </c>
      <c r="S172" s="12">
        <f t="shared" si="118"/>
        <v>15</v>
      </c>
      <c r="T172" s="12">
        <f t="shared" si="118"/>
        <v>16</v>
      </c>
      <c r="U172" s="12">
        <f t="shared" si="118"/>
        <v>17</v>
      </c>
      <c r="V172" s="12">
        <f t="shared" si="118"/>
        <v>18</v>
      </c>
      <c r="W172" s="12">
        <f t="shared" si="118"/>
        <v>19</v>
      </c>
      <c r="X172" s="12">
        <f t="shared" si="118"/>
        <v>20</v>
      </c>
      <c r="Y172" s="12">
        <f t="shared" si="118"/>
        <v>21</v>
      </c>
      <c r="Z172" s="12">
        <f t="shared" si="118"/>
        <v>22</v>
      </c>
      <c r="AA172" s="12">
        <f t="shared" si="118"/>
        <v>23</v>
      </c>
      <c r="AB172" s="12">
        <f t="shared" si="118"/>
        <v>24</v>
      </c>
      <c r="AC172" s="12">
        <f t="shared" si="118"/>
        <v>25</v>
      </c>
      <c r="AD172" s="12">
        <f t="shared" si="118"/>
        <v>26</v>
      </c>
      <c r="AE172" s="12">
        <f t="shared" si="118"/>
        <v>27</v>
      </c>
      <c r="AF172" s="12">
        <f t="shared" si="118"/>
        <v>28</v>
      </c>
      <c r="AG172" s="12">
        <f t="shared" si="118"/>
        <v>29</v>
      </c>
      <c r="AH172" s="12">
        <f t="shared" si="118"/>
        <v>30</v>
      </c>
      <c r="AI172" s="12">
        <f t="shared" si="118"/>
        <v>31</v>
      </c>
      <c r="AJ172" s="12">
        <f t="shared" ref="AJ172:BD173" si="119">+AJ146</f>
        <v>0</v>
      </c>
      <c r="AK172" s="12">
        <f t="shared" si="119"/>
        <v>0</v>
      </c>
      <c r="AL172" s="12">
        <f t="shared" si="119"/>
        <v>0</v>
      </c>
      <c r="AM172" s="12">
        <f t="shared" si="119"/>
        <v>0</v>
      </c>
      <c r="AN172" s="12">
        <f t="shared" si="119"/>
        <v>0</v>
      </c>
      <c r="AO172" s="12">
        <f t="shared" si="119"/>
        <v>0</v>
      </c>
      <c r="AP172" s="12">
        <f t="shared" si="119"/>
        <v>0</v>
      </c>
      <c r="AQ172" s="12">
        <f t="shared" si="119"/>
        <v>0</v>
      </c>
      <c r="AR172" s="12">
        <f t="shared" si="119"/>
        <v>0</v>
      </c>
      <c r="AS172" s="12">
        <f t="shared" si="119"/>
        <v>0</v>
      </c>
      <c r="AT172" s="12">
        <f t="shared" si="119"/>
        <v>0</v>
      </c>
      <c r="AU172" s="12">
        <f t="shared" si="119"/>
        <v>0</v>
      </c>
      <c r="AV172" s="12">
        <f t="shared" si="119"/>
        <v>0</v>
      </c>
      <c r="AW172" s="12">
        <f t="shared" si="119"/>
        <v>0</v>
      </c>
      <c r="AX172" s="12">
        <f t="shared" si="119"/>
        <v>0</v>
      </c>
      <c r="AY172" s="12">
        <f t="shared" si="119"/>
        <v>0</v>
      </c>
      <c r="AZ172" s="12">
        <f t="shared" si="119"/>
        <v>0</v>
      </c>
      <c r="BA172" s="12">
        <f t="shared" si="119"/>
        <v>0</v>
      </c>
      <c r="BB172" s="12">
        <f t="shared" si="119"/>
        <v>0</v>
      </c>
      <c r="BC172" s="12">
        <f t="shared" si="119"/>
        <v>0</v>
      </c>
      <c r="BD172" s="12">
        <f t="shared" si="119"/>
        <v>0</v>
      </c>
    </row>
    <row r="173" spans="1:56" s="12" customFormat="1">
      <c r="A173" s="28" t="e">
        <f>+"Grace "&amp; PV_Base!A172&amp;""</f>
        <v>#REF!</v>
      </c>
      <c r="B173" s="29" t="e">
        <f>+#REF!</f>
        <v>#REF!</v>
      </c>
      <c r="C173" s="17"/>
      <c r="D173" s="88" t="e">
        <f>+D149</f>
        <v>#NAME?</v>
      </c>
      <c r="E173" s="88" t="e">
        <f t="shared" si="118"/>
        <v>#NAME?</v>
      </c>
      <c r="F173" s="88" t="e">
        <f t="shared" si="118"/>
        <v>#NAME?</v>
      </c>
      <c r="G173" s="88" t="e">
        <f t="shared" si="118"/>
        <v>#NAME?</v>
      </c>
      <c r="H173" s="88" t="e">
        <f t="shared" si="118"/>
        <v>#NAME?</v>
      </c>
      <c r="I173" s="88" t="e">
        <f t="shared" si="118"/>
        <v>#NAME?</v>
      </c>
      <c r="J173" s="88" t="e">
        <f t="shared" si="118"/>
        <v>#NAME?</v>
      </c>
      <c r="K173" s="88" t="e">
        <f t="shared" si="118"/>
        <v>#NAME?</v>
      </c>
      <c r="L173" s="88" t="e">
        <f t="shared" si="118"/>
        <v>#NAME?</v>
      </c>
      <c r="M173" s="88" t="e">
        <f t="shared" si="118"/>
        <v>#NAME?</v>
      </c>
      <c r="N173" s="88" t="e">
        <f t="shared" si="118"/>
        <v>#NAME?</v>
      </c>
      <c r="O173" s="88" t="e">
        <f t="shared" si="118"/>
        <v>#NAME?</v>
      </c>
      <c r="P173" s="88" t="e">
        <f t="shared" si="118"/>
        <v>#NAME?</v>
      </c>
      <c r="Q173" s="88" t="e">
        <f t="shared" si="118"/>
        <v>#NAME?</v>
      </c>
      <c r="R173" s="88" t="e">
        <f t="shared" si="118"/>
        <v>#NAME?</v>
      </c>
      <c r="S173" s="88" t="e">
        <f t="shared" si="118"/>
        <v>#NAME?</v>
      </c>
      <c r="T173" s="88" t="e">
        <f t="shared" si="118"/>
        <v>#NAME?</v>
      </c>
      <c r="U173" s="88" t="e">
        <f t="shared" si="118"/>
        <v>#NAME?</v>
      </c>
      <c r="V173" s="88" t="e">
        <f t="shared" si="118"/>
        <v>#NAME?</v>
      </c>
      <c r="W173" s="88" t="e">
        <f t="shared" si="118"/>
        <v>#NAME?</v>
      </c>
      <c r="X173" s="88" t="e">
        <f t="shared" si="118"/>
        <v>#NAME?</v>
      </c>
      <c r="Y173" s="88" t="e">
        <f t="shared" si="118"/>
        <v>#NAME?</v>
      </c>
      <c r="Z173" s="88" t="e">
        <f t="shared" si="118"/>
        <v>#NAME?</v>
      </c>
      <c r="AA173" s="88" t="e">
        <f t="shared" si="118"/>
        <v>#NAME?</v>
      </c>
      <c r="AB173" s="88" t="e">
        <f t="shared" si="118"/>
        <v>#NAME?</v>
      </c>
      <c r="AC173" s="88" t="e">
        <f t="shared" si="118"/>
        <v>#NAME?</v>
      </c>
      <c r="AD173" s="88" t="e">
        <f t="shared" si="118"/>
        <v>#NAME?</v>
      </c>
      <c r="AE173" s="88" t="e">
        <f t="shared" si="118"/>
        <v>#NAME?</v>
      </c>
      <c r="AF173" s="88" t="e">
        <f t="shared" si="118"/>
        <v>#NAME?</v>
      </c>
      <c r="AG173" s="88" t="e">
        <f t="shared" si="118"/>
        <v>#NAME?</v>
      </c>
      <c r="AH173" s="88" t="e">
        <f t="shared" si="118"/>
        <v>#NAME?</v>
      </c>
      <c r="AI173" s="88" t="e">
        <f>+AI149</f>
        <v>#NAME?</v>
      </c>
      <c r="AJ173" s="88">
        <f t="shared" ref="AJ173:BA173" si="120">+AJ149</f>
        <v>0</v>
      </c>
      <c r="AK173" s="88">
        <f t="shared" si="120"/>
        <v>0</v>
      </c>
      <c r="AL173" s="88">
        <f t="shared" si="120"/>
        <v>0</v>
      </c>
      <c r="AM173" s="88">
        <f t="shared" si="120"/>
        <v>0</v>
      </c>
      <c r="AN173" s="88">
        <f t="shared" si="120"/>
        <v>0</v>
      </c>
      <c r="AO173" s="88">
        <f t="shared" si="120"/>
        <v>0</v>
      </c>
      <c r="AP173" s="88">
        <f t="shared" si="120"/>
        <v>0</v>
      </c>
      <c r="AQ173" s="88">
        <f t="shared" si="120"/>
        <v>0</v>
      </c>
      <c r="AR173" s="88">
        <f t="shared" si="120"/>
        <v>0</v>
      </c>
      <c r="AS173" s="88">
        <f t="shared" si="120"/>
        <v>0</v>
      </c>
      <c r="AT173" s="88">
        <f t="shared" si="120"/>
        <v>0</v>
      </c>
      <c r="AU173" s="88">
        <f t="shared" si="120"/>
        <v>0</v>
      </c>
      <c r="AV173" s="88">
        <f t="shared" si="120"/>
        <v>0</v>
      </c>
      <c r="AW173" s="88">
        <f t="shared" si="120"/>
        <v>0</v>
      </c>
      <c r="AX173" s="88">
        <f t="shared" si="120"/>
        <v>0</v>
      </c>
      <c r="AY173" s="88">
        <f t="shared" si="120"/>
        <v>0</v>
      </c>
      <c r="AZ173" s="88">
        <f t="shared" si="120"/>
        <v>0</v>
      </c>
      <c r="BA173" s="88">
        <f t="shared" si="120"/>
        <v>0</v>
      </c>
      <c r="BB173" s="88">
        <f t="shared" si="119"/>
        <v>0</v>
      </c>
      <c r="BC173" s="88">
        <f t="shared" si="119"/>
        <v>0</v>
      </c>
      <c r="BD173" s="88">
        <f t="shared" si="119"/>
        <v>0</v>
      </c>
    </row>
    <row r="174" spans="1:56" s="12" customFormat="1">
      <c r="A174" s="32" t="e">
        <f>+"Maturity "&amp; PV_Base!A172&amp;""</f>
        <v>#REF!</v>
      </c>
      <c r="B174" s="33" t="e">
        <f>+#REF!</f>
        <v>#REF!</v>
      </c>
      <c r="C174" s="30" t="str">
        <f>$C$9</f>
        <v>Base</v>
      </c>
      <c r="D174" s="31">
        <v>100</v>
      </c>
      <c r="E174" s="27"/>
      <c r="F174" s="27"/>
      <c r="G174" s="27"/>
      <c r="H174" s="27"/>
      <c r="I174" s="27"/>
      <c r="J174" s="27"/>
      <c r="K174" s="27"/>
      <c r="L174" s="27"/>
      <c r="M174" s="27"/>
      <c r="N174" s="27"/>
      <c r="O174" s="27"/>
      <c r="P174" s="27"/>
      <c r="Q174" s="27"/>
      <c r="R174" s="27"/>
      <c r="S174" s="27"/>
      <c r="T174" s="27"/>
      <c r="U174" s="27"/>
      <c r="V174" s="27"/>
      <c r="W174" s="27"/>
      <c r="X174" s="27"/>
      <c r="Y174" s="27"/>
      <c r="Z174" s="27"/>
      <c r="AA174" s="27"/>
      <c r="AB174" s="27"/>
      <c r="AC174" s="27"/>
      <c r="AD174" s="27"/>
      <c r="AE174" s="27"/>
      <c r="AF174" s="27"/>
      <c r="AG174" s="27"/>
      <c r="AH174" s="27"/>
      <c r="AI174" s="27"/>
      <c r="AJ174" s="27"/>
      <c r="AK174" s="27"/>
      <c r="AL174" s="27"/>
      <c r="AM174" s="27"/>
      <c r="AN174" s="27"/>
      <c r="AO174" s="27"/>
      <c r="AP174" s="27"/>
      <c r="AQ174" s="27"/>
      <c r="AR174" s="45"/>
      <c r="AS174" s="45"/>
      <c r="AT174" s="45"/>
      <c r="AU174" s="45"/>
      <c r="AV174" s="45"/>
      <c r="AW174" s="45"/>
      <c r="AX174" s="45"/>
      <c r="AY174" s="45"/>
      <c r="AZ174" s="45"/>
      <c r="BA174" s="45"/>
      <c r="BB174" s="45"/>
      <c r="BC174" s="45"/>
      <c r="BD174" s="45"/>
    </row>
    <row r="175" spans="1:56" s="12" customFormat="1">
      <c r="A175" s="32" t="e">
        <f>+"Interest "&amp; PV_Base!A172&amp;""</f>
        <v>#REF!</v>
      </c>
      <c r="B175" s="35" t="e">
        <f>+#REF!</f>
        <v>#REF!</v>
      </c>
      <c r="C175" s="30" t="e">
        <f>$C$10</f>
        <v>#REF!</v>
      </c>
      <c r="D175" s="34" t="e">
        <f>D174-D176</f>
        <v>#REF!</v>
      </c>
      <c r="E175" s="34" t="e">
        <f>D175-E176</f>
        <v>#REF!</v>
      </c>
      <c r="F175" s="34" t="e">
        <f t="shared" ref="F175:AC175" si="121">E175-F176</f>
        <v>#REF!</v>
      </c>
      <c r="G175" s="34" t="e">
        <f t="shared" si="121"/>
        <v>#REF!</v>
      </c>
      <c r="H175" s="34" t="e">
        <f t="shared" si="121"/>
        <v>#REF!</v>
      </c>
      <c r="I175" s="34" t="e">
        <f t="shared" si="121"/>
        <v>#REF!</v>
      </c>
      <c r="J175" s="34" t="e">
        <f t="shared" si="121"/>
        <v>#REF!</v>
      </c>
      <c r="K175" s="34" t="e">
        <f t="shared" si="121"/>
        <v>#REF!</v>
      </c>
      <c r="L175" s="34" t="e">
        <f t="shared" si="121"/>
        <v>#REF!</v>
      </c>
      <c r="M175" s="34" t="e">
        <f t="shared" si="121"/>
        <v>#REF!</v>
      </c>
      <c r="N175" s="34" t="e">
        <f t="shared" si="121"/>
        <v>#REF!</v>
      </c>
      <c r="O175" s="34" t="e">
        <f t="shared" si="121"/>
        <v>#REF!</v>
      </c>
      <c r="P175" s="34" t="e">
        <f t="shared" si="121"/>
        <v>#REF!</v>
      </c>
      <c r="Q175" s="34" t="e">
        <f t="shared" si="121"/>
        <v>#REF!</v>
      </c>
      <c r="R175" s="34" t="e">
        <f t="shared" si="121"/>
        <v>#REF!</v>
      </c>
      <c r="S175" s="34" t="e">
        <f t="shared" si="121"/>
        <v>#REF!</v>
      </c>
      <c r="T175" s="34" t="e">
        <f t="shared" si="121"/>
        <v>#REF!</v>
      </c>
      <c r="U175" s="34" t="e">
        <f t="shared" si="121"/>
        <v>#REF!</v>
      </c>
      <c r="V175" s="34" t="e">
        <f t="shared" si="121"/>
        <v>#REF!</v>
      </c>
      <c r="W175" s="34" t="e">
        <f t="shared" si="121"/>
        <v>#REF!</v>
      </c>
      <c r="X175" s="34" t="e">
        <f t="shared" si="121"/>
        <v>#REF!</v>
      </c>
      <c r="Y175" s="34" t="e">
        <f t="shared" si="121"/>
        <v>#REF!</v>
      </c>
      <c r="Z175" s="34" t="e">
        <f t="shared" si="121"/>
        <v>#REF!</v>
      </c>
      <c r="AA175" s="34" t="e">
        <f t="shared" si="121"/>
        <v>#REF!</v>
      </c>
      <c r="AB175" s="34" t="e">
        <f t="shared" si="121"/>
        <v>#REF!</v>
      </c>
      <c r="AC175" s="34" t="e">
        <f t="shared" si="121"/>
        <v>#REF!</v>
      </c>
      <c r="AD175" s="34"/>
      <c r="AE175" s="34"/>
      <c r="AF175" s="34"/>
      <c r="AG175" s="34"/>
      <c r="AH175" s="34"/>
      <c r="AI175" s="34"/>
      <c r="AJ175" s="34"/>
      <c r="AK175" s="34"/>
      <c r="AL175" s="34"/>
      <c r="AM175" s="34"/>
      <c r="AN175" s="34"/>
      <c r="AO175" s="34"/>
      <c r="AP175" s="34"/>
      <c r="AQ175" s="34"/>
      <c r="AR175" s="34"/>
      <c r="AS175" s="34"/>
      <c r="AT175" s="34"/>
      <c r="AU175" s="34"/>
      <c r="AV175" s="34"/>
      <c r="AW175" s="34"/>
      <c r="AX175" s="34"/>
      <c r="AY175" s="34"/>
      <c r="AZ175" s="34"/>
      <c r="BA175" s="34"/>
      <c r="BB175" s="34"/>
      <c r="BC175" s="34"/>
      <c r="BD175" s="34"/>
    </row>
    <row r="176" spans="1:56" s="12" customFormat="1">
      <c r="A176" s="36" t="e">
        <f>+"Discount "&amp; PV_Base!A172&amp;""</f>
        <v>#REF!</v>
      </c>
      <c r="B176" s="37" t="e">
        <f>+#REF!</f>
        <v>#REF!</v>
      </c>
      <c r="C176" s="30" t="e">
        <f>$C$11</f>
        <v>#REF!</v>
      </c>
      <c r="D176" s="34" t="e">
        <f>IF(D172-$D172-1&lt;$B173,0,IF(D172-$D172-1&lt;$B174,$D174/($B174-$B173),0))</f>
        <v>#REF!</v>
      </c>
      <c r="E176" s="34" t="e">
        <f>IF(E172-$D172-1&lt;$B173,0,IF(E172-$D172-1&lt;$B174,$D174/($B174-$B173),0))</f>
        <v>#REF!</v>
      </c>
      <c r="F176" s="34" t="e">
        <f t="shared" ref="F176:AC176" si="122">IF(F172-$D172-1&lt;$B173,0,IF(F172-$D172-1&lt;$B174,$D174/($B174-$B173),0))</f>
        <v>#REF!</v>
      </c>
      <c r="G176" s="34" t="e">
        <f t="shared" si="122"/>
        <v>#REF!</v>
      </c>
      <c r="H176" s="34" t="e">
        <f t="shared" si="122"/>
        <v>#REF!</v>
      </c>
      <c r="I176" s="34" t="e">
        <f t="shared" si="122"/>
        <v>#REF!</v>
      </c>
      <c r="J176" s="34" t="e">
        <f t="shared" si="122"/>
        <v>#REF!</v>
      </c>
      <c r="K176" s="34" t="e">
        <f t="shared" si="122"/>
        <v>#REF!</v>
      </c>
      <c r="L176" s="34" t="e">
        <f t="shared" si="122"/>
        <v>#REF!</v>
      </c>
      <c r="M176" s="34" t="e">
        <f t="shared" si="122"/>
        <v>#REF!</v>
      </c>
      <c r="N176" s="34" t="e">
        <f t="shared" si="122"/>
        <v>#REF!</v>
      </c>
      <c r="O176" s="34" t="e">
        <f t="shared" si="122"/>
        <v>#REF!</v>
      </c>
      <c r="P176" s="34" t="e">
        <f t="shared" si="122"/>
        <v>#REF!</v>
      </c>
      <c r="Q176" s="34" t="e">
        <f t="shared" si="122"/>
        <v>#REF!</v>
      </c>
      <c r="R176" s="34" t="e">
        <f t="shared" si="122"/>
        <v>#REF!</v>
      </c>
      <c r="S176" s="34" t="e">
        <f t="shared" si="122"/>
        <v>#REF!</v>
      </c>
      <c r="T176" s="34" t="e">
        <f t="shared" si="122"/>
        <v>#REF!</v>
      </c>
      <c r="U176" s="34" t="e">
        <f t="shared" si="122"/>
        <v>#REF!</v>
      </c>
      <c r="V176" s="34" t="e">
        <f t="shared" si="122"/>
        <v>#REF!</v>
      </c>
      <c r="W176" s="34" t="e">
        <f t="shared" si="122"/>
        <v>#REF!</v>
      </c>
      <c r="X176" s="34" t="e">
        <f t="shared" si="122"/>
        <v>#REF!</v>
      </c>
      <c r="Y176" s="34" t="e">
        <f t="shared" si="122"/>
        <v>#REF!</v>
      </c>
      <c r="Z176" s="34" t="e">
        <f t="shared" si="122"/>
        <v>#REF!</v>
      </c>
      <c r="AA176" s="34" t="e">
        <f t="shared" si="122"/>
        <v>#REF!</v>
      </c>
      <c r="AB176" s="34" t="e">
        <f t="shared" si="122"/>
        <v>#REF!</v>
      </c>
      <c r="AC176" s="34" t="e">
        <f t="shared" si="122"/>
        <v>#REF!</v>
      </c>
      <c r="AD176" s="83"/>
      <c r="AE176" s="83"/>
      <c r="AF176" s="83"/>
      <c r="AG176" s="83"/>
      <c r="AH176" s="83"/>
      <c r="AI176" s="83"/>
      <c r="AJ176" s="83"/>
      <c r="AK176" s="83"/>
      <c r="AL176" s="83"/>
      <c r="AM176" s="83"/>
      <c r="AN176" s="83"/>
      <c r="AO176" s="83"/>
      <c r="AP176" s="83"/>
      <c r="AQ176" s="83"/>
      <c r="AR176" s="83"/>
      <c r="AS176" s="83"/>
      <c r="AT176" s="83"/>
      <c r="AU176" s="83"/>
      <c r="AV176" s="83"/>
      <c r="AW176" s="83"/>
      <c r="AX176" s="83"/>
      <c r="AY176" s="83"/>
      <c r="AZ176" s="83"/>
      <c r="BA176" s="83"/>
      <c r="BB176" s="83"/>
      <c r="BC176" s="83"/>
      <c r="BD176" s="83"/>
    </row>
    <row r="177" spans="1:56" s="12" customFormat="1">
      <c r="A177" s="39"/>
      <c r="C177" s="30" t="e">
        <f>$C$12</f>
        <v>#REF!</v>
      </c>
      <c r="D177" s="84"/>
      <c r="E177" s="84" t="e">
        <f>$B175*D175</f>
        <v>#REF!</v>
      </c>
      <c r="F177" s="84" t="e">
        <f t="shared" ref="F177:AC177" si="123">$B175*E175</f>
        <v>#REF!</v>
      </c>
      <c r="G177" s="84" t="e">
        <f t="shared" si="123"/>
        <v>#REF!</v>
      </c>
      <c r="H177" s="84" t="e">
        <f t="shared" si="123"/>
        <v>#REF!</v>
      </c>
      <c r="I177" s="84" t="e">
        <f t="shared" si="123"/>
        <v>#REF!</v>
      </c>
      <c r="J177" s="84" t="e">
        <f t="shared" si="123"/>
        <v>#REF!</v>
      </c>
      <c r="K177" s="84" t="e">
        <f t="shared" si="123"/>
        <v>#REF!</v>
      </c>
      <c r="L177" s="84" t="e">
        <f t="shared" si="123"/>
        <v>#REF!</v>
      </c>
      <c r="M177" s="84" t="e">
        <f t="shared" si="123"/>
        <v>#REF!</v>
      </c>
      <c r="N177" s="84" t="e">
        <f t="shared" si="123"/>
        <v>#REF!</v>
      </c>
      <c r="O177" s="84" t="e">
        <f t="shared" si="123"/>
        <v>#REF!</v>
      </c>
      <c r="P177" s="84" t="e">
        <f t="shared" si="123"/>
        <v>#REF!</v>
      </c>
      <c r="Q177" s="84" t="e">
        <f t="shared" si="123"/>
        <v>#REF!</v>
      </c>
      <c r="R177" s="84" t="e">
        <f t="shared" si="123"/>
        <v>#REF!</v>
      </c>
      <c r="S177" s="84" t="e">
        <f t="shared" si="123"/>
        <v>#REF!</v>
      </c>
      <c r="T177" s="84" t="e">
        <f t="shared" si="123"/>
        <v>#REF!</v>
      </c>
      <c r="U177" s="84" t="e">
        <f t="shared" si="123"/>
        <v>#REF!</v>
      </c>
      <c r="V177" s="84" t="e">
        <f t="shared" si="123"/>
        <v>#REF!</v>
      </c>
      <c r="W177" s="84" t="e">
        <f t="shared" si="123"/>
        <v>#REF!</v>
      </c>
      <c r="X177" s="84" t="e">
        <f t="shared" si="123"/>
        <v>#REF!</v>
      </c>
      <c r="Y177" s="84" t="e">
        <f t="shared" si="123"/>
        <v>#REF!</v>
      </c>
      <c r="Z177" s="84" t="e">
        <f t="shared" si="123"/>
        <v>#REF!</v>
      </c>
      <c r="AA177" s="84" t="e">
        <f t="shared" si="123"/>
        <v>#REF!</v>
      </c>
      <c r="AB177" s="84" t="e">
        <f t="shared" si="123"/>
        <v>#REF!</v>
      </c>
      <c r="AC177" s="84" t="e">
        <f t="shared" si="123"/>
        <v>#REF!</v>
      </c>
      <c r="AD177" s="84"/>
      <c r="AE177" s="84"/>
      <c r="AF177" s="84"/>
      <c r="AG177" s="84"/>
      <c r="AH177" s="84"/>
      <c r="AI177" s="84"/>
      <c r="AJ177" s="84"/>
      <c r="AK177" s="84"/>
      <c r="AL177" s="84"/>
      <c r="AM177" s="84"/>
      <c r="AN177" s="84"/>
      <c r="AO177" s="84"/>
      <c r="AP177" s="84"/>
      <c r="AQ177" s="84"/>
      <c r="AR177" s="84"/>
      <c r="AS177" s="84"/>
      <c r="AT177" s="84"/>
      <c r="AU177" s="84"/>
      <c r="AV177" s="84"/>
      <c r="AW177" s="84"/>
      <c r="AX177" s="84"/>
      <c r="AY177" s="84"/>
      <c r="AZ177" s="84"/>
      <c r="BA177" s="84"/>
      <c r="BB177" s="84"/>
      <c r="BC177" s="84"/>
      <c r="BD177" s="84"/>
    </row>
    <row r="178" spans="1:56" s="12" customFormat="1">
      <c r="A178" s="39"/>
      <c r="C178" s="30" t="e">
        <f>$C$13</f>
        <v>#REF!</v>
      </c>
      <c r="D178" s="34" t="e">
        <f t="shared" ref="D178:AC178" si="124">D176+D177</f>
        <v>#REF!</v>
      </c>
      <c r="E178" s="34" t="e">
        <f t="shared" si="124"/>
        <v>#REF!</v>
      </c>
      <c r="F178" s="34" t="e">
        <f t="shared" si="124"/>
        <v>#REF!</v>
      </c>
      <c r="G178" s="34" t="e">
        <f t="shared" si="124"/>
        <v>#REF!</v>
      </c>
      <c r="H178" s="34" t="e">
        <f t="shared" si="124"/>
        <v>#REF!</v>
      </c>
      <c r="I178" s="34" t="e">
        <f t="shared" si="124"/>
        <v>#REF!</v>
      </c>
      <c r="J178" s="34" t="e">
        <f t="shared" si="124"/>
        <v>#REF!</v>
      </c>
      <c r="K178" s="34" t="e">
        <f t="shared" si="124"/>
        <v>#REF!</v>
      </c>
      <c r="L178" s="34" t="e">
        <f t="shared" si="124"/>
        <v>#REF!</v>
      </c>
      <c r="M178" s="34" t="e">
        <f t="shared" si="124"/>
        <v>#REF!</v>
      </c>
      <c r="N178" s="34" t="e">
        <f t="shared" si="124"/>
        <v>#REF!</v>
      </c>
      <c r="O178" s="34" t="e">
        <f t="shared" si="124"/>
        <v>#REF!</v>
      </c>
      <c r="P178" s="34" t="e">
        <f t="shared" si="124"/>
        <v>#REF!</v>
      </c>
      <c r="Q178" s="34" t="e">
        <f t="shared" si="124"/>
        <v>#REF!</v>
      </c>
      <c r="R178" s="34" t="e">
        <f t="shared" si="124"/>
        <v>#REF!</v>
      </c>
      <c r="S178" s="34" t="e">
        <f t="shared" si="124"/>
        <v>#REF!</v>
      </c>
      <c r="T178" s="34" t="e">
        <f t="shared" si="124"/>
        <v>#REF!</v>
      </c>
      <c r="U178" s="34" t="e">
        <f t="shared" si="124"/>
        <v>#REF!</v>
      </c>
      <c r="V178" s="34" t="e">
        <f t="shared" si="124"/>
        <v>#REF!</v>
      </c>
      <c r="W178" s="34" t="e">
        <f t="shared" si="124"/>
        <v>#REF!</v>
      </c>
      <c r="X178" s="34" t="e">
        <f t="shared" si="124"/>
        <v>#REF!</v>
      </c>
      <c r="Y178" s="34" t="e">
        <f t="shared" si="124"/>
        <v>#REF!</v>
      </c>
      <c r="Z178" s="34" t="e">
        <f t="shared" si="124"/>
        <v>#REF!</v>
      </c>
      <c r="AA178" s="34" t="e">
        <f t="shared" si="124"/>
        <v>#REF!</v>
      </c>
      <c r="AB178" s="34" t="e">
        <f t="shared" si="124"/>
        <v>#REF!</v>
      </c>
      <c r="AC178" s="34" t="e">
        <f t="shared" si="124"/>
        <v>#REF!</v>
      </c>
      <c r="AD178" s="34"/>
      <c r="AE178" s="34"/>
      <c r="AF178" s="34"/>
      <c r="AG178" s="34"/>
      <c r="AH178" s="34"/>
      <c r="AI178" s="34"/>
      <c r="AJ178" s="34"/>
      <c r="AK178" s="34"/>
      <c r="AL178" s="34"/>
      <c r="AM178" s="34"/>
      <c r="AN178" s="34"/>
      <c r="AO178" s="34"/>
      <c r="AP178" s="34"/>
      <c r="AQ178" s="34"/>
      <c r="AR178" s="34"/>
      <c r="AS178" s="34"/>
      <c r="AT178" s="34"/>
      <c r="AU178" s="34"/>
      <c r="AV178" s="34"/>
      <c r="AW178" s="34"/>
      <c r="AX178" s="34"/>
      <c r="AY178" s="34"/>
      <c r="AZ178" s="34"/>
      <c r="BA178" s="34"/>
      <c r="BB178" s="34"/>
      <c r="BC178" s="34"/>
      <c r="BD178" s="34"/>
    </row>
    <row r="179" spans="1:56" s="12" customFormat="1">
      <c r="A179" s="39"/>
      <c r="C179" s="30" t="e">
        <f>$C$14</f>
        <v>#REF!</v>
      </c>
      <c r="D179" s="34" t="e">
        <f>IF($B175&gt;=$B176, D175, NPV($B176,E178:$BD178))</f>
        <v>#REF!</v>
      </c>
      <c r="E179" s="34" t="e">
        <f>IF($B175&gt;=$B176, E175, NPV($B176,F178:$BD178))</f>
        <v>#REF!</v>
      </c>
      <c r="F179" s="34" t="e">
        <f>IF($B175&gt;=$B176, F175, NPV($B176,G178:$BD178))</f>
        <v>#REF!</v>
      </c>
      <c r="G179" s="34" t="e">
        <f>IF($B175&gt;=$B176, G175, NPV($B176,H178:$BD178))</f>
        <v>#REF!</v>
      </c>
      <c r="H179" s="34" t="e">
        <f>IF($B175&gt;=$B176, H175, NPV($B176,I178:$BD178))</f>
        <v>#REF!</v>
      </c>
      <c r="I179" s="34" t="e">
        <f>IF($B175&gt;=$B176, I175, NPV($B176,J178:$BD178))</f>
        <v>#REF!</v>
      </c>
      <c r="J179" s="34" t="e">
        <f>IF($B175&gt;=$B176, J175, NPV($B176,K178:$BD178))</f>
        <v>#REF!</v>
      </c>
      <c r="K179" s="34" t="e">
        <f>IF($B175&gt;=$B176, K175, NPV($B176,L178:$BD178))</f>
        <v>#REF!</v>
      </c>
      <c r="L179" s="34" t="e">
        <f>IF($B175&gt;=$B176, L175, NPV($B176,M178:$BD178))</f>
        <v>#REF!</v>
      </c>
      <c r="M179" s="34" t="e">
        <f>IF($B175&gt;=$B176, M175, NPV($B176,N178:$BD178))</f>
        <v>#REF!</v>
      </c>
      <c r="N179" s="34" t="e">
        <f>IF($B175&gt;=$B176, N175, NPV($B176,O178:$BD178))</f>
        <v>#REF!</v>
      </c>
      <c r="O179" s="34" t="e">
        <f>IF($B175&gt;=$B176, O175, NPV($B176,P178:$BD178))</f>
        <v>#REF!</v>
      </c>
      <c r="P179" s="34" t="e">
        <f>IF($B175&gt;=$B176, P175, NPV($B176,Q178:$BD178))</f>
        <v>#REF!</v>
      </c>
      <c r="Q179" s="34" t="e">
        <f>IF($B175&gt;=$B176, Q175, NPV($B176,R178:$BD178))</f>
        <v>#REF!</v>
      </c>
      <c r="R179" s="34" t="e">
        <f>IF($B175&gt;=$B176, R175, NPV($B176,S178:$BD178))</f>
        <v>#REF!</v>
      </c>
      <c r="S179" s="34" t="e">
        <f>IF($B175&gt;=$B176, S175, NPV($B176,T178:$BD178))</f>
        <v>#REF!</v>
      </c>
      <c r="T179" s="34" t="e">
        <f>IF($B175&gt;=$B176, T175, NPV($B176,U178:$BD178))</f>
        <v>#REF!</v>
      </c>
      <c r="U179" s="34" t="e">
        <f>IF($B175&gt;=$B176, U175, NPV($B176,V178:$BD178))</f>
        <v>#REF!</v>
      </c>
      <c r="V179" s="34" t="e">
        <f>IF($B175&gt;=$B176, V175, NPV($B176,W178:$BD178))</f>
        <v>#REF!</v>
      </c>
      <c r="W179" s="34" t="e">
        <f>IF($B175&gt;=$B176, W175, NPV($B176,X178:$BD178))</f>
        <v>#REF!</v>
      </c>
      <c r="X179" s="34" t="e">
        <f>IF($B175&gt;=$B176, X175, NPV($B176,Y178:$BD178))</f>
        <v>#REF!</v>
      </c>
      <c r="Y179" s="34" t="e">
        <f>IF($B175&gt;=$B176, Y175, NPV($B176,Z178:$BD178))</f>
        <v>#REF!</v>
      </c>
      <c r="Z179" s="34" t="e">
        <f>IF($B175&gt;=$B176, Z175, NPV($B176,AA178:$BD178))</f>
        <v>#REF!</v>
      </c>
      <c r="AA179" s="34" t="e">
        <f>IF($B175&gt;=$B176, AA175, NPV($B176,AB178:$BD178))</f>
        <v>#REF!</v>
      </c>
      <c r="AB179" s="34" t="e">
        <f>IF($B175&gt;=$B176, AB175, NPV($B176,AC178:$BD178))</f>
        <v>#REF!</v>
      </c>
      <c r="AC179" s="34" t="e">
        <f>IF($B175&gt;=$B176, AC175, NPV($B176,AD178:$BD178))</f>
        <v>#REF!</v>
      </c>
      <c r="AD179" s="34"/>
      <c r="AE179" s="34"/>
      <c r="AF179" s="34"/>
      <c r="AG179" s="34"/>
      <c r="AH179" s="34"/>
      <c r="AI179" s="34"/>
      <c r="AJ179" s="34"/>
      <c r="AK179" s="34"/>
      <c r="AL179" s="34"/>
      <c r="AM179" s="34"/>
      <c r="AN179" s="34"/>
      <c r="AO179" s="34"/>
      <c r="AP179" s="34"/>
      <c r="AQ179" s="34"/>
      <c r="AR179" s="34"/>
      <c r="AS179" s="34"/>
      <c r="AT179" s="34"/>
      <c r="AU179" s="34"/>
      <c r="AV179" s="34"/>
      <c r="AW179" s="34"/>
      <c r="AX179" s="34"/>
      <c r="AY179" s="34"/>
      <c r="AZ179" s="34"/>
      <c r="BA179" s="34"/>
      <c r="BB179" s="34"/>
      <c r="BC179" s="34"/>
      <c r="BD179" s="34"/>
    </row>
    <row r="180" spans="1:56" s="12" customFormat="1">
      <c r="A180" s="39"/>
      <c r="C180" s="30" t="e">
        <f>$C$15</f>
        <v>#REF!</v>
      </c>
      <c r="D180" s="34" t="e">
        <f>IF(D179=0,0,(1-D179/D175)*100)</f>
        <v>#REF!</v>
      </c>
      <c r="E180" s="34" t="e">
        <f t="shared" ref="E180" si="125">IF(E179=0,0,(1-E179/E175)*100)</f>
        <v>#REF!</v>
      </c>
      <c r="F180" s="34" t="e">
        <f>IF(F179=0,0,(1-F179/F175)*100)</f>
        <v>#REF!</v>
      </c>
      <c r="G180" s="34" t="e">
        <f t="shared" ref="G180:AC180" si="126">IF(G179=0,0,(1-G179/G175)*100)</f>
        <v>#REF!</v>
      </c>
      <c r="H180" s="34" t="e">
        <f t="shared" si="126"/>
        <v>#REF!</v>
      </c>
      <c r="I180" s="34" t="e">
        <f t="shared" si="126"/>
        <v>#REF!</v>
      </c>
      <c r="J180" s="34" t="e">
        <f t="shared" si="126"/>
        <v>#REF!</v>
      </c>
      <c r="K180" s="34" t="e">
        <f t="shared" si="126"/>
        <v>#REF!</v>
      </c>
      <c r="L180" s="34" t="e">
        <f t="shared" si="126"/>
        <v>#REF!</v>
      </c>
      <c r="M180" s="34" t="e">
        <f t="shared" si="126"/>
        <v>#REF!</v>
      </c>
      <c r="N180" s="34" t="e">
        <f t="shared" si="126"/>
        <v>#REF!</v>
      </c>
      <c r="O180" s="34" t="e">
        <f t="shared" si="126"/>
        <v>#REF!</v>
      </c>
      <c r="P180" s="34" t="e">
        <f t="shared" si="126"/>
        <v>#REF!</v>
      </c>
      <c r="Q180" s="34" t="e">
        <f t="shared" si="126"/>
        <v>#REF!</v>
      </c>
      <c r="R180" s="34" t="e">
        <f t="shared" si="126"/>
        <v>#REF!</v>
      </c>
      <c r="S180" s="34" t="e">
        <f t="shared" si="126"/>
        <v>#REF!</v>
      </c>
      <c r="T180" s="34" t="e">
        <f t="shared" si="126"/>
        <v>#REF!</v>
      </c>
      <c r="U180" s="34" t="e">
        <f t="shared" si="126"/>
        <v>#REF!</v>
      </c>
      <c r="V180" s="34" t="e">
        <f t="shared" si="126"/>
        <v>#REF!</v>
      </c>
      <c r="W180" s="34" t="e">
        <f t="shared" si="126"/>
        <v>#REF!</v>
      </c>
      <c r="X180" s="34" t="e">
        <f t="shared" si="126"/>
        <v>#REF!</v>
      </c>
      <c r="Y180" s="34" t="e">
        <f t="shared" si="126"/>
        <v>#REF!</v>
      </c>
      <c r="Z180" s="34" t="e">
        <f t="shared" si="126"/>
        <v>#REF!</v>
      </c>
      <c r="AA180" s="34" t="e">
        <f t="shared" si="126"/>
        <v>#REF!</v>
      </c>
      <c r="AB180" s="34" t="e">
        <f t="shared" si="126"/>
        <v>#REF!</v>
      </c>
      <c r="AC180" s="34" t="e">
        <f t="shared" si="126"/>
        <v>#REF!</v>
      </c>
      <c r="AD180" s="34"/>
      <c r="AE180" s="34"/>
      <c r="AF180" s="34"/>
      <c r="AG180" s="34"/>
      <c r="AH180" s="34"/>
      <c r="AI180" s="34"/>
      <c r="AJ180" s="34"/>
      <c r="AK180" s="34"/>
      <c r="AL180" s="34"/>
      <c r="AM180" s="34"/>
      <c r="AN180" s="34"/>
      <c r="AO180" s="34"/>
      <c r="AP180" s="34"/>
      <c r="AQ180" s="34"/>
      <c r="AR180" s="34"/>
      <c r="AS180" s="34"/>
      <c r="AT180" s="34"/>
      <c r="AU180" s="34"/>
      <c r="AV180" s="34"/>
      <c r="AW180" s="34"/>
      <c r="AX180" s="34"/>
      <c r="AY180" s="34"/>
      <c r="AZ180" s="34"/>
      <c r="BA180" s="34"/>
      <c r="BB180" s="34"/>
      <c r="BC180" s="34"/>
      <c r="BD180" s="34"/>
    </row>
    <row r="181" spans="1:56" s="12" customFormat="1">
      <c r="A181" s="39"/>
      <c r="C181" s="30" t="str">
        <f>$C$16</f>
        <v>t-g&gt;0</v>
      </c>
      <c r="D181" s="42" t="e">
        <f>IF(D172-$B173&gt;0,D172-$B173,0)</f>
        <v>#REF!</v>
      </c>
      <c r="E181" s="42" t="e">
        <f t="shared" ref="E181:Q181" si="127">IF(E172-$B173&gt;0,E172-$B173,0)</f>
        <v>#REF!</v>
      </c>
      <c r="F181" s="42" t="e">
        <f t="shared" si="127"/>
        <v>#REF!</v>
      </c>
      <c r="G181" s="42" t="e">
        <f t="shared" si="127"/>
        <v>#REF!</v>
      </c>
      <c r="H181" s="42" t="e">
        <f t="shared" si="127"/>
        <v>#REF!</v>
      </c>
      <c r="I181" s="42" t="e">
        <f t="shared" si="127"/>
        <v>#REF!</v>
      </c>
      <c r="J181" s="42" t="e">
        <f t="shared" si="127"/>
        <v>#REF!</v>
      </c>
      <c r="K181" s="42" t="e">
        <f t="shared" si="127"/>
        <v>#REF!</v>
      </c>
      <c r="L181" s="42" t="e">
        <f t="shared" si="127"/>
        <v>#REF!</v>
      </c>
      <c r="M181" s="42" t="e">
        <f t="shared" si="127"/>
        <v>#REF!</v>
      </c>
      <c r="N181" s="42" t="e">
        <f t="shared" si="127"/>
        <v>#REF!</v>
      </c>
      <c r="O181" s="42" t="e">
        <f t="shared" si="127"/>
        <v>#REF!</v>
      </c>
      <c r="P181" s="42" t="e">
        <f t="shared" si="127"/>
        <v>#REF!</v>
      </c>
      <c r="Q181" s="42" t="e">
        <f t="shared" si="127"/>
        <v>#REF!</v>
      </c>
      <c r="R181" s="42" t="e">
        <f>IF(R172-$B173&gt;0,R172-$B173,0)</f>
        <v>#REF!</v>
      </c>
      <c r="S181" s="42" t="e">
        <f t="shared" ref="S181:AC181" si="128">IF(S172-$B173&gt;0,S172-$B173,0)</f>
        <v>#REF!</v>
      </c>
      <c r="T181" s="42" t="e">
        <f t="shared" si="128"/>
        <v>#REF!</v>
      </c>
      <c r="U181" s="42" t="e">
        <f t="shared" si="128"/>
        <v>#REF!</v>
      </c>
      <c r="V181" s="42" t="e">
        <f t="shared" si="128"/>
        <v>#REF!</v>
      </c>
      <c r="W181" s="42" t="e">
        <f t="shared" si="128"/>
        <v>#REF!</v>
      </c>
      <c r="X181" s="42" t="e">
        <f t="shared" si="128"/>
        <v>#REF!</v>
      </c>
      <c r="Y181" s="42" t="e">
        <f t="shared" si="128"/>
        <v>#REF!</v>
      </c>
      <c r="Z181" s="42" t="e">
        <f t="shared" si="128"/>
        <v>#REF!</v>
      </c>
      <c r="AA181" s="42" t="e">
        <f t="shared" si="128"/>
        <v>#REF!</v>
      </c>
      <c r="AB181" s="42" t="e">
        <f t="shared" si="128"/>
        <v>#REF!</v>
      </c>
      <c r="AC181" s="42" t="e">
        <f t="shared" si="128"/>
        <v>#REF!</v>
      </c>
      <c r="AD181" s="42"/>
      <c r="AE181" s="42"/>
      <c r="AF181" s="42"/>
      <c r="AG181" s="42"/>
      <c r="AH181" s="42"/>
      <c r="AI181" s="42"/>
      <c r="AJ181" s="42"/>
      <c r="AK181" s="42"/>
      <c r="AL181" s="42"/>
      <c r="AM181" s="42"/>
      <c r="AN181" s="42"/>
      <c r="AO181" s="42"/>
      <c r="AP181" s="42"/>
      <c r="AQ181" s="42"/>
      <c r="AR181" s="45"/>
      <c r="AS181" s="45"/>
      <c r="AT181" s="45"/>
      <c r="AU181" s="45"/>
      <c r="AV181" s="45"/>
      <c r="AW181" s="45"/>
      <c r="AX181" s="45"/>
      <c r="AY181" s="45"/>
      <c r="AZ181" s="45"/>
      <c r="BA181" s="45"/>
      <c r="BB181" s="45"/>
      <c r="BC181" s="45"/>
      <c r="BD181" s="45"/>
    </row>
    <row r="182" spans="1:56" s="12" customFormat="1">
      <c r="A182" s="39"/>
      <c r="C182" s="30"/>
      <c r="D182" s="42" t="e">
        <f>IF(D181=0,0,CHOOSE(D181,D188,E188,F188,G188,H188,I188,J188,K188,L188,M188,N188,O188,P188,Q188,R188,S188,T188,U188,V188,W188,X188,Y188,Z188,AA188,AB188,AC188))</f>
        <v>#REF!</v>
      </c>
      <c r="E182" s="42" t="e">
        <f t="shared" ref="E182:AC182" si="129">IF(E181=0,0,CHOOSE(E181,E188,F188,G188,H188,I188,J188,K188,L188,M188,N188,O188,P188,Q188,R188,S188,T188,U188,V188,W188,X188,Y188,Z188,AA188,AB188,AC188,AD188))</f>
        <v>#REF!</v>
      </c>
      <c r="F182" s="42" t="e">
        <f t="shared" si="129"/>
        <v>#REF!</v>
      </c>
      <c r="G182" s="42" t="e">
        <f t="shared" si="129"/>
        <v>#REF!</v>
      </c>
      <c r="H182" s="42" t="e">
        <f t="shared" si="129"/>
        <v>#REF!</v>
      </c>
      <c r="I182" s="42" t="e">
        <f t="shared" si="129"/>
        <v>#REF!</v>
      </c>
      <c r="J182" s="42" t="e">
        <f t="shared" si="129"/>
        <v>#REF!</v>
      </c>
      <c r="K182" s="42" t="e">
        <f t="shared" si="129"/>
        <v>#REF!</v>
      </c>
      <c r="L182" s="42" t="e">
        <f t="shared" si="129"/>
        <v>#REF!</v>
      </c>
      <c r="M182" s="42" t="e">
        <f t="shared" si="129"/>
        <v>#REF!</v>
      </c>
      <c r="N182" s="42" t="e">
        <f t="shared" si="129"/>
        <v>#REF!</v>
      </c>
      <c r="O182" s="42" t="e">
        <f t="shared" si="129"/>
        <v>#REF!</v>
      </c>
      <c r="P182" s="42" t="e">
        <f t="shared" si="129"/>
        <v>#REF!</v>
      </c>
      <c r="Q182" s="42" t="e">
        <f t="shared" si="129"/>
        <v>#REF!</v>
      </c>
      <c r="R182" s="42" t="e">
        <f t="shared" si="129"/>
        <v>#REF!</v>
      </c>
      <c r="S182" s="42" t="e">
        <f t="shared" si="129"/>
        <v>#REF!</v>
      </c>
      <c r="T182" s="42" t="e">
        <f t="shared" si="129"/>
        <v>#REF!</v>
      </c>
      <c r="U182" s="42" t="e">
        <f t="shared" si="129"/>
        <v>#REF!</v>
      </c>
      <c r="V182" s="42" t="e">
        <f t="shared" si="129"/>
        <v>#REF!</v>
      </c>
      <c r="W182" s="42" t="e">
        <f t="shared" si="129"/>
        <v>#REF!</v>
      </c>
      <c r="X182" s="42" t="e">
        <f t="shared" si="129"/>
        <v>#REF!</v>
      </c>
      <c r="Y182" s="42" t="e">
        <f t="shared" si="129"/>
        <v>#REF!</v>
      </c>
      <c r="Z182" s="42" t="e">
        <f t="shared" si="129"/>
        <v>#REF!</v>
      </c>
      <c r="AA182" s="42" t="e">
        <f t="shared" si="129"/>
        <v>#REF!</v>
      </c>
      <c r="AB182" s="42" t="e">
        <f t="shared" si="129"/>
        <v>#REF!</v>
      </c>
      <c r="AC182" s="42" t="e">
        <f t="shared" si="129"/>
        <v>#REF!</v>
      </c>
      <c r="AD182" s="42"/>
      <c r="AE182" s="42"/>
      <c r="AF182" s="42"/>
      <c r="AG182" s="42"/>
      <c r="AH182" s="42"/>
      <c r="AI182" s="42"/>
      <c r="AJ182" s="42"/>
      <c r="AK182" s="42"/>
      <c r="AL182" s="42"/>
      <c r="AM182" s="42"/>
      <c r="AN182" s="42"/>
      <c r="AO182" s="42"/>
      <c r="AP182" s="42"/>
      <c r="AQ182" s="42"/>
      <c r="AR182" s="45"/>
      <c r="AS182" s="45"/>
      <c r="AT182" s="45"/>
      <c r="AU182" s="45"/>
      <c r="AV182" s="45"/>
      <c r="AW182" s="45"/>
      <c r="AX182" s="45"/>
      <c r="AY182" s="45"/>
      <c r="AZ182" s="45"/>
      <c r="BA182" s="45"/>
      <c r="BB182" s="45"/>
      <c r="BC182" s="45"/>
      <c r="BD182" s="45"/>
    </row>
    <row r="183" spans="1:56" s="12" customFormat="1">
      <c r="A183" s="39"/>
      <c r="C183" s="30" t="str">
        <f>$C$18</f>
        <v>t-m condition</v>
      </c>
      <c r="D183" s="42" t="e">
        <f>IF(D148-$B174&gt;0,D148-$B174,0)</f>
        <v>#REF!</v>
      </c>
      <c r="E183" s="42" t="e">
        <f t="shared" ref="E183:Q183" si="130">IF(E148-$B174&gt;0,E148-$B174,0)</f>
        <v>#REF!</v>
      </c>
      <c r="F183" s="42" t="e">
        <f t="shared" si="130"/>
        <v>#REF!</v>
      </c>
      <c r="G183" s="42" t="e">
        <f t="shared" si="130"/>
        <v>#REF!</v>
      </c>
      <c r="H183" s="42" t="e">
        <f t="shared" si="130"/>
        <v>#REF!</v>
      </c>
      <c r="I183" s="42" t="e">
        <f t="shared" si="130"/>
        <v>#REF!</v>
      </c>
      <c r="J183" s="42" t="e">
        <f t="shared" si="130"/>
        <v>#REF!</v>
      </c>
      <c r="K183" s="42" t="e">
        <f t="shared" si="130"/>
        <v>#REF!</v>
      </c>
      <c r="L183" s="42" t="e">
        <f t="shared" si="130"/>
        <v>#REF!</v>
      </c>
      <c r="M183" s="42" t="e">
        <f t="shared" si="130"/>
        <v>#REF!</v>
      </c>
      <c r="N183" s="42" t="e">
        <f t="shared" si="130"/>
        <v>#REF!</v>
      </c>
      <c r="O183" s="42" t="e">
        <f t="shared" si="130"/>
        <v>#REF!</v>
      </c>
      <c r="P183" s="42" t="e">
        <f t="shared" si="130"/>
        <v>#REF!</v>
      </c>
      <c r="Q183" s="42" t="e">
        <f t="shared" si="130"/>
        <v>#REF!</v>
      </c>
      <c r="R183" s="42" t="e">
        <f>IF(R148-$B174&gt;0,R148-$B174,0)</f>
        <v>#REF!</v>
      </c>
      <c r="S183" s="42" t="e">
        <f t="shared" ref="S183:AC183" si="131">IF(S148-$B174&gt;0,S148-$B174,0)</f>
        <v>#REF!</v>
      </c>
      <c r="T183" s="42" t="e">
        <f t="shared" si="131"/>
        <v>#REF!</v>
      </c>
      <c r="U183" s="42" t="e">
        <f t="shared" si="131"/>
        <v>#REF!</v>
      </c>
      <c r="V183" s="42" t="e">
        <f t="shared" si="131"/>
        <v>#REF!</v>
      </c>
      <c r="W183" s="42" t="e">
        <f t="shared" si="131"/>
        <v>#REF!</v>
      </c>
      <c r="X183" s="42" t="e">
        <f t="shared" si="131"/>
        <v>#REF!</v>
      </c>
      <c r="Y183" s="42" t="e">
        <f t="shared" si="131"/>
        <v>#REF!</v>
      </c>
      <c r="Z183" s="42" t="e">
        <f t="shared" si="131"/>
        <v>#REF!</v>
      </c>
      <c r="AA183" s="42" t="e">
        <f t="shared" si="131"/>
        <v>#REF!</v>
      </c>
      <c r="AB183" s="42" t="e">
        <f t="shared" si="131"/>
        <v>#REF!</v>
      </c>
      <c r="AC183" s="42" t="e">
        <f t="shared" si="131"/>
        <v>#REF!</v>
      </c>
      <c r="AD183" s="42"/>
      <c r="AE183" s="42"/>
      <c r="AF183" s="42"/>
      <c r="AG183" s="42"/>
      <c r="AH183" s="42"/>
      <c r="AI183" s="42"/>
      <c r="AJ183" s="42"/>
      <c r="AK183" s="42"/>
      <c r="AL183" s="42"/>
      <c r="AM183" s="42"/>
      <c r="AN183" s="42"/>
      <c r="AO183" s="42"/>
      <c r="AP183" s="42"/>
      <c r="AQ183" s="42"/>
      <c r="AR183" s="45"/>
      <c r="AS183" s="45"/>
      <c r="AT183" s="45"/>
      <c r="AU183" s="45"/>
      <c r="AV183" s="45"/>
      <c r="AW183" s="45"/>
      <c r="AX183" s="45"/>
      <c r="AY183" s="45"/>
      <c r="AZ183" s="45"/>
      <c r="BA183" s="45"/>
      <c r="BB183" s="45"/>
      <c r="BC183" s="45"/>
      <c r="BD183" s="45"/>
    </row>
    <row r="184" spans="1:56" s="12" customFormat="1">
      <c r="A184" s="39"/>
      <c r="C184" s="1"/>
      <c r="D184" s="34" t="e">
        <f>IF(D183=0,0,CHOOSE(D183,D188,E188,F188,G188,H188,I188,J188,K188,L188,M188,N188,O188,P188,Q188,R188,S188,T188,U188,V188,W188,X188,Y188,Z188,AA188,AB188,AC188))</f>
        <v>#REF!</v>
      </c>
      <c r="E184" s="34" t="e">
        <f t="shared" ref="E184:AC184" si="132">IF(E183=0,0,CHOOSE(E183,E188,F188,G188,H188,I188,J188,K188,L188,M188,N188,O188,P188,Q188,R188,S188,T188,U188,V188,W188,X188,Y188,Z188,AA188,AB188,AC188,AD188))</f>
        <v>#REF!</v>
      </c>
      <c r="F184" s="34" t="e">
        <f t="shared" si="132"/>
        <v>#REF!</v>
      </c>
      <c r="G184" s="34" t="e">
        <f t="shared" si="132"/>
        <v>#REF!</v>
      </c>
      <c r="H184" s="34" t="e">
        <f t="shared" si="132"/>
        <v>#REF!</v>
      </c>
      <c r="I184" s="34" t="e">
        <f t="shared" si="132"/>
        <v>#REF!</v>
      </c>
      <c r="J184" s="34" t="e">
        <f t="shared" si="132"/>
        <v>#REF!</v>
      </c>
      <c r="K184" s="34" t="e">
        <f t="shared" si="132"/>
        <v>#REF!</v>
      </c>
      <c r="L184" s="34" t="e">
        <f t="shared" si="132"/>
        <v>#REF!</v>
      </c>
      <c r="M184" s="34" t="e">
        <f t="shared" si="132"/>
        <v>#REF!</v>
      </c>
      <c r="N184" s="34" t="e">
        <f t="shared" si="132"/>
        <v>#REF!</v>
      </c>
      <c r="O184" s="34" t="e">
        <f t="shared" si="132"/>
        <v>#REF!</v>
      </c>
      <c r="P184" s="34" t="e">
        <f t="shared" si="132"/>
        <v>#REF!</v>
      </c>
      <c r="Q184" s="34" t="e">
        <f t="shared" si="132"/>
        <v>#REF!</v>
      </c>
      <c r="R184" s="34" t="e">
        <f t="shared" si="132"/>
        <v>#REF!</v>
      </c>
      <c r="S184" s="34" t="e">
        <f t="shared" si="132"/>
        <v>#REF!</v>
      </c>
      <c r="T184" s="34" t="e">
        <f t="shared" si="132"/>
        <v>#REF!</v>
      </c>
      <c r="U184" s="34" t="e">
        <f t="shared" si="132"/>
        <v>#REF!</v>
      </c>
      <c r="V184" s="34" t="e">
        <f t="shared" si="132"/>
        <v>#REF!</v>
      </c>
      <c r="W184" s="34" t="e">
        <f t="shared" si="132"/>
        <v>#REF!</v>
      </c>
      <c r="X184" s="34" t="e">
        <f t="shared" si="132"/>
        <v>#REF!</v>
      </c>
      <c r="Y184" s="34" t="e">
        <f t="shared" si="132"/>
        <v>#REF!</v>
      </c>
      <c r="Z184" s="34" t="e">
        <f t="shared" si="132"/>
        <v>#REF!</v>
      </c>
      <c r="AA184" s="34" t="e">
        <f t="shared" si="132"/>
        <v>#REF!</v>
      </c>
      <c r="AB184" s="34" t="e">
        <f t="shared" si="132"/>
        <v>#REF!</v>
      </c>
      <c r="AC184" s="34" t="e">
        <f t="shared" si="132"/>
        <v>#REF!</v>
      </c>
      <c r="AD184" s="34"/>
      <c r="AE184" s="34"/>
      <c r="AF184" s="42"/>
      <c r="AG184" s="42"/>
      <c r="AH184" s="42"/>
      <c r="AI184" s="42"/>
      <c r="AJ184" s="42"/>
      <c r="AK184" s="42"/>
      <c r="AL184" s="42"/>
      <c r="AM184" s="42"/>
      <c r="AN184" s="42"/>
      <c r="AO184" s="42"/>
      <c r="AP184" s="42"/>
      <c r="AQ184" s="42"/>
      <c r="AR184" s="45"/>
      <c r="AS184" s="45"/>
      <c r="AT184" s="45"/>
      <c r="AU184" s="45"/>
      <c r="AV184" s="45"/>
      <c r="AW184" s="45"/>
      <c r="AX184" s="45"/>
      <c r="AY184" s="45"/>
      <c r="AZ184" s="45"/>
      <c r="BA184" s="45"/>
      <c r="BB184" s="45"/>
      <c r="BC184" s="45"/>
      <c r="BD184" s="45"/>
    </row>
    <row r="185" spans="1:56" s="12" customFormat="1">
      <c r="A185" s="39"/>
      <c r="D185" s="22"/>
      <c r="E185" s="22"/>
      <c r="F185" s="22"/>
      <c r="G185" s="22"/>
      <c r="H185" s="22"/>
      <c r="I185" s="22"/>
      <c r="J185" s="22"/>
      <c r="K185" s="22"/>
      <c r="L185" s="22"/>
      <c r="M185" s="22"/>
      <c r="N185" s="22"/>
      <c r="O185" s="22"/>
      <c r="P185" s="22"/>
      <c r="Q185" s="22"/>
      <c r="R185" s="22"/>
      <c r="S185" s="22"/>
      <c r="T185" s="22"/>
      <c r="U185" s="22"/>
      <c r="V185" s="22"/>
      <c r="W185" s="22"/>
      <c r="X185" s="22"/>
      <c r="Y185" s="22"/>
      <c r="Z185" s="22"/>
      <c r="AA185" s="22"/>
      <c r="AB185" s="22"/>
      <c r="AC185" s="22"/>
      <c r="AD185" s="50"/>
      <c r="AE185" s="50"/>
      <c r="AF185" s="50"/>
      <c r="AG185" s="50"/>
      <c r="AH185" s="50"/>
      <c r="AI185" s="50"/>
      <c r="AJ185" s="50"/>
      <c r="AK185" s="50"/>
      <c r="AL185" s="50"/>
      <c r="AM185" s="50"/>
      <c r="AN185" s="50"/>
      <c r="AO185" s="50"/>
      <c r="AP185" s="50"/>
      <c r="AQ185" s="50"/>
      <c r="AR185" s="45"/>
      <c r="AS185" s="45"/>
      <c r="AT185" s="45"/>
      <c r="AU185" s="45"/>
      <c r="AV185" s="45"/>
      <c r="AW185" s="45"/>
      <c r="AX185" s="45"/>
      <c r="AY185" s="45"/>
      <c r="AZ185" s="45"/>
      <c r="BA185" s="45"/>
      <c r="BB185" s="45"/>
      <c r="BC185" s="45"/>
      <c r="BD185" s="45"/>
    </row>
    <row r="186" spans="1:56" s="12" customFormat="1">
      <c r="A186" s="49" t="e">
        <f>+"Output "&amp; PV_Base!A172&amp;""</f>
        <v>#REF!</v>
      </c>
      <c r="C186" s="51"/>
      <c r="D186" s="52" t="e">
        <f>D$7</f>
        <v>#NAME?</v>
      </c>
      <c r="E186" s="25" t="e">
        <f t="shared" ref="E186:AC186" si="133">D186+1</f>
        <v>#NAME?</v>
      </c>
      <c r="F186" s="25" t="e">
        <f t="shared" si="133"/>
        <v>#NAME?</v>
      </c>
      <c r="G186" s="25" t="e">
        <f t="shared" si="133"/>
        <v>#NAME?</v>
      </c>
      <c r="H186" s="25" t="e">
        <f t="shared" si="133"/>
        <v>#NAME?</v>
      </c>
      <c r="I186" s="25" t="e">
        <f t="shared" si="133"/>
        <v>#NAME?</v>
      </c>
      <c r="J186" s="25" t="e">
        <f t="shared" si="133"/>
        <v>#NAME?</v>
      </c>
      <c r="K186" s="25" t="e">
        <f t="shared" si="133"/>
        <v>#NAME?</v>
      </c>
      <c r="L186" s="25" t="e">
        <f t="shared" si="133"/>
        <v>#NAME?</v>
      </c>
      <c r="M186" s="25" t="e">
        <f t="shared" si="133"/>
        <v>#NAME?</v>
      </c>
      <c r="N186" s="25" t="e">
        <f t="shared" si="133"/>
        <v>#NAME?</v>
      </c>
      <c r="O186" s="25" t="e">
        <f t="shared" si="133"/>
        <v>#NAME?</v>
      </c>
      <c r="P186" s="25" t="e">
        <f t="shared" si="133"/>
        <v>#NAME?</v>
      </c>
      <c r="Q186" s="25" t="e">
        <f t="shared" si="133"/>
        <v>#NAME?</v>
      </c>
      <c r="R186" s="25" t="e">
        <f t="shared" si="133"/>
        <v>#NAME?</v>
      </c>
      <c r="S186" s="25" t="e">
        <f t="shared" si="133"/>
        <v>#NAME?</v>
      </c>
      <c r="T186" s="25" t="e">
        <f t="shared" si="133"/>
        <v>#NAME?</v>
      </c>
      <c r="U186" s="25" t="e">
        <f t="shared" si="133"/>
        <v>#NAME?</v>
      </c>
      <c r="V186" s="25" t="e">
        <f t="shared" si="133"/>
        <v>#NAME?</v>
      </c>
      <c r="W186" s="25" t="e">
        <f t="shared" si="133"/>
        <v>#NAME?</v>
      </c>
      <c r="X186" s="25" t="e">
        <f t="shared" si="133"/>
        <v>#NAME?</v>
      </c>
      <c r="Y186" s="25" t="e">
        <f t="shared" si="133"/>
        <v>#NAME?</v>
      </c>
      <c r="Z186" s="25" t="e">
        <f t="shared" si="133"/>
        <v>#NAME?</v>
      </c>
      <c r="AA186" s="25" t="e">
        <f t="shared" si="133"/>
        <v>#NAME?</v>
      </c>
      <c r="AB186" s="25" t="e">
        <f t="shared" si="133"/>
        <v>#NAME?</v>
      </c>
      <c r="AC186" s="25" t="e">
        <f t="shared" si="133"/>
        <v>#NAME?</v>
      </c>
      <c r="AD186" s="25"/>
      <c r="AE186" s="25"/>
      <c r="AF186" s="50"/>
      <c r="AG186" s="50"/>
      <c r="AH186" s="50"/>
      <c r="AI186" s="50"/>
      <c r="AJ186" s="50"/>
      <c r="AK186" s="50"/>
      <c r="AL186" s="50"/>
      <c r="AM186" s="50"/>
      <c r="AN186" s="50"/>
      <c r="AO186" s="50"/>
      <c r="AP186" s="50"/>
      <c r="AQ186" s="50"/>
      <c r="AR186" s="45"/>
      <c r="AS186" s="45"/>
      <c r="AT186" s="45"/>
      <c r="AU186" s="45"/>
      <c r="AV186" s="45"/>
      <c r="AW186" s="45"/>
      <c r="AX186" s="45"/>
      <c r="AY186" s="45"/>
      <c r="AZ186" s="45"/>
      <c r="BA186" s="45"/>
      <c r="BB186" s="45"/>
      <c r="BC186" s="45"/>
      <c r="BD186" s="45"/>
    </row>
    <row r="187" spans="1:56" s="12" customFormat="1">
      <c r="A187" s="39"/>
      <c r="C187" s="54" t="e">
        <f>$C$22</f>
        <v>#REF!</v>
      </c>
      <c r="D187" s="85" t="e">
        <f>#REF!</f>
        <v>#REF!</v>
      </c>
      <c r="E187" s="85" t="e">
        <f>#REF!</f>
        <v>#REF!</v>
      </c>
      <c r="F187" s="85" t="e">
        <f>#REF!</f>
        <v>#REF!</v>
      </c>
      <c r="G187" s="85" t="e">
        <f>#REF!</f>
        <v>#REF!</v>
      </c>
      <c r="H187" s="85" t="e">
        <f>#REF!</f>
        <v>#REF!</v>
      </c>
      <c r="I187" s="85" t="e">
        <f>#REF!</f>
        <v>#REF!</v>
      </c>
      <c r="J187" s="85" t="e">
        <f>#REF!</f>
        <v>#REF!</v>
      </c>
      <c r="K187" s="85" t="e">
        <f>#REF!</f>
        <v>#REF!</v>
      </c>
      <c r="L187" s="85" t="e">
        <f>#REF!</f>
        <v>#REF!</v>
      </c>
      <c r="M187" s="85" t="e">
        <f>#REF!</f>
        <v>#REF!</v>
      </c>
      <c r="N187" s="85" t="e">
        <f>#REF!</f>
        <v>#REF!</v>
      </c>
      <c r="O187" s="85" t="e">
        <f>#REF!</f>
        <v>#REF!</v>
      </c>
      <c r="P187" s="85" t="e">
        <f>#REF!</f>
        <v>#REF!</v>
      </c>
      <c r="Q187" s="85" t="e">
        <f>#REF!</f>
        <v>#REF!</v>
      </c>
      <c r="R187" s="85" t="e">
        <f>#REF!</f>
        <v>#REF!</v>
      </c>
      <c r="S187" s="85" t="e">
        <f>#REF!</f>
        <v>#REF!</v>
      </c>
      <c r="T187" s="85" t="e">
        <f>#REF!</f>
        <v>#REF!</v>
      </c>
      <c r="U187" s="85" t="e">
        <f>#REF!</f>
        <v>#REF!</v>
      </c>
      <c r="V187" s="85" t="e">
        <f>#REF!</f>
        <v>#REF!</v>
      </c>
      <c r="W187" s="85" t="e">
        <f>#REF!</f>
        <v>#REF!</v>
      </c>
      <c r="X187" s="85" t="e">
        <f>#REF!</f>
        <v>#REF!</v>
      </c>
      <c r="Y187" s="85" t="e">
        <f>#REF!</f>
        <v>#REF!</v>
      </c>
      <c r="Z187" s="85" t="e">
        <f>#REF!</f>
        <v>#REF!</v>
      </c>
      <c r="AA187" s="85" t="e">
        <f>#REF!</f>
        <v>#REF!</v>
      </c>
      <c r="AB187" s="85" t="e">
        <f>#REF!</f>
        <v>#REF!</v>
      </c>
      <c r="AC187" s="85" t="e">
        <f>#REF!</f>
        <v>#REF!</v>
      </c>
      <c r="AD187" s="85"/>
      <c r="AE187" s="85"/>
      <c r="AF187" s="50"/>
      <c r="AG187" s="50"/>
      <c r="AH187" s="50"/>
      <c r="AI187" s="50"/>
      <c r="AJ187" s="50"/>
      <c r="AK187" s="50"/>
      <c r="AL187" s="50"/>
      <c r="AM187" s="50"/>
      <c r="AN187" s="50"/>
      <c r="AO187" s="50"/>
      <c r="AP187" s="50"/>
      <c r="AQ187" s="50"/>
      <c r="AR187" s="45"/>
      <c r="AS187" s="45"/>
      <c r="AT187" s="45"/>
      <c r="AU187" s="45"/>
      <c r="AV187" s="45"/>
      <c r="AW187" s="45"/>
      <c r="AX187" s="45"/>
      <c r="AY187" s="45"/>
      <c r="AZ187" s="45"/>
      <c r="BA187" s="45"/>
      <c r="BB187" s="45"/>
      <c r="BC187" s="45"/>
      <c r="BD187" s="45"/>
    </row>
    <row r="188" spans="1:56" s="12" customFormat="1">
      <c r="A188" s="39"/>
      <c r="C188" s="30" t="e">
        <f>$C$23</f>
        <v>#REF!</v>
      </c>
      <c r="D188" s="34" t="e">
        <f>D187</f>
        <v>#REF!</v>
      </c>
      <c r="E188" s="84" t="e">
        <f>SUM(D187:E187)</f>
        <v>#REF!</v>
      </c>
      <c r="F188" s="84" t="e">
        <f>SUM(D187:F187)</f>
        <v>#REF!</v>
      </c>
      <c r="G188" s="84" t="e">
        <f>SUM(D187:G187)</f>
        <v>#REF!</v>
      </c>
      <c r="H188" s="84" t="e">
        <f>SUM(D187:H187)</f>
        <v>#REF!</v>
      </c>
      <c r="I188" s="84" t="e">
        <f>SUM(D187:I187)</f>
        <v>#REF!</v>
      </c>
      <c r="J188" s="84" t="e">
        <f>SUM(D187:J187)</f>
        <v>#REF!</v>
      </c>
      <c r="K188" s="84" t="e">
        <f>SUM(D187:K187)</f>
        <v>#REF!</v>
      </c>
      <c r="L188" s="84" t="e">
        <f>SUM(D187:L187)</f>
        <v>#REF!</v>
      </c>
      <c r="M188" s="84" t="e">
        <f>SUM(D187:M187)</f>
        <v>#REF!</v>
      </c>
      <c r="N188" s="84" t="e">
        <f>SUM(D187:N187)</f>
        <v>#REF!</v>
      </c>
      <c r="O188" s="84" t="e">
        <f>SUM(D187:O187)</f>
        <v>#REF!</v>
      </c>
      <c r="P188" s="84" t="e">
        <f>SUM(D187:P187)</f>
        <v>#REF!</v>
      </c>
      <c r="Q188" s="84" t="e">
        <f>SUM(D187:Q187)</f>
        <v>#REF!</v>
      </c>
      <c r="R188" s="84" t="e">
        <f>SUM(D187:R187)</f>
        <v>#REF!</v>
      </c>
      <c r="S188" s="84" t="e">
        <f>SUM(D187:S187)</f>
        <v>#REF!</v>
      </c>
      <c r="T188" s="84" t="e">
        <f>SUM(D187:T187)</f>
        <v>#REF!</v>
      </c>
      <c r="U188" s="84" t="e">
        <f>SUM(D187:U187)</f>
        <v>#REF!</v>
      </c>
      <c r="V188" s="84" t="e">
        <f>SUM(D187:V187)</f>
        <v>#REF!</v>
      </c>
      <c r="W188" s="84" t="e">
        <f>SUM(D187:W187)</f>
        <v>#REF!</v>
      </c>
      <c r="X188" s="84" t="e">
        <f>SUM(D187:X187)</f>
        <v>#REF!</v>
      </c>
      <c r="Y188" s="84" t="e">
        <f>SUM(D187:Y187)</f>
        <v>#REF!</v>
      </c>
      <c r="Z188" s="84" t="e">
        <f>SUM(D187:Z187)</f>
        <v>#REF!</v>
      </c>
      <c r="AA188" s="84" t="e">
        <f>SUM(D187:AA187)</f>
        <v>#REF!</v>
      </c>
      <c r="AB188" s="84" t="e">
        <f>SUM(D187:AB187)</f>
        <v>#REF!</v>
      </c>
      <c r="AC188" s="84" t="e">
        <f>SUM(D187:AC187)</f>
        <v>#REF!</v>
      </c>
      <c r="AD188" s="84"/>
      <c r="AE188" s="84"/>
      <c r="AF188" s="50"/>
      <c r="AG188" s="50"/>
      <c r="AH188" s="50"/>
      <c r="AI188" s="50"/>
      <c r="AJ188" s="50"/>
      <c r="AK188" s="50"/>
      <c r="AL188" s="50"/>
      <c r="AM188" s="50"/>
      <c r="AN188" s="50"/>
      <c r="AO188" s="50"/>
      <c r="AP188" s="50"/>
      <c r="AQ188" s="50"/>
      <c r="AR188" s="45"/>
      <c r="AS188" s="45"/>
      <c r="AT188" s="45"/>
      <c r="AU188" s="45"/>
      <c r="AV188" s="45"/>
      <c r="AW188" s="45"/>
      <c r="AX188" s="45"/>
      <c r="AY188" s="45"/>
      <c r="AZ188" s="45"/>
      <c r="BA188" s="45"/>
      <c r="BB188" s="45"/>
      <c r="BC188" s="45"/>
      <c r="BD188" s="45"/>
    </row>
    <row r="189" spans="1:56" s="12" customFormat="1">
      <c r="A189" s="39"/>
      <c r="C189" s="30" t="e">
        <f>$C$24</f>
        <v>#REF!</v>
      </c>
      <c r="D189" s="84" t="e">
        <f>D187-D193</f>
        <v>#REF!</v>
      </c>
      <c r="E189" s="34" t="e">
        <f>D189+E187-E193</f>
        <v>#REF!</v>
      </c>
      <c r="F189" s="34" t="e">
        <f t="shared" ref="F189:Q189" si="134">E189+F187-F193</f>
        <v>#REF!</v>
      </c>
      <c r="G189" s="34" t="e">
        <f t="shared" si="134"/>
        <v>#REF!</v>
      </c>
      <c r="H189" s="34" t="e">
        <f t="shared" si="134"/>
        <v>#REF!</v>
      </c>
      <c r="I189" s="34" t="e">
        <f t="shared" si="134"/>
        <v>#REF!</v>
      </c>
      <c r="J189" s="34" t="e">
        <f t="shared" si="134"/>
        <v>#REF!</v>
      </c>
      <c r="K189" s="34" t="e">
        <f t="shared" si="134"/>
        <v>#REF!</v>
      </c>
      <c r="L189" s="34" t="e">
        <f t="shared" si="134"/>
        <v>#REF!</v>
      </c>
      <c r="M189" s="34" t="e">
        <f t="shared" si="134"/>
        <v>#REF!</v>
      </c>
      <c r="N189" s="34" t="e">
        <f t="shared" si="134"/>
        <v>#REF!</v>
      </c>
      <c r="O189" s="34" t="e">
        <f t="shared" si="134"/>
        <v>#REF!</v>
      </c>
      <c r="P189" s="34" t="e">
        <f t="shared" si="134"/>
        <v>#REF!</v>
      </c>
      <c r="Q189" s="34" t="e">
        <f t="shared" si="134"/>
        <v>#REF!</v>
      </c>
      <c r="R189" s="34" t="e">
        <f>Q189+R187-R193</f>
        <v>#REF!</v>
      </c>
      <c r="S189" s="34" t="e">
        <f t="shared" ref="S189:AC189" si="135">R189+S187-S193</f>
        <v>#REF!</v>
      </c>
      <c r="T189" s="34" t="e">
        <f t="shared" si="135"/>
        <v>#REF!</v>
      </c>
      <c r="U189" s="34" t="e">
        <f t="shared" si="135"/>
        <v>#REF!</v>
      </c>
      <c r="V189" s="34" t="e">
        <f t="shared" si="135"/>
        <v>#REF!</v>
      </c>
      <c r="W189" s="34" t="e">
        <f t="shared" si="135"/>
        <v>#REF!</v>
      </c>
      <c r="X189" s="34" t="e">
        <f t="shared" si="135"/>
        <v>#REF!</v>
      </c>
      <c r="Y189" s="34" t="e">
        <f t="shared" si="135"/>
        <v>#REF!</v>
      </c>
      <c r="Z189" s="34" t="e">
        <f t="shared" si="135"/>
        <v>#REF!</v>
      </c>
      <c r="AA189" s="34" t="e">
        <f t="shared" si="135"/>
        <v>#REF!</v>
      </c>
      <c r="AB189" s="34" t="e">
        <f t="shared" si="135"/>
        <v>#REF!</v>
      </c>
      <c r="AC189" s="34" t="e">
        <f t="shared" si="135"/>
        <v>#REF!</v>
      </c>
      <c r="AD189" s="34"/>
      <c r="AE189" s="34"/>
      <c r="AF189" s="50"/>
      <c r="AG189" s="50"/>
      <c r="AH189" s="50"/>
      <c r="AI189" s="50"/>
      <c r="AJ189" s="50"/>
      <c r="AK189" s="50"/>
      <c r="AL189" s="50"/>
      <c r="AM189" s="50"/>
      <c r="AN189" s="50"/>
      <c r="AO189" s="50"/>
      <c r="AP189" s="50"/>
      <c r="AQ189" s="50"/>
      <c r="AR189" s="45"/>
      <c r="AS189" s="45"/>
      <c r="AT189" s="45"/>
      <c r="AU189" s="45"/>
      <c r="AV189" s="45"/>
      <c r="AW189" s="45"/>
      <c r="AX189" s="45"/>
      <c r="AY189" s="45"/>
      <c r="AZ189" s="45"/>
      <c r="BA189" s="45"/>
      <c r="BB189" s="45"/>
      <c r="BC189" s="45"/>
      <c r="BD189" s="45"/>
    </row>
    <row r="190" spans="1:56" s="12" customFormat="1">
      <c r="A190" s="39"/>
      <c r="C190" s="30" t="e">
        <f>+TEXT(C179,"#")&amp;"   "&amp;TEXT(A172,"#")</f>
        <v>#REF!</v>
      </c>
      <c r="D190" s="56" t="e">
        <f>D187*D179/100</f>
        <v>#REF!</v>
      </c>
      <c r="E190" s="56" t="e">
        <f>IF((D190*(1+$B176)-E191)&lt;=0,E187*$D179/100,D190*(1+$B176)-E191+E187*$D179/100)</f>
        <v>#REF!</v>
      </c>
      <c r="F190" s="56" t="e">
        <f t="shared" ref="F190:AC190" si="136">IF((E190*(1+$B176)-F191)&lt;=0,F187*$D179/100,E190*(1+$B176)-F191+F187*$D179/100)</f>
        <v>#REF!</v>
      </c>
      <c r="G190" s="56" t="e">
        <f t="shared" si="136"/>
        <v>#REF!</v>
      </c>
      <c r="H190" s="56" t="e">
        <f t="shared" si="136"/>
        <v>#REF!</v>
      </c>
      <c r="I190" s="56" t="e">
        <f t="shared" si="136"/>
        <v>#REF!</v>
      </c>
      <c r="J190" s="56" t="e">
        <f t="shared" si="136"/>
        <v>#REF!</v>
      </c>
      <c r="K190" s="56" t="e">
        <f t="shared" si="136"/>
        <v>#REF!</v>
      </c>
      <c r="L190" s="56" t="e">
        <f t="shared" si="136"/>
        <v>#REF!</v>
      </c>
      <c r="M190" s="56" t="e">
        <f t="shared" si="136"/>
        <v>#REF!</v>
      </c>
      <c r="N190" s="56" t="e">
        <f t="shared" si="136"/>
        <v>#REF!</v>
      </c>
      <c r="O190" s="56" t="e">
        <f t="shared" si="136"/>
        <v>#REF!</v>
      </c>
      <c r="P190" s="56" t="e">
        <f t="shared" si="136"/>
        <v>#REF!</v>
      </c>
      <c r="Q190" s="56" t="e">
        <f t="shared" si="136"/>
        <v>#REF!</v>
      </c>
      <c r="R190" s="56" t="e">
        <f t="shared" si="136"/>
        <v>#REF!</v>
      </c>
      <c r="S190" s="56" t="e">
        <f t="shared" si="136"/>
        <v>#REF!</v>
      </c>
      <c r="T190" s="56" t="e">
        <f t="shared" si="136"/>
        <v>#REF!</v>
      </c>
      <c r="U190" s="56" t="e">
        <f t="shared" si="136"/>
        <v>#REF!</v>
      </c>
      <c r="V190" s="56" t="e">
        <f t="shared" si="136"/>
        <v>#REF!</v>
      </c>
      <c r="W190" s="56" t="e">
        <f t="shared" si="136"/>
        <v>#REF!</v>
      </c>
      <c r="X190" s="56" t="e">
        <f t="shared" si="136"/>
        <v>#REF!</v>
      </c>
      <c r="Y190" s="56" t="e">
        <f t="shared" si="136"/>
        <v>#REF!</v>
      </c>
      <c r="Z190" s="56" t="e">
        <f t="shared" si="136"/>
        <v>#REF!</v>
      </c>
      <c r="AA190" s="56" t="e">
        <f t="shared" si="136"/>
        <v>#REF!</v>
      </c>
      <c r="AB190" s="56" t="e">
        <f t="shared" si="136"/>
        <v>#REF!</v>
      </c>
      <c r="AC190" s="56" t="e">
        <f t="shared" si="136"/>
        <v>#REF!</v>
      </c>
      <c r="AD190" s="56"/>
      <c r="AE190" s="56"/>
      <c r="AF190" s="50"/>
      <c r="AG190" s="50"/>
      <c r="AH190" s="50"/>
      <c r="AI190" s="50"/>
      <c r="AJ190" s="50"/>
      <c r="AK190" s="50"/>
      <c r="AL190" s="50"/>
      <c r="AM190" s="50"/>
      <c r="AN190" s="50"/>
      <c r="AO190" s="50"/>
      <c r="AP190" s="50"/>
      <c r="AQ190" s="50"/>
      <c r="AR190" s="50"/>
      <c r="AS190" s="50"/>
      <c r="AT190" s="50"/>
      <c r="AU190" s="50"/>
      <c r="AV190" s="50"/>
      <c r="AW190" s="50"/>
      <c r="AX190" s="50"/>
      <c r="AY190" s="50"/>
      <c r="AZ190" s="50"/>
      <c r="BA190" s="50"/>
      <c r="BB190" s="50"/>
      <c r="BC190" s="50"/>
      <c r="BD190" s="50"/>
    </row>
    <row r="191" spans="1:56" s="12" customFormat="1">
      <c r="C191" s="30" t="e">
        <f>$C$26</f>
        <v>#REF!</v>
      </c>
      <c r="D191" s="84" t="e">
        <f>D192+D193</f>
        <v>#REF!</v>
      </c>
      <c r="E191" s="84" t="e">
        <f>E192+E193</f>
        <v>#REF!</v>
      </c>
      <c r="F191" s="84" t="e">
        <f>F192+F193</f>
        <v>#REF!</v>
      </c>
      <c r="G191" s="84" t="e">
        <f t="shared" ref="G191:AC191" si="137">G192+G193</f>
        <v>#REF!</v>
      </c>
      <c r="H191" s="84" t="e">
        <f t="shared" si="137"/>
        <v>#REF!</v>
      </c>
      <c r="I191" s="84" t="e">
        <f t="shared" si="137"/>
        <v>#REF!</v>
      </c>
      <c r="J191" s="84" t="e">
        <f t="shared" si="137"/>
        <v>#REF!</v>
      </c>
      <c r="K191" s="84" t="e">
        <f t="shared" si="137"/>
        <v>#REF!</v>
      </c>
      <c r="L191" s="84" t="e">
        <f t="shared" si="137"/>
        <v>#REF!</v>
      </c>
      <c r="M191" s="84" t="e">
        <f t="shared" si="137"/>
        <v>#REF!</v>
      </c>
      <c r="N191" s="84" t="e">
        <f t="shared" si="137"/>
        <v>#REF!</v>
      </c>
      <c r="O191" s="84" t="e">
        <f t="shared" si="137"/>
        <v>#REF!</v>
      </c>
      <c r="P191" s="84" t="e">
        <f t="shared" si="137"/>
        <v>#REF!</v>
      </c>
      <c r="Q191" s="84" t="e">
        <f t="shared" si="137"/>
        <v>#REF!</v>
      </c>
      <c r="R191" s="84" t="e">
        <f t="shared" si="137"/>
        <v>#REF!</v>
      </c>
      <c r="S191" s="84" t="e">
        <f t="shared" si="137"/>
        <v>#REF!</v>
      </c>
      <c r="T191" s="84" t="e">
        <f t="shared" si="137"/>
        <v>#REF!</v>
      </c>
      <c r="U191" s="84" t="e">
        <f t="shared" si="137"/>
        <v>#REF!</v>
      </c>
      <c r="V191" s="84" t="e">
        <f t="shared" si="137"/>
        <v>#REF!</v>
      </c>
      <c r="W191" s="84" t="e">
        <f t="shared" si="137"/>
        <v>#REF!</v>
      </c>
      <c r="X191" s="84" t="e">
        <f t="shared" si="137"/>
        <v>#REF!</v>
      </c>
      <c r="Y191" s="84" t="e">
        <f t="shared" si="137"/>
        <v>#REF!</v>
      </c>
      <c r="Z191" s="84" t="e">
        <f t="shared" si="137"/>
        <v>#REF!</v>
      </c>
      <c r="AA191" s="84" t="e">
        <f t="shared" si="137"/>
        <v>#REF!</v>
      </c>
      <c r="AB191" s="84" t="e">
        <f t="shared" si="137"/>
        <v>#REF!</v>
      </c>
      <c r="AC191" s="84" t="e">
        <f t="shared" si="137"/>
        <v>#REF!</v>
      </c>
      <c r="AD191" s="84"/>
      <c r="AE191" s="84"/>
      <c r="AF191" s="23"/>
      <c r="AG191" s="23"/>
      <c r="AH191" s="23"/>
      <c r="AI191" s="23"/>
      <c r="AJ191" s="23"/>
      <c r="AK191" s="23"/>
      <c r="AL191" s="23"/>
      <c r="AM191" s="23"/>
      <c r="AN191" s="23"/>
      <c r="AO191" s="23"/>
      <c r="AP191" s="59"/>
      <c r="AQ191" s="23"/>
      <c r="AR191" s="45"/>
      <c r="AS191" s="45"/>
      <c r="AT191" s="45"/>
      <c r="AU191" s="45"/>
      <c r="AV191" s="45"/>
      <c r="AW191" s="45"/>
      <c r="AX191" s="45"/>
      <c r="AY191" s="45"/>
      <c r="AZ191" s="45"/>
      <c r="BA191" s="45"/>
      <c r="BB191" s="45"/>
      <c r="BC191" s="45"/>
      <c r="BD191" s="45"/>
    </row>
    <row r="192" spans="1:56" s="12" customFormat="1">
      <c r="C192" s="30" t="e">
        <f>$C$27</f>
        <v>#REF!</v>
      </c>
      <c r="D192" s="84"/>
      <c r="E192" s="84" t="e">
        <f>$B175*D189</f>
        <v>#REF!</v>
      </c>
      <c r="F192" s="84" t="e">
        <f>$B175*E189</f>
        <v>#REF!</v>
      </c>
      <c r="G192" s="84" t="e">
        <f>$B175*F189</f>
        <v>#REF!</v>
      </c>
      <c r="H192" s="84" t="e">
        <f>$B175*G189</f>
        <v>#REF!</v>
      </c>
      <c r="I192" s="84" t="e">
        <f t="shared" ref="I192:V192" si="138">$B175*H189</f>
        <v>#REF!</v>
      </c>
      <c r="J192" s="84" t="e">
        <f t="shared" si="138"/>
        <v>#REF!</v>
      </c>
      <c r="K192" s="84" t="e">
        <f t="shared" si="138"/>
        <v>#REF!</v>
      </c>
      <c r="L192" s="84" t="e">
        <f t="shared" si="138"/>
        <v>#REF!</v>
      </c>
      <c r="M192" s="84" t="e">
        <f t="shared" si="138"/>
        <v>#REF!</v>
      </c>
      <c r="N192" s="84" t="e">
        <f t="shared" si="138"/>
        <v>#REF!</v>
      </c>
      <c r="O192" s="84" t="e">
        <f t="shared" si="138"/>
        <v>#REF!</v>
      </c>
      <c r="P192" s="84" t="e">
        <f t="shared" si="138"/>
        <v>#REF!</v>
      </c>
      <c r="Q192" s="84" t="e">
        <f t="shared" si="138"/>
        <v>#REF!</v>
      </c>
      <c r="R192" s="84" t="e">
        <f t="shared" si="138"/>
        <v>#REF!</v>
      </c>
      <c r="S192" s="84" t="e">
        <f t="shared" si="138"/>
        <v>#REF!</v>
      </c>
      <c r="T192" s="84" t="e">
        <f t="shared" si="138"/>
        <v>#REF!</v>
      </c>
      <c r="U192" s="84" t="e">
        <f t="shared" si="138"/>
        <v>#REF!</v>
      </c>
      <c r="V192" s="84" t="e">
        <f t="shared" si="138"/>
        <v>#REF!</v>
      </c>
      <c r="W192" s="84" t="e">
        <f>$B175*V189</f>
        <v>#REF!</v>
      </c>
      <c r="X192" s="84" t="e">
        <f t="shared" ref="X192:AC192" si="139">$B175*W189</f>
        <v>#REF!</v>
      </c>
      <c r="Y192" s="84" t="e">
        <f t="shared" si="139"/>
        <v>#REF!</v>
      </c>
      <c r="Z192" s="84" t="e">
        <f t="shared" si="139"/>
        <v>#REF!</v>
      </c>
      <c r="AA192" s="84" t="e">
        <f t="shared" si="139"/>
        <v>#REF!</v>
      </c>
      <c r="AB192" s="84" t="e">
        <f t="shared" si="139"/>
        <v>#REF!</v>
      </c>
      <c r="AC192" s="84" t="e">
        <f t="shared" si="139"/>
        <v>#REF!</v>
      </c>
      <c r="AD192" s="84"/>
      <c r="AE192" s="84"/>
      <c r="AF192" s="45"/>
      <c r="AG192" s="45"/>
      <c r="AH192" s="45"/>
      <c r="AI192" s="45"/>
      <c r="AJ192" s="45"/>
      <c r="AK192" s="45"/>
      <c r="AL192" s="45"/>
      <c r="AM192" s="45"/>
      <c r="AN192" s="45"/>
      <c r="AO192" s="45"/>
      <c r="AP192" s="60"/>
      <c r="AQ192" s="45"/>
      <c r="AR192" s="45"/>
      <c r="AS192" s="45"/>
      <c r="AT192" s="45"/>
      <c r="AU192" s="45"/>
      <c r="AV192" s="45"/>
      <c r="AW192" s="45"/>
      <c r="AX192" s="45"/>
      <c r="AY192" s="45"/>
      <c r="AZ192" s="45"/>
      <c r="BA192" s="45"/>
      <c r="BB192" s="45"/>
      <c r="BC192" s="45"/>
      <c r="BD192" s="45"/>
    </row>
    <row r="193" spans="1:65" s="12" customFormat="1">
      <c r="C193" s="30" t="e">
        <f>$C$28</f>
        <v>#REF!</v>
      </c>
      <c r="D193" s="84" t="e">
        <f>(D182-D184)/(B174-B173)</f>
        <v>#REF!</v>
      </c>
      <c r="E193" s="84" t="e">
        <f>(E182-E184)/(B174-B173)</f>
        <v>#REF!</v>
      </c>
      <c r="F193" s="84" t="e">
        <f>(F182-F184)/(B174-B173)</f>
        <v>#REF!</v>
      </c>
      <c r="G193" s="84" t="e">
        <f>(G182-G184)/(B174-B173)</f>
        <v>#REF!</v>
      </c>
      <c r="H193" s="84" t="e">
        <f>(H182-H184)/(B174-B173)</f>
        <v>#REF!</v>
      </c>
      <c r="I193" s="84" t="e">
        <f>(I182-I184)/(B174-B173)</f>
        <v>#REF!</v>
      </c>
      <c r="J193" s="84" t="e">
        <f>(J182-J184)/(B174-B173)</f>
        <v>#REF!</v>
      </c>
      <c r="K193" s="89" t="e">
        <f>(K182-K184)/(B174-B173)</f>
        <v>#REF!</v>
      </c>
      <c r="L193" s="84" t="e">
        <f>(L182-L184)/(B174-B173)</f>
        <v>#REF!</v>
      </c>
      <c r="M193" s="84" t="e">
        <f>(M182-M184)/(B174-B173)</f>
        <v>#REF!</v>
      </c>
      <c r="N193" s="84" t="e">
        <f>(N182-N184)/(B174-B173)</f>
        <v>#REF!</v>
      </c>
      <c r="O193" s="84" t="e">
        <f>(O182-O184)/(B174-B173)</f>
        <v>#REF!</v>
      </c>
      <c r="P193" s="84" t="e">
        <f>(P182-P184)/(B174-B173)</f>
        <v>#REF!</v>
      </c>
      <c r="Q193" s="84" t="e">
        <f>(Q182-Q184)/(B174-B173)</f>
        <v>#REF!</v>
      </c>
      <c r="R193" s="84" t="e">
        <f>(R182-R184)/(B174-B173)</f>
        <v>#REF!</v>
      </c>
      <c r="S193" s="84" t="e">
        <f>(S182-S184)/(B174-B173)</f>
        <v>#REF!</v>
      </c>
      <c r="T193" s="84" t="e">
        <f>(T182-T184)/(B174-B173)</f>
        <v>#REF!</v>
      </c>
      <c r="U193" s="84" t="e">
        <f>(U182-U184)/(B174-B173)</f>
        <v>#REF!</v>
      </c>
      <c r="V193" s="84" t="e">
        <f>(V182-V184)/(B174-B173)</f>
        <v>#REF!</v>
      </c>
      <c r="W193" s="84" t="e">
        <f>(W182-W184)/(B174-B173)</f>
        <v>#REF!</v>
      </c>
      <c r="X193" s="84" t="e">
        <f>(X182-X184)/(B174-B173)</f>
        <v>#REF!</v>
      </c>
      <c r="Y193" s="84" t="e">
        <f>(Y182-Y184)/(B174-B173)</f>
        <v>#REF!</v>
      </c>
      <c r="Z193" s="84" t="e">
        <f>(Z182-Z184)/(B174-B173)</f>
        <v>#REF!</v>
      </c>
      <c r="AA193" s="84" t="e">
        <f>(AA182-AA184)/(B174-B173)</f>
        <v>#REF!</v>
      </c>
      <c r="AB193" s="84" t="e">
        <f>(AB182-AB184)/(B174-B173)</f>
        <v>#REF!</v>
      </c>
      <c r="AC193" s="84" t="e">
        <f>(AC182-AC184)/(B174-B173)</f>
        <v>#REF!</v>
      </c>
      <c r="AD193" s="84"/>
      <c r="AE193" s="84"/>
      <c r="AF193" s="46"/>
      <c r="AG193" s="46"/>
      <c r="AH193" s="46"/>
      <c r="AI193" s="46"/>
      <c r="AJ193" s="46"/>
      <c r="AK193" s="46"/>
      <c r="AL193" s="46"/>
      <c r="AM193" s="46"/>
      <c r="AN193" s="46"/>
      <c r="AO193" s="46"/>
      <c r="AP193" s="46"/>
      <c r="AQ193" s="46"/>
      <c r="AR193" s="45"/>
      <c r="AS193" s="45"/>
      <c r="AT193" s="45"/>
      <c r="AU193" s="45"/>
      <c r="AV193" s="45"/>
      <c r="AW193" s="45"/>
      <c r="AX193" s="45"/>
      <c r="AY193" s="45"/>
      <c r="AZ193" s="45"/>
      <c r="BA193" s="45"/>
      <c r="BB193" s="45"/>
      <c r="BC193" s="45"/>
      <c r="BD193" s="45"/>
    </row>
    <row r="194" spans="1:65" s="12" customFormat="1" ht="10.5" customHeight="1">
      <c r="A194" s="39"/>
      <c r="AF194" s="45"/>
      <c r="AG194" s="45"/>
      <c r="AH194" s="45"/>
      <c r="AI194" s="45"/>
      <c r="AJ194" s="45"/>
      <c r="AK194" s="45"/>
      <c r="AL194" s="45"/>
      <c r="AM194" s="45"/>
      <c r="AN194" s="45"/>
      <c r="AO194" s="45"/>
      <c r="AP194" s="45"/>
      <c r="AQ194" s="45"/>
      <c r="AR194" s="45"/>
      <c r="AS194" s="45"/>
      <c r="AT194" s="45"/>
      <c r="AU194" s="45"/>
      <c r="AV194" s="45"/>
      <c r="AW194" s="45"/>
      <c r="AX194" s="45"/>
      <c r="AY194" s="45"/>
      <c r="AZ194" s="45"/>
      <c r="BA194" s="45"/>
      <c r="BB194" s="45"/>
      <c r="BC194" s="45"/>
      <c r="BD194" s="45"/>
    </row>
    <row r="195" spans="1:65" s="11" customFormat="1" ht="19.5" customHeight="1">
      <c r="A195" s="87" t="e">
        <f>#REF!</f>
        <v>#REF!</v>
      </c>
      <c r="D195" s="82" t="e">
        <f>+VLOOKUP($A$195,$B$35:$BL$44,D$40,FALSE)</f>
        <v>#REF!</v>
      </c>
      <c r="E195" s="82" t="e">
        <f t="shared" ref="E195:BL195" si="140">+VLOOKUP($A$195,$B$35:$BL$44,E$40,FALSE)</f>
        <v>#REF!</v>
      </c>
      <c r="F195" s="82" t="e">
        <f t="shared" si="140"/>
        <v>#REF!</v>
      </c>
      <c r="G195" s="82" t="e">
        <f t="shared" si="140"/>
        <v>#REF!</v>
      </c>
      <c r="H195" s="82" t="e">
        <f t="shared" si="140"/>
        <v>#REF!</v>
      </c>
      <c r="I195" s="82" t="e">
        <f t="shared" si="140"/>
        <v>#REF!</v>
      </c>
      <c r="J195" s="82" t="e">
        <f t="shared" si="140"/>
        <v>#REF!</v>
      </c>
      <c r="K195" s="82" t="e">
        <f t="shared" si="140"/>
        <v>#REF!</v>
      </c>
      <c r="L195" s="82" t="e">
        <f t="shared" si="140"/>
        <v>#REF!</v>
      </c>
      <c r="M195" s="82" t="e">
        <f t="shared" si="140"/>
        <v>#REF!</v>
      </c>
      <c r="N195" s="82" t="e">
        <f t="shared" si="140"/>
        <v>#REF!</v>
      </c>
      <c r="O195" s="82" t="e">
        <f t="shared" si="140"/>
        <v>#REF!</v>
      </c>
      <c r="P195" s="82" t="e">
        <f t="shared" si="140"/>
        <v>#REF!</v>
      </c>
      <c r="Q195" s="82" t="e">
        <f t="shared" si="140"/>
        <v>#REF!</v>
      </c>
      <c r="R195" s="82" t="e">
        <f t="shared" si="140"/>
        <v>#REF!</v>
      </c>
      <c r="S195" s="82" t="e">
        <f t="shared" si="140"/>
        <v>#REF!</v>
      </c>
      <c r="T195" s="82" t="e">
        <f t="shared" si="140"/>
        <v>#REF!</v>
      </c>
      <c r="U195" s="82" t="e">
        <f t="shared" si="140"/>
        <v>#REF!</v>
      </c>
      <c r="V195" s="82" t="e">
        <f t="shared" si="140"/>
        <v>#REF!</v>
      </c>
      <c r="W195" s="82" t="e">
        <f t="shared" si="140"/>
        <v>#REF!</v>
      </c>
      <c r="X195" s="82" t="e">
        <f t="shared" si="140"/>
        <v>#REF!</v>
      </c>
      <c r="Y195" s="82" t="e">
        <f t="shared" si="140"/>
        <v>#REF!</v>
      </c>
      <c r="Z195" s="82" t="e">
        <f t="shared" si="140"/>
        <v>#REF!</v>
      </c>
      <c r="AA195" s="82" t="e">
        <f t="shared" si="140"/>
        <v>#REF!</v>
      </c>
      <c r="AB195" s="82" t="e">
        <f t="shared" si="140"/>
        <v>#REF!</v>
      </c>
      <c r="AC195" s="82" t="e">
        <f t="shared" si="140"/>
        <v>#REF!</v>
      </c>
      <c r="AD195" s="82" t="e">
        <f t="shared" si="140"/>
        <v>#REF!</v>
      </c>
      <c r="AE195" s="82" t="e">
        <f t="shared" si="140"/>
        <v>#REF!</v>
      </c>
      <c r="AF195" s="82" t="e">
        <f t="shared" si="140"/>
        <v>#REF!</v>
      </c>
      <c r="AG195" s="82" t="e">
        <f t="shared" si="140"/>
        <v>#REF!</v>
      </c>
      <c r="AH195" s="82" t="e">
        <f t="shared" si="140"/>
        <v>#REF!</v>
      </c>
      <c r="AI195" s="82" t="e">
        <f t="shared" si="140"/>
        <v>#REF!</v>
      </c>
      <c r="AJ195" s="82" t="e">
        <f t="shared" si="140"/>
        <v>#REF!</v>
      </c>
      <c r="AK195" s="82" t="e">
        <f t="shared" si="140"/>
        <v>#REF!</v>
      </c>
      <c r="AL195" s="82" t="e">
        <f t="shared" si="140"/>
        <v>#REF!</v>
      </c>
      <c r="AM195" s="82" t="e">
        <f t="shared" si="140"/>
        <v>#REF!</v>
      </c>
      <c r="AN195" s="82" t="e">
        <f t="shared" si="140"/>
        <v>#REF!</v>
      </c>
      <c r="AO195" s="82" t="e">
        <f t="shared" si="140"/>
        <v>#REF!</v>
      </c>
      <c r="AP195" s="82" t="e">
        <f t="shared" si="140"/>
        <v>#REF!</v>
      </c>
      <c r="AQ195" s="82" t="e">
        <f t="shared" si="140"/>
        <v>#REF!</v>
      </c>
      <c r="AR195" s="82" t="e">
        <f t="shared" si="140"/>
        <v>#REF!</v>
      </c>
      <c r="AS195" s="82" t="e">
        <f t="shared" si="140"/>
        <v>#REF!</v>
      </c>
      <c r="AT195" s="82" t="e">
        <f t="shared" si="140"/>
        <v>#REF!</v>
      </c>
      <c r="AU195" s="82" t="e">
        <f t="shared" si="140"/>
        <v>#REF!</v>
      </c>
      <c r="AV195" s="82" t="e">
        <f t="shared" si="140"/>
        <v>#REF!</v>
      </c>
      <c r="AW195" s="82" t="e">
        <f t="shared" si="140"/>
        <v>#REF!</v>
      </c>
      <c r="AX195" s="82" t="e">
        <f t="shared" si="140"/>
        <v>#REF!</v>
      </c>
      <c r="AY195" s="82" t="e">
        <f t="shared" si="140"/>
        <v>#REF!</v>
      </c>
      <c r="AZ195" s="82" t="e">
        <f t="shared" si="140"/>
        <v>#REF!</v>
      </c>
      <c r="BA195" s="82" t="e">
        <f t="shared" si="140"/>
        <v>#REF!</v>
      </c>
      <c r="BB195" s="82" t="e">
        <f t="shared" si="140"/>
        <v>#REF!</v>
      </c>
      <c r="BC195" s="82" t="e">
        <f t="shared" si="140"/>
        <v>#REF!</v>
      </c>
      <c r="BD195" s="82" t="e">
        <f>+VLOOKUP($A$195,$B$35:$BL$44,BD$40,FALSE)</f>
        <v>#REF!</v>
      </c>
      <c r="BE195" s="82" t="e">
        <f t="shared" si="140"/>
        <v>#REF!</v>
      </c>
      <c r="BF195" s="82" t="e">
        <f t="shared" si="140"/>
        <v>#REF!</v>
      </c>
      <c r="BG195" s="82" t="e">
        <f t="shared" si="140"/>
        <v>#REF!</v>
      </c>
      <c r="BH195" s="82" t="e">
        <f t="shared" si="140"/>
        <v>#REF!</v>
      </c>
      <c r="BI195" s="82" t="e">
        <f t="shared" si="140"/>
        <v>#REF!</v>
      </c>
      <c r="BJ195" s="82" t="e">
        <f t="shared" si="140"/>
        <v>#REF!</v>
      </c>
      <c r="BK195" s="82" t="e">
        <f t="shared" si="140"/>
        <v>#REF!</v>
      </c>
      <c r="BL195" s="82" t="e">
        <f t="shared" si="140"/>
        <v>#REF!</v>
      </c>
    </row>
    <row r="196" spans="1:65" s="12" customFormat="1" ht="24.95" customHeight="1">
      <c r="A196" s="18" t="e">
        <f>IF(A195=#REF!,#REF!,PV_Base!A195)</f>
        <v>#REF!</v>
      </c>
      <c r="C196" s="17"/>
      <c r="D196" s="12">
        <f t="shared" ref="D196:BL196" si="141">+D49</f>
        <v>0</v>
      </c>
      <c r="E196" s="12">
        <f t="shared" si="141"/>
        <v>1</v>
      </c>
      <c r="F196" s="12">
        <f t="shared" si="141"/>
        <v>2</v>
      </c>
      <c r="G196" s="12">
        <f t="shared" si="141"/>
        <v>3</v>
      </c>
      <c r="H196" s="12">
        <f t="shared" si="141"/>
        <v>4</v>
      </c>
      <c r="I196" s="12">
        <f t="shared" si="141"/>
        <v>5</v>
      </c>
      <c r="J196" s="12">
        <f t="shared" si="141"/>
        <v>6</v>
      </c>
      <c r="K196" s="12">
        <f t="shared" si="141"/>
        <v>7</v>
      </c>
      <c r="L196" s="12">
        <f t="shared" si="141"/>
        <v>8</v>
      </c>
      <c r="M196" s="12">
        <f t="shared" si="141"/>
        <v>9</v>
      </c>
      <c r="N196" s="12">
        <f t="shared" si="141"/>
        <v>10</v>
      </c>
      <c r="O196" s="12">
        <f t="shared" si="141"/>
        <v>11</v>
      </c>
      <c r="P196" s="12">
        <f t="shared" si="141"/>
        <v>12</v>
      </c>
      <c r="Q196" s="12">
        <f t="shared" si="141"/>
        <v>13</v>
      </c>
      <c r="R196" s="12">
        <f t="shared" si="141"/>
        <v>14</v>
      </c>
      <c r="S196" s="12">
        <f t="shared" si="141"/>
        <v>15</v>
      </c>
      <c r="T196" s="12">
        <f t="shared" si="141"/>
        <v>16</v>
      </c>
      <c r="U196" s="12">
        <f t="shared" si="141"/>
        <v>17</v>
      </c>
      <c r="V196" s="12">
        <f t="shared" si="141"/>
        <v>18</v>
      </c>
      <c r="W196" s="12">
        <f t="shared" si="141"/>
        <v>19</v>
      </c>
      <c r="X196" s="12">
        <f t="shared" si="141"/>
        <v>20</v>
      </c>
      <c r="Y196" s="12">
        <f t="shared" si="141"/>
        <v>21</v>
      </c>
      <c r="Z196" s="12">
        <f t="shared" si="141"/>
        <v>22</v>
      </c>
      <c r="AA196" s="12">
        <f t="shared" si="141"/>
        <v>23</v>
      </c>
      <c r="AB196" s="12">
        <f t="shared" si="141"/>
        <v>24</v>
      </c>
      <c r="AC196" s="12">
        <f t="shared" si="141"/>
        <v>25</v>
      </c>
      <c r="AD196" s="12">
        <f t="shared" si="141"/>
        <v>26</v>
      </c>
      <c r="AE196" s="12">
        <f t="shared" si="141"/>
        <v>27</v>
      </c>
      <c r="AF196" s="12">
        <f t="shared" si="141"/>
        <v>28</v>
      </c>
      <c r="AG196" s="12">
        <f t="shared" si="141"/>
        <v>29</v>
      </c>
      <c r="AH196" s="12">
        <f t="shared" si="141"/>
        <v>30</v>
      </c>
      <c r="AI196" s="12">
        <f t="shared" si="141"/>
        <v>31</v>
      </c>
      <c r="AJ196" s="12">
        <f t="shared" si="141"/>
        <v>32</v>
      </c>
      <c r="AK196" s="12">
        <f t="shared" si="141"/>
        <v>33</v>
      </c>
      <c r="AL196" s="12">
        <f t="shared" si="141"/>
        <v>34</v>
      </c>
      <c r="AM196" s="12">
        <f t="shared" si="141"/>
        <v>35</v>
      </c>
      <c r="AN196" s="12">
        <f t="shared" si="141"/>
        <v>36</v>
      </c>
      <c r="AO196" s="12">
        <f t="shared" si="141"/>
        <v>37</v>
      </c>
      <c r="AP196" s="12">
        <f t="shared" si="141"/>
        <v>38</v>
      </c>
      <c r="AQ196" s="12">
        <f t="shared" si="141"/>
        <v>39</v>
      </c>
      <c r="AR196" s="12">
        <f t="shared" si="141"/>
        <v>40</v>
      </c>
      <c r="AS196" s="12">
        <f t="shared" si="141"/>
        <v>41</v>
      </c>
      <c r="AT196" s="12">
        <f t="shared" si="141"/>
        <v>42</v>
      </c>
      <c r="AU196" s="12">
        <f t="shared" si="141"/>
        <v>43</v>
      </c>
      <c r="AV196" s="12">
        <f t="shared" si="141"/>
        <v>44</v>
      </c>
      <c r="AW196" s="12">
        <f t="shared" si="141"/>
        <v>45</v>
      </c>
      <c r="AX196" s="12">
        <f t="shared" si="141"/>
        <v>46</v>
      </c>
      <c r="AY196" s="12">
        <f t="shared" si="141"/>
        <v>47</v>
      </c>
      <c r="AZ196" s="12">
        <f t="shared" si="141"/>
        <v>48</v>
      </c>
      <c r="BA196" s="12">
        <f t="shared" si="141"/>
        <v>49</v>
      </c>
      <c r="BB196" s="12">
        <f t="shared" si="141"/>
        <v>50</v>
      </c>
      <c r="BC196" s="12">
        <f t="shared" si="141"/>
        <v>51</v>
      </c>
      <c r="BD196" s="12">
        <f t="shared" si="141"/>
        <v>52</v>
      </c>
      <c r="BE196" s="12">
        <f t="shared" si="141"/>
        <v>53</v>
      </c>
      <c r="BF196" s="12">
        <f t="shared" si="141"/>
        <v>54</v>
      </c>
      <c r="BG196" s="12">
        <f t="shared" si="141"/>
        <v>55</v>
      </c>
      <c r="BH196" s="12">
        <f t="shared" si="141"/>
        <v>56</v>
      </c>
      <c r="BI196" s="12">
        <f t="shared" si="141"/>
        <v>57</v>
      </c>
      <c r="BJ196" s="12">
        <f t="shared" si="141"/>
        <v>58</v>
      </c>
      <c r="BK196" s="12">
        <f t="shared" si="141"/>
        <v>59</v>
      </c>
      <c r="BL196" s="12">
        <f t="shared" si="141"/>
        <v>60</v>
      </c>
    </row>
    <row r="197" spans="1:65" s="12" customFormat="1">
      <c r="A197" s="28" t="e">
        <f>+"Grace "&amp; PV_Base!A196&amp;""</f>
        <v>#REF!</v>
      </c>
      <c r="B197" s="29" t="e">
        <f>#REF!</f>
        <v>#REF!</v>
      </c>
      <c r="C197" s="17"/>
      <c r="D197" s="88" t="e">
        <f t="shared" ref="D197:BL197" si="142">D50</f>
        <v>#NAME?</v>
      </c>
      <c r="E197" s="88" t="e">
        <f t="shared" si="142"/>
        <v>#NAME?</v>
      </c>
      <c r="F197" s="88" t="e">
        <f t="shared" si="142"/>
        <v>#NAME?</v>
      </c>
      <c r="G197" s="88" t="e">
        <f t="shared" si="142"/>
        <v>#NAME?</v>
      </c>
      <c r="H197" s="88" t="e">
        <f t="shared" si="142"/>
        <v>#NAME?</v>
      </c>
      <c r="I197" s="88" t="e">
        <f t="shared" si="142"/>
        <v>#NAME?</v>
      </c>
      <c r="J197" s="88" t="e">
        <f t="shared" si="142"/>
        <v>#NAME?</v>
      </c>
      <c r="K197" s="88" t="e">
        <f t="shared" si="142"/>
        <v>#NAME?</v>
      </c>
      <c r="L197" s="88" t="e">
        <f t="shared" si="142"/>
        <v>#NAME?</v>
      </c>
      <c r="M197" s="88" t="e">
        <f t="shared" si="142"/>
        <v>#NAME?</v>
      </c>
      <c r="N197" s="88" t="e">
        <f t="shared" si="142"/>
        <v>#NAME?</v>
      </c>
      <c r="O197" s="88" t="e">
        <f t="shared" si="142"/>
        <v>#NAME?</v>
      </c>
      <c r="P197" s="88" t="e">
        <f t="shared" si="142"/>
        <v>#NAME?</v>
      </c>
      <c r="Q197" s="88" t="e">
        <f t="shared" si="142"/>
        <v>#NAME?</v>
      </c>
      <c r="R197" s="88" t="e">
        <f t="shared" si="142"/>
        <v>#NAME?</v>
      </c>
      <c r="S197" s="88" t="e">
        <f t="shared" si="142"/>
        <v>#NAME?</v>
      </c>
      <c r="T197" s="88" t="e">
        <f t="shared" si="142"/>
        <v>#NAME?</v>
      </c>
      <c r="U197" s="88" t="e">
        <f t="shared" si="142"/>
        <v>#NAME?</v>
      </c>
      <c r="V197" s="88" t="e">
        <f t="shared" si="142"/>
        <v>#NAME?</v>
      </c>
      <c r="W197" s="88" t="e">
        <f t="shared" si="142"/>
        <v>#NAME?</v>
      </c>
      <c r="X197" s="88" t="e">
        <f t="shared" si="142"/>
        <v>#NAME?</v>
      </c>
      <c r="Y197" s="88" t="e">
        <f t="shared" si="142"/>
        <v>#NAME?</v>
      </c>
      <c r="Z197" s="88" t="e">
        <f t="shared" si="142"/>
        <v>#NAME?</v>
      </c>
      <c r="AA197" s="88" t="e">
        <f t="shared" si="142"/>
        <v>#NAME?</v>
      </c>
      <c r="AB197" s="88" t="e">
        <f t="shared" si="142"/>
        <v>#NAME?</v>
      </c>
      <c r="AC197" s="88" t="e">
        <f t="shared" si="142"/>
        <v>#NAME?</v>
      </c>
      <c r="AD197" s="88" t="e">
        <f t="shared" si="142"/>
        <v>#NAME?</v>
      </c>
      <c r="AE197" s="88" t="e">
        <f t="shared" si="142"/>
        <v>#NAME?</v>
      </c>
      <c r="AF197" s="88" t="e">
        <f t="shared" si="142"/>
        <v>#NAME?</v>
      </c>
      <c r="AG197" s="88" t="e">
        <f t="shared" si="142"/>
        <v>#NAME?</v>
      </c>
      <c r="AH197" s="88" t="e">
        <f t="shared" si="142"/>
        <v>#NAME?</v>
      </c>
      <c r="AI197" s="88" t="e">
        <f t="shared" si="142"/>
        <v>#NAME?</v>
      </c>
      <c r="AJ197" s="88" t="e">
        <f t="shared" si="142"/>
        <v>#NAME?</v>
      </c>
      <c r="AK197" s="88" t="e">
        <f t="shared" si="142"/>
        <v>#NAME?</v>
      </c>
      <c r="AL197" s="88" t="e">
        <f t="shared" si="142"/>
        <v>#NAME?</v>
      </c>
      <c r="AM197" s="88" t="e">
        <f t="shared" si="142"/>
        <v>#NAME?</v>
      </c>
      <c r="AN197" s="88" t="e">
        <f t="shared" si="142"/>
        <v>#NAME?</v>
      </c>
      <c r="AO197" s="88" t="e">
        <f t="shared" si="142"/>
        <v>#NAME?</v>
      </c>
      <c r="AP197" s="88" t="e">
        <f t="shared" si="142"/>
        <v>#NAME?</v>
      </c>
      <c r="AQ197" s="88" t="e">
        <f t="shared" si="142"/>
        <v>#NAME?</v>
      </c>
      <c r="AR197" s="88" t="e">
        <f t="shared" si="142"/>
        <v>#NAME?</v>
      </c>
      <c r="AS197" s="88" t="e">
        <f t="shared" si="142"/>
        <v>#NAME?</v>
      </c>
      <c r="AT197" s="88" t="e">
        <f t="shared" si="142"/>
        <v>#NAME?</v>
      </c>
      <c r="AU197" s="88" t="e">
        <f t="shared" si="142"/>
        <v>#NAME?</v>
      </c>
      <c r="AV197" s="88" t="e">
        <f t="shared" si="142"/>
        <v>#NAME?</v>
      </c>
      <c r="AW197" s="88" t="e">
        <f t="shared" si="142"/>
        <v>#NAME?</v>
      </c>
      <c r="AX197" s="88" t="e">
        <f t="shared" si="142"/>
        <v>#NAME?</v>
      </c>
      <c r="AY197" s="88" t="e">
        <f t="shared" si="142"/>
        <v>#NAME?</v>
      </c>
      <c r="AZ197" s="88" t="e">
        <f t="shared" si="142"/>
        <v>#NAME?</v>
      </c>
      <c r="BA197" s="88" t="e">
        <f t="shared" si="142"/>
        <v>#NAME?</v>
      </c>
      <c r="BB197" s="88" t="e">
        <f t="shared" si="142"/>
        <v>#NAME?</v>
      </c>
      <c r="BC197" s="88" t="e">
        <f t="shared" si="142"/>
        <v>#NAME?</v>
      </c>
      <c r="BD197" s="88" t="e">
        <f t="shared" si="142"/>
        <v>#NAME?</v>
      </c>
      <c r="BE197" s="88" t="e">
        <f t="shared" si="142"/>
        <v>#NAME?</v>
      </c>
      <c r="BF197" s="88" t="e">
        <f t="shared" si="142"/>
        <v>#NAME?</v>
      </c>
      <c r="BG197" s="88" t="e">
        <f t="shared" si="142"/>
        <v>#NAME?</v>
      </c>
      <c r="BH197" s="88" t="e">
        <f t="shared" si="142"/>
        <v>#NAME?</v>
      </c>
      <c r="BI197" s="88" t="e">
        <f t="shared" si="142"/>
        <v>#NAME?</v>
      </c>
      <c r="BJ197" s="88" t="e">
        <f t="shared" si="142"/>
        <v>#NAME?</v>
      </c>
      <c r="BK197" s="88" t="e">
        <f t="shared" si="142"/>
        <v>#NAME?</v>
      </c>
      <c r="BL197" s="88" t="e">
        <f t="shared" si="142"/>
        <v>#NAME?</v>
      </c>
      <c r="BM197" s="88"/>
    </row>
    <row r="198" spans="1:65" s="12" customFormat="1">
      <c r="A198" s="32" t="e">
        <f>+"Maturity "&amp; PV_Base!A196&amp;""</f>
        <v>#REF!</v>
      </c>
      <c r="B198" s="33" t="e">
        <f>#REF!</f>
        <v>#REF!</v>
      </c>
      <c r="C198" s="30" t="str">
        <f>$C$9</f>
        <v>Base</v>
      </c>
      <c r="D198" s="31">
        <v>100</v>
      </c>
      <c r="E198" s="27"/>
      <c r="F198" s="27"/>
      <c r="G198" s="27"/>
      <c r="H198" s="27"/>
      <c r="I198" s="27"/>
      <c r="J198" s="27"/>
      <c r="K198" s="27"/>
      <c r="L198" s="27"/>
      <c r="M198" s="27"/>
      <c r="N198" s="27"/>
      <c r="O198" s="27"/>
      <c r="P198" s="27"/>
      <c r="Q198" s="27"/>
      <c r="R198" s="27"/>
      <c r="S198" s="27"/>
      <c r="T198" s="27"/>
      <c r="U198" s="27"/>
      <c r="V198" s="27"/>
      <c r="W198" s="27"/>
      <c r="X198" s="27"/>
      <c r="Y198" s="27"/>
      <c r="Z198" s="27"/>
      <c r="AA198" s="27"/>
      <c r="AB198" s="27"/>
      <c r="AC198" s="27"/>
      <c r="AD198" s="27"/>
      <c r="AE198" s="27"/>
      <c r="AF198" s="27"/>
      <c r="AG198" s="27"/>
      <c r="AH198" s="27"/>
      <c r="AI198" s="27"/>
      <c r="AJ198" s="27"/>
      <c r="AK198" s="27"/>
      <c r="AL198" s="27"/>
      <c r="AM198" s="27"/>
      <c r="AN198" s="27"/>
      <c r="AO198" s="27"/>
      <c r="AP198" s="27"/>
      <c r="AQ198" s="27"/>
      <c r="AR198" s="45"/>
      <c r="AS198" s="45"/>
      <c r="AT198" s="45"/>
      <c r="AU198" s="45"/>
      <c r="AV198" s="45"/>
      <c r="AW198" s="45"/>
      <c r="AX198" s="45"/>
      <c r="AY198" s="45"/>
      <c r="AZ198" s="45"/>
      <c r="BA198" s="45"/>
      <c r="BB198" s="45"/>
      <c r="BC198" s="45"/>
      <c r="BD198" s="45"/>
    </row>
    <row r="199" spans="1:65" s="12" customFormat="1">
      <c r="A199" s="32" t="e">
        <f>+"Interest "&amp; PV_Base!A196&amp;""</f>
        <v>#REF!</v>
      </c>
      <c r="B199" s="90" t="e">
        <f>#REF!</f>
        <v>#REF!</v>
      </c>
      <c r="C199" s="30" t="e">
        <f>$C$10</f>
        <v>#REF!</v>
      </c>
      <c r="D199" s="34" t="e">
        <f>D198-D200</f>
        <v>#REF!</v>
      </c>
      <c r="E199" s="34" t="e">
        <f t="shared" ref="E199:BL199" si="143">D199-E200</f>
        <v>#REF!</v>
      </c>
      <c r="F199" s="34" t="e">
        <f t="shared" si="143"/>
        <v>#REF!</v>
      </c>
      <c r="G199" s="34" t="e">
        <f t="shared" si="143"/>
        <v>#REF!</v>
      </c>
      <c r="H199" s="34" t="e">
        <f t="shared" si="143"/>
        <v>#REF!</v>
      </c>
      <c r="I199" s="34" t="e">
        <f t="shared" si="143"/>
        <v>#REF!</v>
      </c>
      <c r="J199" s="34" t="e">
        <f t="shared" si="143"/>
        <v>#REF!</v>
      </c>
      <c r="K199" s="34" t="e">
        <f t="shared" si="143"/>
        <v>#REF!</v>
      </c>
      <c r="L199" s="34" t="e">
        <f t="shared" si="143"/>
        <v>#REF!</v>
      </c>
      <c r="M199" s="34" t="e">
        <f t="shared" si="143"/>
        <v>#REF!</v>
      </c>
      <c r="N199" s="34" t="e">
        <f t="shared" si="143"/>
        <v>#REF!</v>
      </c>
      <c r="O199" s="34" t="e">
        <f t="shared" si="143"/>
        <v>#REF!</v>
      </c>
      <c r="P199" s="34" t="e">
        <f t="shared" si="143"/>
        <v>#REF!</v>
      </c>
      <c r="Q199" s="34" t="e">
        <f t="shared" si="143"/>
        <v>#REF!</v>
      </c>
      <c r="R199" s="34" t="e">
        <f t="shared" si="143"/>
        <v>#REF!</v>
      </c>
      <c r="S199" s="34" t="e">
        <f t="shared" si="143"/>
        <v>#REF!</v>
      </c>
      <c r="T199" s="34" t="e">
        <f t="shared" si="143"/>
        <v>#REF!</v>
      </c>
      <c r="U199" s="34" t="e">
        <f t="shared" si="143"/>
        <v>#REF!</v>
      </c>
      <c r="V199" s="34" t="e">
        <f t="shared" si="143"/>
        <v>#REF!</v>
      </c>
      <c r="W199" s="34" t="e">
        <f t="shared" si="143"/>
        <v>#REF!</v>
      </c>
      <c r="X199" s="34" t="e">
        <f t="shared" si="143"/>
        <v>#REF!</v>
      </c>
      <c r="Y199" s="34" t="e">
        <f t="shared" si="143"/>
        <v>#REF!</v>
      </c>
      <c r="Z199" s="34" t="e">
        <f t="shared" si="143"/>
        <v>#REF!</v>
      </c>
      <c r="AA199" s="34" t="e">
        <f t="shared" si="143"/>
        <v>#REF!</v>
      </c>
      <c r="AB199" s="34" t="e">
        <f t="shared" si="143"/>
        <v>#REF!</v>
      </c>
      <c r="AC199" s="34" t="e">
        <f t="shared" si="143"/>
        <v>#REF!</v>
      </c>
      <c r="AD199" s="34" t="e">
        <f t="shared" si="143"/>
        <v>#REF!</v>
      </c>
      <c r="AE199" s="34" t="e">
        <f t="shared" si="143"/>
        <v>#REF!</v>
      </c>
      <c r="AF199" s="34" t="e">
        <f t="shared" si="143"/>
        <v>#REF!</v>
      </c>
      <c r="AG199" s="34" t="e">
        <f t="shared" si="143"/>
        <v>#REF!</v>
      </c>
      <c r="AH199" s="34" t="e">
        <f t="shared" si="143"/>
        <v>#REF!</v>
      </c>
      <c r="AI199" s="34" t="e">
        <f t="shared" si="143"/>
        <v>#REF!</v>
      </c>
      <c r="AJ199" s="34" t="e">
        <f t="shared" si="143"/>
        <v>#REF!</v>
      </c>
      <c r="AK199" s="34" t="e">
        <f t="shared" si="143"/>
        <v>#REF!</v>
      </c>
      <c r="AL199" s="34" t="e">
        <f t="shared" si="143"/>
        <v>#REF!</v>
      </c>
      <c r="AM199" s="34" t="e">
        <f t="shared" si="143"/>
        <v>#REF!</v>
      </c>
      <c r="AN199" s="34" t="e">
        <f t="shared" si="143"/>
        <v>#REF!</v>
      </c>
      <c r="AO199" s="34" t="e">
        <f t="shared" si="143"/>
        <v>#REF!</v>
      </c>
      <c r="AP199" s="34" t="e">
        <f t="shared" si="143"/>
        <v>#REF!</v>
      </c>
      <c r="AQ199" s="34" t="e">
        <f t="shared" si="143"/>
        <v>#REF!</v>
      </c>
      <c r="AR199" s="34" t="e">
        <f t="shared" si="143"/>
        <v>#REF!</v>
      </c>
      <c r="AS199" s="34" t="e">
        <f t="shared" si="143"/>
        <v>#REF!</v>
      </c>
      <c r="AT199" s="34" t="e">
        <f t="shared" si="143"/>
        <v>#REF!</v>
      </c>
      <c r="AU199" s="34" t="e">
        <f t="shared" si="143"/>
        <v>#REF!</v>
      </c>
      <c r="AV199" s="34" t="e">
        <f t="shared" si="143"/>
        <v>#REF!</v>
      </c>
      <c r="AW199" s="34" t="e">
        <f t="shared" si="143"/>
        <v>#REF!</v>
      </c>
      <c r="AX199" s="34" t="e">
        <f t="shared" si="143"/>
        <v>#REF!</v>
      </c>
      <c r="AY199" s="34" t="e">
        <f t="shared" si="143"/>
        <v>#REF!</v>
      </c>
      <c r="AZ199" s="34" t="e">
        <f t="shared" si="143"/>
        <v>#REF!</v>
      </c>
      <c r="BA199" s="34" t="e">
        <f t="shared" si="143"/>
        <v>#REF!</v>
      </c>
      <c r="BB199" s="34" t="e">
        <f t="shared" si="143"/>
        <v>#REF!</v>
      </c>
      <c r="BC199" s="34" t="e">
        <f t="shared" si="143"/>
        <v>#REF!</v>
      </c>
      <c r="BD199" s="34" t="e">
        <f t="shared" si="143"/>
        <v>#REF!</v>
      </c>
      <c r="BE199" s="34" t="e">
        <f t="shared" si="143"/>
        <v>#REF!</v>
      </c>
      <c r="BF199" s="34" t="e">
        <f t="shared" si="143"/>
        <v>#REF!</v>
      </c>
      <c r="BG199" s="34" t="e">
        <f t="shared" si="143"/>
        <v>#REF!</v>
      </c>
      <c r="BH199" s="34" t="e">
        <f t="shared" si="143"/>
        <v>#REF!</v>
      </c>
      <c r="BI199" s="34" t="e">
        <f t="shared" si="143"/>
        <v>#REF!</v>
      </c>
      <c r="BJ199" s="34" t="e">
        <f t="shared" si="143"/>
        <v>#REF!</v>
      </c>
      <c r="BK199" s="34" t="e">
        <f t="shared" si="143"/>
        <v>#REF!</v>
      </c>
      <c r="BL199" s="34" t="e">
        <f t="shared" si="143"/>
        <v>#REF!</v>
      </c>
      <c r="BM199" s="34"/>
    </row>
    <row r="200" spans="1:65" s="12" customFormat="1">
      <c r="A200" s="36" t="e">
        <f>+"Discount "&amp; PV_Base!A196&amp;""</f>
        <v>#REF!</v>
      </c>
      <c r="B200" s="91" t="e">
        <f>#REF!</f>
        <v>#REF!</v>
      </c>
      <c r="C200" s="30" t="e">
        <f>$C$11</f>
        <v>#REF!</v>
      </c>
      <c r="D200" s="83" t="e">
        <f>IF(D196-$D196&lt;$B197,0,IF(D196-$D196&lt;=$B198,$D198*D195,0))</f>
        <v>#REF!</v>
      </c>
      <c r="E200" s="83" t="e">
        <f t="shared" ref="E200:BL200" si="144">IF(E196-$D196&lt;$B197,0,IF(E196-$D196&lt;=$B198,$D198*E195,0))</f>
        <v>#REF!</v>
      </c>
      <c r="F200" s="83" t="e">
        <f t="shared" si="144"/>
        <v>#REF!</v>
      </c>
      <c r="G200" s="83" t="e">
        <f t="shared" si="144"/>
        <v>#REF!</v>
      </c>
      <c r="H200" s="83" t="e">
        <f t="shared" si="144"/>
        <v>#REF!</v>
      </c>
      <c r="I200" s="83" t="e">
        <f t="shared" si="144"/>
        <v>#REF!</v>
      </c>
      <c r="J200" s="83" t="e">
        <f t="shared" si="144"/>
        <v>#REF!</v>
      </c>
      <c r="K200" s="83" t="e">
        <f t="shared" si="144"/>
        <v>#REF!</v>
      </c>
      <c r="L200" s="83" t="e">
        <f t="shared" si="144"/>
        <v>#REF!</v>
      </c>
      <c r="M200" s="83" t="e">
        <f t="shared" si="144"/>
        <v>#REF!</v>
      </c>
      <c r="N200" s="83" t="e">
        <f t="shared" si="144"/>
        <v>#REF!</v>
      </c>
      <c r="O200" s="83" t="e">
        <f t="shared" si="144"/>
        <v>#REF!</v>
      </c>
      <c r="P200" s="83" t="e">
        <f t="shared" si="144"/>
        <v>#REF!</v>
      </c>
      <c r="Q200" s="83" t="e">
        <f t="shared" si="144"/>
        <v>#REF!</v>
      </c>
      <c r="R200" s="83" t="e">
        <f t="shared" si="144"/>
        <v>#REF!</v>
      </c>
      <c r="S200" s="83" t="e">
        <f t="shared" si="144"/>
        <v>#REF!</v>
      </c>
      <c r="T200" s="83" t="e">
        <f t="shared" si="144"/>
        <v>#REF!</v>
      </c>
      <c r="U200" s="83" t="e">
        <f t="shared" si="144"/>
        <v>#REF!</v>
      </c>
      <c r="V200" s="83" t="e">
        <f t="shared" si="144"/>
        <v>#REF!</v>
      </c>
      <c r="W200" s="83" t="e">
        <f t="shared" si="144"/>
        <v>#REF!</v>
      </c>
      <c r="X200" s="83" t="e">
        <f t="shared" si="144"/>
        <v>#REF!</v>
      </c>
      <c r="Y200" s="83" t="e">
        <f t="shared" si="144"/>
        <v>#REF!</v>
      </c>
      <c r="Z200" s="83" t="e">
        <f t="shared" si="144"/>
        <v>#REF!</v>
      </c>
      <c r="AA200" s="83" t="e">
        <f t="shared" si="144"/>
        <v>#REF!</v>
      </c>
      <c r="AB200" s="83" t="e">
        <f t="shared" si="144"/>
        <v>#REF!</v>
      </c>
      <c r="AC200" s="83" t="e">
        <f>IF(AC196-$D196&lt;$B197,0,IF(AC196-$D196&lt;=$B198,$D198*AC195,0))</f>
        <v>#REF!</v>
      </c>
      <c r="AD200" s="83" t="e">
        <f t="shared" si="144"/>
        <v>#REF!</v>
      </c>
      <c r="AE200" s="83" t="e">
        <f t="shared" si="144"/>
        <v>#REF!</v>
      </c>
      <c r="AF200" s="83" t="e">
        <f t="shared" si="144"/>
        <v>#REF!</v>
      </c>
      <c r="AG200" s="83" t="e">
        <f t="shared" si="144"/>
        <v>#REF!</v>
      </c>
      <c r="AH200" s="83" t="e">
        <f t="shared" si="144"/>
        <v>#REF!</v>
      </c>
      <c r="AI200" s="83" t="e">
        <f t="shared" si="144"/>
        <v>#REF!</v>
      </c>
      <c r="AJ200" s="83" t="e">
        <f t="shared" si="144"/>
        <v>#REF!</v>
      </c>
      <c r="AK200" s="83" t="e">
        <f t="shared" si="144"/>
        <v>#REF!</v>
      </c>
      <c r="AL200" s="83" t="e">
        <f t="shared" si="144"/>
        <v>#REF!</v>
      </c>
      <c r="AM200" s="83" t="e">
        <f t="shared" si="144"/>
        <v>#REF!</v>
      </c>
      <c r="AN200" s="83" t="e">
        <f t="shared" si="144"/>
        <v>#REF!</v>
      </c>
      <c r="AO200" s="83" t="e">
        <f t="shared" si="144"/>
        <v>#REF!</v>
      </c>
      <c r="AP200" s="83" t="e">
        <f t="shared" si="144"/>
        <v>#REF!</v>
      </c>
      <c r="AQ200" s="83" t="e">
        <f t="shared" si="144"/>
        <v>#REF!</v>
      </c>
      <c r="AR200" s="83" t="e">
        <f t="shared" si="144"/>
        <v>#REF!</v>
      </c>
      <c r="AS200" s="83" t="e">
        <f t="shared" si="144"/>
        <v>#REF!</v>
      </c>
      <c r="AT200" s="83" t="e">
        <f t="shared" si="144"/>
        <v>#REF!</v>
      </c>
      <c r="AU200" s="83" t="e">
        <f t="shared" si="144"/>
        <v>#REF!</v>
      </c>
      <c r="AV200" s="83" t="e">
        <f t="shared" si="144"/>
        <v>#REF!</v>
      </c>
      <c r="AW200" s="83" t="e">
        <f t="shared" si="144"/>
        <v>#REF!</v>
      </c>
      <c r="AX200" s="83" t="e">
        <f t="shared" si="144"/>
        <v>#REF!</v>
      </c>
      <c r="AY200" s="83" t="e">
        <f t="shared" si="144"/>
        <v>#REF!</v>
      </c>
      <c r="AZ200" s="83" t="e">
        <f t="shared" si="144"/>
        <v>#REF!</v>
      </c>
      <c r="BA200" s="83" t="e">
        <f t="shared" si="144"/>
        <v>#REF!</v>
      </c>
      <c r="BB200" s="83" t="e">
        <f t="shared" si="144"/>
        <v>#REF!</v>
      </c>
      <c r="BC200" s="83" t="e">
        <f t="shared" si="144"/>
        <v>#REF!</v>
      </c>
      <c r="BD200" s="83" t="e">
        <f t="shared" si="144"/>
        <v>#REF!</v>
      </c>
      <c r="BE200" s="83" t="e">
        <f t="shared" si="144"/>
        <v>#REF!</v>
      </c>
      <c r="BF200" s="83" t="e">
        <f t="shared" si="144"/>
        <v>#REF!</v>
      </c>
      <c r="BG200" s="83" t="e">
        <f t="shared" si="144"/>
        <v>#REF!</v>
      </c>
      <c r="BH200" s="83" t="e">
        <f t="shared" si="144"/>
        <v>#REF!</v>
      </c>
      <c r="BI200" s="83" t="e">
        <f t="shared" si="144"/>
        <v>#REF!</v>
      </c>
      <c r="BJ200" s="83" t="e">
        <f t="shared" si="144"/>
        <v>#REF!</v>
      </c>
      <c r="BK200" s="83" t="e">
        <f t="shared" si="144"/>
        <v>#REF!</v>
      </c>
      <c r="BL200" s="83" t="e">
        <f t="shared" si="144"/>
        <v>#REF!</v>
      </c>
      <c r="BM200" s="34"/>
    </row>
    <row r="201" spans="1:65" s="12" customFormat="1">
      <c r="A201" s="39"/>
      <c r="C201" s="30" t="e">
        <f>$C$12</f>
        <v>#REF!</v>
      </c>
      <c r="D201" s="84"/>
      <c r="E201" s="84" t="e">
        <f>$B199*D199</f>
        <v>#REF!</v>
      </c>
      <c r="F201" s="84" t="e">
        <f t="shared" ref="F201:BL201" si="145">$B199*E199</f>
        <v>#REF!</v>
      </c>
      <c r="G201" s="84" t="e">
        <f t="shared" si="145"/>
        <v>#REF!</v>
      </c>
      <c r="H201" s="84" t="e">
        <f t="shared" si="145"/>
        <v>#REF!</v>
      </c>
      <c r="I201" s="84" t="e">
        <f t="shared" si="145"/>
        <v>#REF!</v>
      </c>
      <c r="J201" s="84" t="e">
        <f t="shared" si="145"/>
        <v>#REF!</v>
      </c>
      <c r="K201" s="84" t="e">
        <f t="shared" si="145"/>
        <v>#REF!</v>
      </c>
      <c r="L201" s="84" t="e">
        <f t="shared" si="145"/>
        <v>#REF!</v>
      </c>
      <c r="M201" s="84" t="e">
        <f t="shared" si="145"/>
        <v>#REF!</v>
      </c>
      <c r="N201" s="84" t="e">
        <f t="shared" si="145"/>
        <v>#REF!</v>
      </c>
      <c r="O201" s="84" t="e">
        <f t="shared" si="145"/>
        <v>#REF!</v>
      </c>
      <c r="P201" s="84" t="e">
        <f t="shared" si="145"/>
        <v>#REF!</v>
      </c>
      <c r="Q201" s="84" t="e">
        <f t="shared" si="145"/>
        <v>#REF!</v>
      </c>
      <c r="R201" s="84" t="e">
        <f t="shared" si="145"/>
        <v>#REF!</v>
      </c>
      <c r="S201" s="84" t="e">
        <f t="shared" si="145"/>
        <v>#REF!</v>
      </c>
      <c r="T201" s="84" t="e">
        <f t="shared" si="145"/>
        <v>#REF!</v>
      </c>
      <c r="U201" s="84" t="e">
        <f t="shared" si="145"/>
        <v>#REF!</v>
      </c>
      <c r="V201" s="84" t="e">
        <f t="shared" si="145"/>
        <v>#REF!</v>
      </c>
      <c r="W201" s="84" t="e">
        <f t="shared" si="145"/>
        <v>#REF!</v>
      </c>
      <c r="X201" s="84" t="e">
        <f t="shared" si="145"/>
        <v>#REF!</v>
      </c>
      <c r="Y201" s="84" t="e">
        <f t="shared" si="145"/>
        <v>#REF!</v>
      </c>
      <c r="Z201" s="84" t="e">
        <f t="shared" si="145"/>
        <v>#REF!</v>
      </c>
      <c r="AA201" s="84" t="e">
        <f t="shared" si="145"/>
        <v>#REF!</v>
      </c>
      <c r="AB201" s="84" t="e">
        <f t="shared" si="145"/>
        <v>#REF!</v>
      </c>
      <c r="AC201" s="84" t="e">
        <f t="shared" si="145"/>
        <v>#REF!</v>
      </c>
      <c r="AD201" s="84" t="e">
        <f t="shared" si="145"/>
        <v>#REF!</v>
      </c>
      <c r="AE201" s="84" t="e">
        <f t="shared" si="145"/>
        <v>#REF!</v>
      </c>
      <c r="AF201" s="84" t="e">
        <f t="shared" si="145"/>
        <v>#REF!</v>
      </c>
      <c r="AG201" s="84" t="e">
        <f t="shared" si="145"/>
        <v>#REF!</v>
      </c>
      <c r="AH201" s="84" t="e">
        <f t="shared" si="145"/>
        <v>#REF!</v>
      </c>
      <c r="AI201" s="84" t="e">
        <f t="shared" si="145"/>
        <v>#REF!</v>
      </c>
      <c r="AJ201" s="84" t="e">
        <f t="shared" si="145"/>
        <v>#REF!</v>
      </c>
      <c r="AK201" s="84" t="e">
        <f t="shared" si="145"/>
        <v>#REF!</v>
      </c>
      <c r="AL201" s="84" t="e">
        <f t="shared" si="145"/>
        <v>#REF!</v>
      </c>
      <c r="AM201" s="84" t="e">
        <f t="shared" si="145"/>
        <v>#REF!</v>
      </c>
      <c r="AN201" s="84" t="e">
        <f t="shared" si="145"/>
        <v>#REF!</v>
      </c>
      <c r="AO201" s="84" t="e">
        <f t="shared" si="145"/>
        <v>#REF!</v>
      </c>
      <c r="AP201" s="84" t="e">
        <f t="shared" si="145"/>
        <v>#REF!</v>
      </c>
      <c r="AQ201" s="84" t="e">
        <f t="shared" si="145"/>
        <v>#REF!</v>
      </c>
      <c r="AR201" s="84" t="e">
        <f t="shared" si="145"/>
        <v>#REF!</v>
      </c>
      <c r="AS201" s="84" t="e">
        <f t="shared" si="145"/>
        <v>#REF!</v>
      </c>
      <c r="AT201" s="84" t="e">
        <f t="shared" si="145"/>
        <v>#REF!</v>
      </c>
      <c r="AU201" s="84" t="e">
        <f t="shared" si="145"/>
        <v>#REF!</v>
      </c>
      <c r="AV201" s="84" t="e">
        <f t="shared" si="145"/>
        <v>#REF!</v>
      </c>
      <c r="AW201" s="84" t="e">
        <f t="shared" si="145"/>
        <v>#REF!</v>
      </c>
      <c r="AX201" s="84" t="e">
        <f t="shared" si="145"/>
        <v>#REF!</v>
      </c>
      <c r="AY201" s="84" t="e">
        <f t="shared" si="145"/>
        <v>#REF!</v>
      </c>
      <c r="AZ201" s="84" t="e">
        <f t="shared" si="145"/>
        <v>#REF!</v>
      </c>
      <c r="BA201" s="84" t="e">
        <f t="shared" si="145"/>
        <v>#REF!</v>
      </c>
      <c r="BB201" s="84" t="e">
        <f t="shared" si="145"/>
        <v>#REF!</v>
      </c>
      <c r="BC201" s="84" t="e">
        <f t="shared" si="145"/>
        <v>#REF!</v>
      </c>
      <c r="BD201" s="84" t="e">
        <f t="shared" si="145"/>
        <v>#REF!</v>
      </c>
      <c r="BE201" s="84" t="e">
        <f t="shared" si="145"/>
        <v>#REF!</v>
      </c>
      <c r="BF201" s="84" t="e">
        <f t="shared" si="145"/>
        <v>#REF!</v>
      </c>
      <c r="BG201" s="84" t="e">
        <f t="shared" si="145"/>
        <v>#REF!</v>
      </c>
      <c r="BH201" s="84" t="e">
        <f t="shared" si="145"/>
        <v>#REF!</v>
      </c>
      <c r="BI201" s="84" t="e">
        <f t="shared" si="145"/>
        <v>#REF!</v>
      </c>
      <c r="BJ201" s="84" t="e">
        <f t="shared" si="145"/>
        <v>#REF!</v>
      </c>
      <c r="BK201" s="84" t="e">
        <f t="shared" si="145"/>
        <v>#REF!</v>
      </c>
      <c r="BL201" s="84" t="e">
        <f t="shared" si="145"/>
        <v>#REF!</v>
      </c>
      <c r="BM201" s="84"/>
    </row>
    <row r="202" spans="1:65" s="12" customFormat="1">
      <c r="A202" s="39"/>
      <c r="C202" s="30" t="e">
        <f>$C$13</f>
        <v>#REF!</v>
      </c>
      <c r="D202" s="34" t="e">
        <f t="shared" ref="D202:BL202" si="146">D200+D201</f>
        <v>#REF!</v>
      </c>
      <c r="E202" s="34" t="e">
        <f t="shared" si="146"/>
        <v>#REF!</v>
      </c>
      <c r="F202" s="34" t="e">
        <f t="shared" si="146"/>
        <v>#REF!</v>
      </c>
      <c r="G202" s="34" t="e">
        <f t="shared" si="146"/>
        <v>#REF!</v>
      </c>
      <c r="H202" s="34" t="e">
        <f t="shared" si="146"/>
        <v>#REF!</v>
      </c>
      <c r="I202" s="34" t="e">
        <f t="shared" si="146"/>
        <v>#REF!</v>
      </c>
      <c r="J202" s="34" t="e">
        <f t="shared" si="146"/>
        <v>#REF!</v>
      </c>
      <c r="K202" s="34" t="e">
        <f t="shared" si="146"/>
        <v>#REF!</v>
      </c>
      <c r="L202" s="34" t="e">
        <f t="shared" si="146"/>
        <v>#REF!</v>
      </c>
      <c r="M202" s="34" t="e">
        <f t="shared" si="146"/>
        <v>#REF!</v>
      </c>
      <c r="N202" s="34" t="e">
        <f t="shared" si="146"/>
        <v>#REF!</v>
      </c>
      <c r="O202" s="34" t="e">
        <f t="shared" si="146"/>
        <v>#REF!</v>
      </c>
      <c r="P202" s="34" t="e">
        <f t="shared" si="146"/>
        <v>#REF!</v>
      </c>
      <c r="Q202" s="34" t="e">
        <f t="shared" si="146"/>
        <v>#REF!</v>
      </c>
      <c r="R202" s="34" t="e">
        <f t="shared" si="146"/>
        <v>#REF!</v>
      </c>
      <c r="S202" s="34" t="e">
        <f t="shared" si="146"/>
        <v>#REF!</v>
      </c>
      <c r="T202" s="34" t="e">
        <f t="shared" si="146"/>
        <v>#REF!</v>
      </c>
      <c r="U202" s="34" t="e">
        <f t="shared" si="146"/>
        <v>#REF!</v>
      </c>
      <c r="V202" s="34" t="e">
        <f t="shared" si="146"/>
        <v>#REF!</v>
      </c>
      <c r="W202" s="34" t="e">
        <f t="shared" si="146"/>
        <v>#REF!</v>
      </c>
      <c r="X202" s="34" t="e">
        <f t="shared" si="146"/>
        <v>#REF!</v>
      </c>
      <c r="Y202" s="34" t="e">
        <f t="shared" si="146"/>
        <v>#REF!</v>
      </c>
      <c r="Z202" s="34" t="e">
        <f t="shared" si="146"/>
        <v>#REF!</v>
      </c>
      <c r="AA202" s="34" t="e">
        <f t="shared" si="146"/>
        <v>#REF!</v>
      </c>
      <c r="AB202" s="34" t="e">
        <f t="shared" si="146"/>
        <v>#REF!</v>
      </c>
      <c r="AC202" s="34" t="e">
        <f t="shared" si="146"/>
        <v>#REF!</v>
      </c>
      <c r="AD202" s="34" t="e">
        <f t="shared" si="146"/>
        <v>#REF!</v>
      </c>
      <c r="AE202" s="34" t="e">
        <f t="shared" si="146"/>
        <v>#REF!</v>
      </c>
      <c r="AF202" s="34" t="e">
        <f t="shared" si="146"/>
        <v>#REF!</v>
      </c>
      <c r="AG202" s="34" t="e">
        <f t="shared" si="146"/>
        <v>#REF!</v>
      </c>
      <c r="AH202" s="34" t="e">
        <f t="shared" si="146"/>
        <v>#REF!</v>
      </c>
      <c r="AI202" s="34" t="e">
        <f t="shared" si="146"/>
        <v>#REF!</v>
      </c>
      <c r="AJ202" s="34" t="e">
        <f t="shared" si="146"/>
        <v>#REF!</v>
      </c>
      <c r="AK202" s="34" t="e">
        <f t="shared" si="146"/>
        <v>#REF!</v>
      </c>
      <c r="AL202" s="34" t="e">
        <f t="shared" si="146"/>
        <v>#REF!</v>
      </c>
      <c r="AM202" s="34" t="e">
        <f t="shared" si="146"/>
        <v>#REF!</v>
      </c>
      <c r="AN202" s="34" t="e">
        <f t="shared" si="146"/>
        <v>#REF!</v>
      </c>
      <c r="AO202" s="34" t="e">
        <f t="shared" si="146"/>
        <v>#REF!</v>
      </c>
      <c r="AP202" s="34" t="e">
        <f t="shared" si="146"/>
        <v>#REF!</v>
      </c>
      <c r="AQ202" s="34" t="e">
        <f t="shared" si="146"/>
        <v>#REF!</v>
      </c>
      <c r="AR202" s="34" t="e">
        <f t="shared" si="146"/>
        <v>#REF!</v>
      </c>
      <c r="AS202" s="34" t="e">
        <f t="shared" si="146"/>
        <v>#REF!</v>
      </c>
      <c r="AT202" s="34" t="e">
        <f t="shared" si="146"/>
        <v>#REF!</v>
      </c>
      <c r="AU202" s="34" t="e">
        <f t="shared" si="146"/>
        <v>#REF!</v>
      </c>
      <c r="AV202" s="34" t="e">
        <f t="shared" si="146"/>
        <v>#REF!</v>
      </c>
      <c r="AW202" s="34" t="e">
        <f t="shared" si="146"/>
        <v>#REF!</v>
      </c>
      <c r="AX202" s="34" t="e">
        <f t="shared" si="146"/>
        <v>#REF!</v>
      </c>
      <c r="AY202" s="34" t="e">
        <f t="shared" si="146"/>
        <v>#REF!</v>
      </c>
      <c r="AZ202" s="34" t="e">
        <f t="shared" si="146"/>
        <v>#REF!</v>
      </c>
      <c r="BA202" s="34" t="e">
        <f t="shared" si="146"/>
        <v>#REF!</v>
      </c>
      <c r="BB202" s="34" t="e">
        <f t="shared" si="146"/>
        <v>#REF!</v>
      </c>
      <c r="BC202" s="34" t="e">
        <f t="shared" si="146"/>
        <v>#REF!</v>
      </c>
      <c r="BD202" s="34" t="e">
        <f t="shared" si="146"/>
        <v>#REF!</v>
      </c>
      <c r="BE202" s="34" t="e">
        <f t="shared" si="146"/>
        <v>#REF!</v>
      </c>
      <c r="BF202" s="34" t="e">
        <f t="shared" si="146"/>
        <v>#REF!</v>
      </c>
      <c r="BG202" s="34" t="e">
        <f t="shared" si="146"/>
        <v>#REF!</v>
      </c>
      <c r="BH202" s="34" t="e">
        <f t="shared" si="146"/>
        <v>#REF!</v>
      </c>
      <c r="BI202" s="34" t="e">
        <f t="shared" si="146"/>
        <v>#REF!</v>
      </c>
      <c r="BJ202" s="34" t="e">
        <f t="shared" si="146"/>
        <v>#REF!</v>
      </c>
      <c r="BK202" s="34" t="e">
        <f t="shared" si="146"/>
        <v>#REF!</v>
      </c>
      <c r="BL202" s="34" t="e">
        <f t="shared" si="146"/>
        <v>#REF!</v>
      </c>
      <c r="BM202" s="34"/>
    </row>
    <row r="203" spans="1:65" s="12" customFormat="1">
      <c r="A203" s="39"/>
      <c r="C203" s="30" t="e">
        <f>$C$14</f>
        <v>#REF!</v>
      </c>
      <c r="D203" s="34" t="e">
        <f>IF($B199&gt;=$B200, D199, NPV($B200,E202:$BL202))</f>
        <v>#REF!</v>
      </c>
      <c r="E203" s="34" t="e">
        <f>IF($B199&gt;=$B200, E199, NPV($B200,F202:$BL202))</f>
        <v>#REF!</v>
      </c>
      <c r="F203" s="34" t="e">
        <f>IF($B199&gt;=$B200, F199, NPV($B200,G202:$BL202))</f>
        <v>#REF!</v>
      </c>
      <c r="G203" s="34" t="e">
        <f>IF($B199&gt;=$B200, G199, NPV($B200,H202:$BL202))</f>
        <v>#REF!</v>
      </c>
      <c r="H203" s="34" t="e">
        <f>IF($B199&gt;=$B200, H199, NPV($B200,I202:$BL202))</f>
        <v>#REF!</v>
      </c>
      <c r="I203" s="34" t="e">
        <f>IF($B199&gt;=$B200, I199, NPV($B200,J202:$BL202))</f>
        <v>#REF!</v>
      </c>
      <c r="J203" s="34" t="e">
        <f>IF($B199&gt;=$B200, J199, NPV($B200,K202:$BL202))</f>
        <v>#REF!</v>
      </c>
      <c r="K203" s="34" t="e">
        <f>IF($B199&gt;=$B200, K199, NPV($B200,L202:$BL202))</f>
        <v>#REF!</v>
      </c>
      <c r="L203" s="34" t="e">
        <f>IF($B199&gt;=$B200, L199, NPV($B200,M202:$BL202))</f>
        <v>#REF!</v>
      </c>
      <c r="M203" s="34" t="e">
        <f>IF($B199&gt;=$B200, M199, NPV($B200,N202:$BL202))</f>
        <v>#REF!</v>
      </c>
      <c r="N203" s="34" t="e">
        <f>IF($B199&gt;=$B200, N199, NPV($B200,O202:$BL202))</f>
        <v>#REF!</v>
      </c>
      <c r="O203" s="34" t="e">
        <f>IF($B199&gt;=$B200, O199, NPV($B200,P202:$BL202))</f>
        <v>#REF!</v>
      </c>
      <c r="P203" s="34" t="e">
        <f>IF($B199&gt;=$B200, P199, NPV($B200,Q202:$BL202))</f>
        <v>#REF!</v>
      </c>
      <c r="Q203" s="34" t="e">
        <f>IF($B199&gt;=$B200, Q199, NPV($B200,R202:$BL202))</f>
        <v>#REF!</v>
      </c>
      <c r="R203" s="34" t="e">
        <f>IF($B199&gt;=$B200, R199, NPV($B200,S202:$BL202))</f>
        <v>#REF!</v>
      </c>
      <c r="S203" s="34" t="e">
        <f>IF($B199&gt;=$B200, S199, NPV($B200,T202:$BL202))</f>
        <v>#REF!</v>
      </c>
      <c r="T203" s="34" t="e">
        <f>IF($B199&gt;=$B200, T199, NPV($B200,U202:$BL202))</f>
        <v>#REF!</v>
      </c>
      <c r="U203" s="34" t="e">
        <f>IF($B199&gt;=$B200, U199, NPV($B200,V202:$BL202))</f>
        <v>#REF!</v>
      </c>
      <c r="V203" s="34" t="e">
        <f>IF($B199&gt;=$B200, V199, NPV($B200,W202:$BL202))</f>
        <v>#REF!</v>
      </c>
      <c r="W203" s="34" t="e">
        <f>IF($B199&gt;=$B200, W199, NPV($B200,X202:$BL202))</f>
        <v>#REF!</v>
      </c>
      <c r="X203" s="34" t="e">
        <f>IF($B199&gt;=$B200, X199, NPV($B200,Y202:$BL202))</f>
        <v>#REF!</v>
      </c>
      <c r="Y203" s="34" t="e">
        <f>IF($B199&gt;=$B200, Y199, NPV($B200,Z202:$BL202))</f>
        <v>#REF!</v>
      </c>
      <c r="Z203" s="34" t="e">
        <f>IF($B199&gt;=$B200, Z199, NPV($B200,AA202:$BL202))</f>
        <v>#REF!</v>
      </c>
      <c r="AA203" s="34" t="e">
        <f>IF($B199&gt;=$B200, AA199, NPV($B200,AB202:$BL202))</f>
        <v>#REF!</v>
      </c>
      <c r="AB203" s="34" t="e">
        <f>IF($B199&gt;=$B200, AB199, NPV($B200,AC202:$BL202))</f>
        <v>#REF!</v>
      </c>
      <c r="AC203" s="34" t="e">
        <f>IF($B199&gt;=$B200, AC199, NPV($B200,AD202:$BL202))</f>
        <v>#REF!</v>
      </c>
      <c r="AD203" s="34" t="e">
        <f>IF($B199&gt;=$B200, AD199, NPV($B200,AE202:$BL202))</f>
        <v>#REF!</v>
      </c>
      <c r="AE203" s="34" t="e">
        <f>IF($B199&gt;=$B200, AE199, NPV($B200,AF202:$BL202))</f>
        <v>#REF!</v>
      </c>
      <c r="AF203" s="34" t="e">
        <f>IF($B199&gt;=$B200, AF199, NPV($B200,AG202:$BL202))</f>
        <v>#REF!</v>
      </c>
      <c r="AG203" s="34" t="e">
        <f>IF($B199&gt;=$B200, AG199, NPV($B200,AH202:$BL202))</f>
        <v>#REF!</v>
      </c>
      <c r="AH203" s="34" t="e">
        <f>IF($B199&gt;=$B200, AH199, NPV($B200,AI202:$BL202))</f>
        <v>#REF!</v>
      </c>
      <c r="AI203" s="34" t="e">
        <f>IF($B199&gt;=$B200, AI199, NPV($B200,AJ202:$BL202))</f>
        <v>#REF!</v>
      </c>
      <c r="AJ203" s="34" t="e">
        <f>IF($B199&gt;=$B200, AJ199, NPV($B200,AK202:$BL202))</f>
        <v>#REF!</v>
      </c>
      <c r="AK203" s="34" t="e">
        <f>IF($B199&gt;=$B200, AK199, NPV($B200,AL202:$BL202))</f>
        <v>#REF!</v>
      </c>
      <c r="AL203" s="34" t="e">
        <f>IF($B199&gt;=$B200, AL199, NPV($B200,AM202:$BL202))</f>
        <v>#REF!</v>
      </c>
      <c r="AM203" s="34" t="e">
        <f>IF($B199&gt;=$B200, AM199, NPV($B200,AN202:$BL202))</f>
        <v>#REF!</v>
      </c>
      <c r="AN203" s="34" t="e">
        <f>IF($B199&gt;=$B200, AN199, NPV($B200,AO202:$BL202))</f>
        <v>#REF!</v>
      </c>
      <c r="AO203" s="34" t="e">
        <f>IF($B199&gt;=$B200, AO199, NPV($B200,AP202:$BL202))</f>
        <v>#REF!</v>
      </c>
      <c r="AP203" s="34" t="e">
        <f>IF($B199&gt;=$B200, AP199, NPV($B200,AQ202:$BL202))</f>
        <v>#REF!</v>
      </c>
      <c r="AQ203" s="34" t="e">
        <f>IF($B199&gt;=$B200, AQ199, NPV($B200,AR202:$BL202))</f>
        <v>#REF!</v>
      </c>
      <c r="AR203" s="34" t="e">
        <f>IF($B199&gt;=$B200, AR199, NPV($B200,AS202:$BL202))</f>
        <v>#REF!</v>
      </c>
      <c r="AS203" s="34" t="e">
        <f>IF($B199&gt;=$B200, AS199, NPV($B200,AT202:$BL202))</f>
        <v>#REF!</v>
      </c>
      <c r="AT203" s="34" t="e">
        <f>IF($B199&gt;=$B200, AT199, NPV($B200,AU202:$BL202))</f>
        <v>#REF!</v>
      </c>
      <c r="AU203" s="34" t="e">
        <f>IF($B199&gt;=$B200, AU199, NPV($B200,AV202:$BL202))</f>
        <v>#REF!</v>
      </c>
      <c r="AV203" s="34" t="e">
        <f>IF($B199&gt;=$B200, AV199, NPV($B200,AW202:$BL202))</f>
        <v>#REF!</v>
      </c>
      <c r="AW203" s="34" t="e">
        <f>IF($B199&gt;=$B200, AW199, NPV($B200,AX202:$BL202))</f>
        <v>#REF!</v>
      </c>
      <c r="AX203" s="34" t="e">
        <f>IF($B199&gt;=$B200, AX199, NPV($B200,AY202:$BL202))</f>
        <v>#REF!</v>
      </c>
      <c r="AY203" s="34" t="e">
        <f>IF($B199&gt;=$B200, AY199, NPV($B200,AZ202:$BL202))</f>
        <v>#REF!</v>
      </c>
      <c r="AZ203" s="34" t="e">
        <f>IF($B199&gt;=$B200, AZ199, NPV($B200,BA202:$BL202))</f>
        <v>#REF!</v>
      </c>
      <c r="BA203" s="34" t="e">
        <f>IF($B199&gt;=$B200, BA199, NPV($B200,BB202:$BL202))</f>
        <v>#REF!</v>
      </c>
      <c r="BB203" s="34" t="e">
        <f>IF($B199&gt;=$B200, BB199, NPV($B200,BC202:$BL202))</f>
        <v>#REF!</v>
      </c>
      <c r="BC203" s="34" t="e">
        <f>IF($B199&gt;=$B200, BC199, NPV($B200,BD202:$BL202))</f>
        <v>#REF!</v>
      </c>
      <c r="BD203" s="34" t="e">
        <f>IF($B199&gt;=$B200, BD199, NPV($B200,BE202:$BL202))</f>
        <v>#REF!</v>
      </c>
      <c r="BE203" s="34" t="e">
        <f>IF($B199&gt;=$B200, BE199, NPV($B200,BF202:$BL202))</f>
        <v>#REF!</v>
      </c>
      <c r="BF203" s="34" t="e">
        <f>IF($B199&gt;=$B200, BF199, NPV($B200,BG202:$BL202))</f>
        <v>#REF!</v>
      </c>
      <c r="BG203" s="34" t="e">
        <f>IF($B199&gt;=$B200, BG199, NPV($B200,BH202:$BL202))</f>
        <v>#REF!</v>
      </c>
      <c r="BH203" s="34" t="e">
        <f>IF($B199&gt;=$B200, BH199, NPV($B200,BI202:$BL202))</f>
        <v>#REF!</v>
      </c>
      <c r="BI203" s="34" t="e">
        <f>IF($B199&gt;=$B200, BI199, NPV($B200,BJ202:$BL202))</f>
        <v>#REF!</v>
      </c>
      <c r="BJ203" s="34" t="e">
        <f>IF($B199&gt;=$B200, BJ199, NPV($B200,BK202:$BL202))</f>
        <v>#REF!</v>
      </c>
      <c r="BK203" s="34" t="e">
        <f>IF($B199&gt;=$B200, BK199, NPV($B200,BL202:$BL202))</f>
        <v>#REF!</v>
      </c>
      <c r="BL203" s="34" t="e">
        <f>IF($B199&gt;=$B200, BL199, NPV($B200,$BL202:BM202))</f>
        <v>#REF!</v>
      </c>
      <c r="BM203" s="34"/>
    </row>
    <row r="204" spans="1:65" s="12" customFormat="1">
      <c r="A204" s="39"/>
      <c r="C204" s="30" t="e">
        <f>$C$15</f>
        <v>#REF!</v>
      </c>
      <c r="D204" s="34" t="e">
        <f>IF(D203=0,0,(1-D203/D199)*100)</f>
        <v>#REF!</v>
      </c>
      <c r="E204" s="34" t="e">
        <f t="shared" ref="E204:BK204" si="147">IF(E203=0,0,(1-E203/E199)*100)</f>
        <v>#REF!</v>
      </c>
      <c r="F204" s="34" t="e">
        <f t="shared" si="147"/>
        <v>#REF!</v>
      </c>
      <c r="G204" s="34" t="e">
        <f t="shared" si="147"/>
        <v>#REF!</v>
      </c>
      <c r="H204" s="34" t="e">
        <f t="shared" si="147"/>
        <v>#REF!</v>
      </c>
      <c r="I204" s="34" t="e">
        <f t="shared" si="147"/>
        <v>#REF!</v>
      </c>
      <c r="J204" s="34" t="e">
        <f t="shared" si="147"/>
        <v>#REF!</v>
      </c>
      <c r="K204" s="34" t="e">
        <f t="shared" si="147"/>
        <v>#REF!</v>
      </c>
      <c r="L204" s="34" t="e">
        <f t="shared" si="147"/>
        <v>#REF!</v>
      </c>
      <c r="M204" s="34" t="e">
        <f t="shared" si="147"/>
        <v>#REF!</v>
      </c>
      <c r="N204" s="34" t="e">
        <f t="shared" si="147"/>
        <v>#REF!</v>
      </c>
      <c r="O204" s="34" t="e">
        <f t="shared" si="147"/>
        <v>#REF!</v>
      </c>
      <c r="P204" s="34" t="e">
        <f t="shared" si="147"/>
        <v>#REF!</v>
      </c>
      <c r="Q204" s="34" t="e">
        <f t="shared" si="147"/>
        <v>#REF!</v>
      </c>
      <c r="R204" s="34" t="e">
        <f t="shared" si="147"/>
        <v>#REF!</v>
      </c>
      <c r="S204" s="34" t="e">
        <f t="shared" si="147"/>
        <v>#REF!</v>
      </c>
      <c r="T204" s="34" t="e">
        <f t="shared" si="147"/>
        <v>#REF!</v>
      </c>
      <c r="U204" s="34" t="e">
        <f t="shared" si="147"/>
        <v>#REF!</v>
      </c>
      <c r="V204" s="34" t="e">
        <f t="shared" si="147"/>
        <v>#REF!</v>
      </c>
      <c r="W204" s="34" t="e">
        <f t="shared" si="147"/>
        <v>#REF!</v>
      </c>
      <c r="X204" s="34" t="e">
        <f t="shared" si="147"/>
        <v>#REF!</v>
      </c>
      <c r="Y204" s="34" t="e">
        <f t="shared" si="147"/>
        <v>#REF!</v>
      </c>
      <c r="Z204" s="34" t="e">
        <f t="shared" si="147"/>
        <v>#REF!</v>
      </c>
      <c r="AA204" s="34" t="e">
        <f t="shared" si="147"/>
        <v>#REF!</v>
      </c>
      <c r="AB204" s="34" t="e">
        <f t="shared" si="147"/>
        <v>#REF!</v>
      </c>
      <c r="AC204" s="34" t="e">
        <f t="shared" si="147"/>
        <v>#REF!</v>
      </c>
      <c r="AD204" s="34" t="e">
        <f t="shared" si="147"/>
        <v>#REF!</v>
      </c>
      <c r="AE204" s="34" t="e">
        <f t="shared" si="147"/>
        <v>#REF!</v>
      </c>
      <c r="AF204" s="34" t="e">
        <f t="shared" si="147"/>
        <v>#REF!</v>
      </c>
      <c r="AG204" s="34" t="e">
        <f t="shared" si="147"/>
        <v>#REF!</v>
      </c>
      <c r="AH204" s="34" t="e">
        <f t="shared" si="147"/>
        <v>#REF!</v>
      </c>
      <c r="AI204" s="34" t="e">
        <f t="shared" si="147"/>
        <v>#REF!</v>
      </c>
      <c r="AJ204" s="34" t="e">
        <f t="shared" si="147"/>
        <v>#REF!</v>
      </c>
      <c r="AK204" s="34" t="e">
        <f t="shared" si="147"/>
        <v>#REF!</v>
      </c>
      <c r="AL204" s="34" t="e">
        <f t="shared" si="147"/>
        <v>#REF!</v>
      </c>
      <c r="AM204" s="34" t="e">
        <f t="shared" si="147"/>
        <v>#REF!</v>
      </c>
      <c r="AN204" s="34" t="e">
        <f t="shared" si="147"/>
        <v>#REF!</v>
      </c>
      <c r="AO204" s="34" t="e">
        <f t="shared" si="147"/>
        <v>#REF!</v>
      </c>
      <c r="AP204" s="34" t="e">
        <f t="shared" si="147"/>
        <v>#REF!</v>
      </c>
      <c r="AQ204" s="34" t="e">
        <f t="shared" si="147"/>
        <v>#REF!</v>
      </c>
      <c r="AR204" s="34" t="e">
        <f t="shared" si="147"/>
        <v>#REF!</v>
      </c>
      <c r="AS204" s="34" t="e">
        <f t="shared" si="147"/>
        <v>#REF!</v>
      </c>
      <c r="AT204" s="34" t="e">
        <f t="shared" si="147"/>
        <v>#REF!</v>
      </c>
      <c r="AU204" s="34" t="e">
        <f t="shared" si="147"/>
        <v>#REF!</v>
      </c>
      <c r="AV204" s="34" t="e">
        <f t="shared" si="147"/>
        <v>#REF!</v>
      </c>
      <c r="AW204" s="34" t="e">
        <f t="shared" si="147"/>
        <v>#REF!</v>
      </c>
      <c r="AX204" s="34" t="e">
        <f t="shared" si="147"/>
        <v>#REF!</v>
      </c>
      <c r="AY204" s="34" t="e">
        <f t="shared" si="147"/>
        <v>#REF!</v>
      </c>
      <c r="AZ204" s="34" t="e">
        <f t="shared" si="147"/>
        <v>#REF!</v>
      </c>
      <c r="BA204" s="34" t="e">
        <f t="shared" si="147"/>
        <v>#REF!</v>
      </c>
      <c r="BB204" s="34" t="e">
        <f t="shared" si="147"/>
        <v>#REF!</v>
      </c>
      <c r="BC204" s="34" t="e">
        <f t="shared" si="147"/>
        <v>#REF!</v>
      </c>
      <c r="BD204" s="34" t="e">
        <f t="shared" si="147"/>
        <v>#REF!</v>
      </c>
      <c r="BE204" s="34" t="e">
        <f t="shared" si="147"/>
        <v>#REF!</v>
      </c>
      <c r="BF204" s="34" t="e">
        <f t="shared" si="147"/>
        <v>#REF!</v>
      </c>
      <c r="BG204" s="34" t="e">
        <f t="shared" si="147"/>
        <v>#REF!</v>
      </c>
      <c r="BH204" s="34" t="e">
        <f t="shared" si="147"/>
        <v>#REF!</v>
      </c>
      <c r="BI204" s="34" t="e">
        <f t="shared" si="147"/>
        <v>#REF!</v>
      </c>
      <c r="BJ204" s="34" t="e">
        <f t="shared" si="147"/>
        <v>#REF!</v>
      </c>
      <c r="BK204" s="34" t="e">
        <f t="shared" si="147"/>
        <v>#REF!</v>
      </c>
      <c r="BL204" s="34" t="e">
        <f>IF(BL203=0,0,(1-BL203/BL199)*100)</f>
        <v>#REF!</v>
      </c>
      <c r="BM204" s="34"/>
    </row>
    <row r="205" spans="1:65" s="12" customFormat="1">
      <c r="A205" s="39"/>
      <c r="C205" s="30" t="str">
        <f>$C$16</f>
        <v>t-g&gt;0</v>
      </c>
      <c r="D205" s="42" t="e">
        <f>IF(D196-$B197&gt;0,D196-$B197,0)</f>
        <v>#REF!</v>
      </c>
      <c r="E205" s="42" t="e">
        <f t="shared" ref="E205:BL205" si="148">IF(E196-$B197&gt;0,E196-$B197,0)</f>
        <v>#REF!</v>
      </c>
      <c r="F205" s="42" t="e">
        <f t="shared" si="148"/>
        <v>#REF!</v>
      </c>
      <c r="G205" s="42" t="e">
        <f t="shared" si="148"/>
        <v>#REF!</v>
      </c>
      <c r="H205" s="42" t="e">
        <f t="shared" si="148"/>
        <v>#REF!</v>
      </c>
      <c r="I205" s="42" t="e">
        <f t="shared" si="148"/>
        <v>#REF!</v>
      </c>
      <c r="J205" s="42" t="e">
        <f t="shared" si="148"/>
        <v>#REF!</v>
      </c>
      <c r="K205" s="42" t="e">
        <f t="shared" si="148"/>
        <v>#REF!</v>
      </c>
      <c r="L205" s="42" t="e">
        <f t="shared" si="148"/>
        <v>#REF!</v>
      </c>
      <c r="M205" s="42" t="e">
        <f t="shared" si="148"/>
        <v>#REF!</v>
      </c>
      <c r="N205" s="42" t="e">
        <f t="shared" si="148"/>
        <v>#REF!</v>
      </c>
      <c r="O205" s="42" t="e">
        <f t="shared" si="148"/>
        <v>#REF!</v>
      </c>
      <c r="P205" s="42" t="e">
        <f t="shared" si="148"/>
        <v>#REF!</v>
      </c>
      <c r="Q205" s="42" t="e">
        <f t="shared" si="148"/>
        <v>#REF!</v>
      </c>
      <c r="R205" s="42" t="e">
        <f t="shared" si="148"/>
        <v>#REF!</v>
      </c>
      <c r="S205" s="42" t="e">
        <f t="shared" si="148"/>
        <v>#REF!</v>
      </c>
      <c r="T205" s="42" t="e">
        <f t="shared" si="148"/>
        <v>#REF!</v>
      </c>
      <c r="U205" s="42" t="e">
        <f t="shared" si="148"/>
        <v>#REF!</v>
      </c>
      <c r="V205" s="42" t="e">
        <f t="shared" si="148"/>
        <v>#REF!</v>
      </c>
      <c r="W205" s="42" t="e">
        <f t="shared" si="148"/>
        <v>#REF!</v>
      </c>
      <c r="X205" s="42" t="e">
        <f t="shared" si="148"/>
        <v>#REF!</v>
      </c>
      <c r="Y205" s="42" t="e">
        <f t="shared" si="148"/>
        <v>#REF!</v>
      </c>
      <c r="Z205" s="42" t="e">
        <f t="shared" si="148"/>
        <v>#REF!</v>
      </c>
      <c r="AA205" s="42" t="e">
        <f t="shared" si="148"/>
        <v>#REF!</v>
      </c>
      <c r="AB205" s="42" t="e">
        <f t="shared" si="148"/>
        <v>#REF!</v>
      </c>
      <c r="AC205" s="42" t="e">
        <f t="shared" si="148"/>
        <v>#REF!</v>
      </c>
      <c r="AD205" s="42" t="e">
        <f t="shared" si="148"/>
        <v>#REF!</v>
      </c>
      <c r="AE205" s="42" t="e">
        <f t="shared" si="148"/>
        <v>#REF!</v>
      </c>
      <c r="AF205" s="42" t="e">
        <f t="shared" si="148"/>
        <v>#REF!</v>
      </c>
      <c r="AG205" s="42" t="e">
        <f t="shared" si="148"/>
        <v>#REF!</v>
      </c>
      <c r="AH205" s="42" t="e">
        <f t="shared" si="148"/>
        <v>#REF!</v>
      </c>
      <c r="AI205" s="42" t="e">
        <f t="shared" si="148"/>
        <v>#REF!</v>
      </c>
      <c r="AJ205" s="42" t="e">
        <f t="shared" si="148"/>
        <v>#REF!</v>
      </c>
      <c r="AK205" s="42" t="e">
        <f t="shared" si="148"/>
        <v>#REF!</v>
      </c>
      <c r="AL205" s="42" t="e">
        <f t="shared" si="148"/>
        <v>#REF!</v>
      </c>
      <c r="AM205" s="42" t="e">
        <f t="shared" si="148"/>
        <v>#REF!</v>
      </c>
      <c r="AN205" s="42" t="e">
        <f t="shared" si="148"/>
        <v>#REF!</v>
      </c>
      <c r="AO205" s="42" t="e">
        <f t="shared" si="148"/>
        <v>#REF!</v>
      </c>
      <c r="AP205" s="42" t="e">
        <f t="shared" si="148"/>
        <v>#REF!</v>
      </c>
      <c r="AQ205" s="42" t="e">
        <f t="shared" si="148"/>
        <v>#REF!</v>
      </c>
      <c r="AR205" s="42" t="e">
        <f t="shared" si="148"/>
        <v>#REF!</v>
      </c>
      <c r="AS205" s="42" t="e">
        <f t="shared" si="148"/>
        <v>#REF!</v>
      </c>
      <c r="AT205" s="42" t="e">
        <f t="shared" si="148"/>
        <v>#REF!</v>
      </c>
      <c r="AU205" s="42" t="e">
        <f t="shared" si="148"/>
        <v>#REF!</v>
      </c>
      <c r="AV205" s="42" t="e">
        <f t="shared" si="148"/>
        <v>#REF!</v>
      </c>
      <c r="AW205" s="42" t="e">
        <f t="shared" si="148"/>
        <v>#REF!</v>
      </c>
      <c r="AX205" s="42" t="e">
        <f t="shared" si="148"/>
        <v>#REF!</v>
      </c>
      <c r="AY205" s="42" t="e">
        <f t="shared" si="148"/>
        <v>#REF!</v>
      </c>
      <c r="AZ205" s="42" t="e">
        <f t="shared" si="148"/>
        <v>#REF!</v>
      </c>
      <c r="BA205" s="42" t="e">
        <f t="shared" si="148"/>
        <v>#REF!</v>
      </c>
      <c r="BB205" s="42" t="e">
        <f t="shared" si="148"/>
        <v>#REF!</v>
      </c>
      <c r="BC205" s="42" t="e">
        <f t="shared" si="148"/>
        <v>#REF!</v>
      </c>
      <c r="BD205" s="42" t="e">
        <f t="shared" si="148"/>
        <v>#REF!</v>
      </c>
      <c r="BE205" s="42" t="e">
        <f t="shared" si="148"/>
        <v>#REF!</v>
      </c>
      <c r="BF205" s="42" t="e">
        <f t="shared" si="148"/>
        <v>#REF!</v>
      </c>
      <c r="BG205" s="42" t="e">
        <f t="shared" si="148"/>
        <v>#REF!</v>
      </c>
      <c r="BH205" s="42" t="e">
        <f t="shared" si="148"/>
        <v>#REF!</v>
      </c>
      <c r="BI205" s="42" t="e">
        <f t="shared" si="148"/>
        <v>#REF!</v>
      </c>
      <c r="BJ205" s="42" t="e">
        <f t="shared" si="148"/>
        <v>#REF!</v>
      </c>
      <c r="BK205" s="42" t="e">
        <f t="shared" si="148"/>
        <v>#REF!</v>
      </c>
      <c r="BL205" s="42" t="e">
        <f t="shared" si="148"/>
        <v>#REF!</v>
      </c>
      <c r="BM205" s="42"/>
    </row>
    <row r="206" spans="1:65" s="12" customFormat="1">
      <c r="A206" s="39"/>
      <c r="C206" s="30"/>
      <c r="D206" s="42" t="e">
        <f>IF(D205=0,0,CHOOSE(D205,D212,E212,F212,G212,H212,I212,J212,K212,L212,M212,N212,O212,P212,Q212,R212,S212,T212,U212,V212,W212,X212,Y212,Z212,AA212,AB212,AC212,AD212,AE212,AF212,AG212,AH212,AI212,AJ212,AK212,AL212,AM212,AN212,AO212,AP212,AQ212,AR212,AS212,AT212,AU212,AV212,AW212,AX212,AY212,AZ212,BA212,BB212,BC212,BD212,BE212,BF212,BG212,BH212,BI212,BJ212,BK212,BL212,BM212))</f>
        <v>#REF!</v>
      </c>
      <c r="E206" s="42" t="e">
        <f t="shared" ref="E206:BL206" si="149">IF(E205=0,0,CHOOSE(E205,E212,F212,G212,H212,I212,J212,K212,L212,M212,N212,O212,P212,Q212,R212,S212,T212,U212,V212,W212,X212,Y212,Z212,AA212,AB212,AC212,AD212,AE212,AF212,AG212,AH212,AI212,AJ212,AK212,AL212,AM212,AN212,AO212,AP212,AQ212,AR212,AS212,AT212,AU212,AV212,AW212,AX212,AY212,AZ212,BA212,BB212,BC212,BD212,BE212,BF212,BG212,BH212,BI212,BJ212,BK212,BL212,BM212,BN212))</f>
        <v>#REF!</v>
      </c>
      <c r="F206" s="42" t="e">
        <f t="shared" si="149"/>
        <v>#REF!</v>
      </c>
      <c r="G206" s="42" t="e">
        <f t="shared" si="149"/>
        <v>#REF!</v>
      </c>
      <c r="H206" s="42" t="e">
        <f t="shared" si="149"/>
        <v>#REF!</v>
      </c>
      <c r="I206" s="42" t="e">
        <f t="shared" si="149"/>
        <v>#REF!</v>
      </c>
      <c r="J206" s="42" t="e">
        <f t="shared" si="149"/>
        <v>#REF!</v>
      </c>
      <c r="K206" s="42" t="e">
        <f t="shared" si="149"/>
        <v>#REF!</v>
      </c>
      <c r="L206" s="42" t="e">
        <f t="shared" si="149"/>
        <v>#REF!</v>
      </c>
      <c r="M206" s="42" t="e">
        <f t="shared" si="149"/>
        <v>#REF!</v>
      </c>
      <c r="N206" s="42" t="e">
        <f t="shared" si="149"/>
        <v>#REF!</v>
      </c>
      <c r="O206" s="42" t="e">
        <f t="shared" si="149"/>
        <v>#REF!</v>
      </c>
      <c r="P206" s="42" t="e">
        <f t="shared" si="149"/>
        <v>#REF!</v>
      </c>
      <c r="Q206" s="42" t="e">
        <f t="shared" si="149"/>
        <v>#REF!</v>
      </c>
      <c r="R206" s="42" t="e">
        <f t="shared" si="149"/>
        <v>#REF!</v>
      </c>
      <c r="S206" s="42" t="e">
        <f t="shared" si="149"/>
        <v>#REF!</v>
      </c>
      <c r="T206" s="42" t="e">
        <f t="shared" si="149"/>
        <v>#REF!</v>
      </c>
      <c r="U206" s="42" t="e">
        <f t="shared" si="149"/>
        <v>#REF!</v>
      </c>
      <c r="V206" s="42" t="e">
        <f t="shared" si="149"/>
        <v>#REF!</v>
      </c>
      <c r="W206" s="42" t="e">
        <f t="shared" si="149"/>
        <v>#REF!</v>
      </c>
      <c r="X206" s="42" t="e">
        <f t="shared" si="149"/>
        <v>#REF!</v>
      </c>
      <c r="Y206" s="42" t="e">
        <f t="shared" si="149"/>
        <v>#REF!</v>
      </c>
      <c r="Z206" s="42" t="e">
        <f t="shared" si="149"/>
        <v>#REF!</v>
      </c>
      <c r="AA206" s="42" t="e">
        <f t="shared" si="149"/>
        <v>#REF!</v>
      </c>
      <c r="AB206" s="42" t="e">
        <f t="shared" si="149"/>
        <v>#REF!</v>
      </c>
      <c r="AC206" s="42" t="e">
        <f t="shared" si="149"/>
        <v>#REF!</v>
      </c>
      <c r="AD206" s="42" t="e">
        <f t="shared" si="149"/>
        <v>#REF!</v>
      </c>
      <c r="AE206" s="42" t="e">
        <f t="shared" si="149"/>
        <v>#REF!</v>
      </c>
      <c r="AF206" s="42" t="e">
        <f t="shared" si="149"/>
        <v>#REF!</v>
      </c>
      <c r="AG206" s="42" t="e">
        <f t="shared" si="149"/>
        <v>#REF!</v>
      </c>
      <c r="AH206" s="42" t="e">
        <f t="shared" si="149"/>
        <v>#REF!</v>
      </c>
      <c r="AI206" s="42" t="e">
        <f t="shared" si="149"/>
        <v>#REF!</v>
      </c>
      <c r="AJ206" s="42" t="e">
        <f t="shared" si="149"/>
        <v>#REF!</v>
      </c>
      <c r="AK206" s="42" t="e">
        <f t="shared" si="149"/>
        <v>#REF!</v>
      </c>
      <c r="AL206" s="42" t="e">
        <f t="shared" si="149"/>
        <v>#REF!</v>
      </c>
      <c r="AM206" s="42" t="e">
        <f t="shared" si="149"/>
        <v>#REF!</v>
      </c>
      <c r="AN206" s="42" t="e">
        <f t="shared" si="149"/>
        <v>#REF!</v>
      </c>
      <c r="AO206" s="42" t="e">
        <f t="shared" si="149"/>
        <v>#REF!</v>
      </c>
      <c r="AP206" s="42" t="e">
        <f t="shared" si="149"/>
        <v>#REF!</v>
      </c>
      <c r="AQ206" s="42" t="e">
        <f t="shared" si="149"/>
        <v>#REF!</v>
      </c>
      <c r="AR206" s="42" t="e">
        <f t="shared" si="149"/>
        <v>#REF!</v>
      </c>
      <c r="AS206" s="42" t="e">
        <f t="shared" si="149"/>
        <v>#REF!</v>
      </c>
      <c r="AT206" s="42" t="e">
        <f t="shared" si="149"/>
        <v>#REF!</v>
      </c>
      <c r="AU206" s="42" t="e">
        <f t="shared" si="149"/>
        <v>#REF!</v>
      </c>
      <c r="AV206" s="42" t="e">
        <f t="shared" si="149"/>
        <v>#REF!</v>
      </c>
      <c r="AW206" s="42" t="e">
        <f t="shared" si="149"/>
        <v>#REF!</v>
      </c>
      <c r="AX206" s="42" t="e">
        <f t="shared" si="149"/>
        <v>#REF!</v>
      </c>
      <c r="AY206" s="42" t="e">
        <f t="shared" si="149"/>
        <v>#REF!</v>
      </c>
      <c r="AZ206" s="42" t="e">
        <f t="shared" si="149"/>
        <v>#REF!</v>
      </c>
      <c r="BA206" s="42" t="e">
        <f t="shared" si="149"/>
        <v>#REF!</v>
      </c>
      <c r="BB206" s="42" t="e">
        <f t="shared" si="149"/>
        <v>#REF!</v>
      </c>
      <c r="BC206" s="42" t="e">
        <f t="shared" si="149"/>
        <v>#REF!</v>
      </c>
      <c r="BD206" s="42" t="e">
        <f t="shared" si="149"/>
        <v>#REF!</v>
      </c>
      <c r="BE206" s="42" t="e">
        <f t="shared" si="149"/>
        <v>#REF!</v>
      </c>
      <c r="BF206" s="42" t="e">
        <f t="shared" si="149"/>
        <v>#REF!</v>
      </c>
      <c r="BG206" s="42" t="e">
        <f t="shared" si="149"/>
        <v>#REF!</v>
      </c>
      <c r="BH206" s="42" t="e">
        <f t="shared" si="149"/>
        <v>#REF!</v>
      </c>
      <c r="BI206" s="42" t="e">
        <f t="shared" si="149"/>
        <v>#REF!</v>
      </c>
      <c r="BJ206" s="42" t="e">
        <f t="shared" si="149"/>
        <v>#REF!</v>
      </c>
      <c r="BK206" s="42" t="e">
        <f t="shared" si="149"/>
        <v>#REF!</v>
      </c>
      <c r="BL206" s="42" t="e">
        <f t="shared" si="149"/>
        <v>#REF!</v>
      </c>
      <c r="BM206" s="42"/>
    </row>
    <row r="207" spans="1:65" s="12" customFormat="1">
      <c r="A207" s="39"/>
      <c r="C207" s="30" t="str">
        <f>$C$18</f>
        <v>t-m condition</v>
      </c>
      <c r="D207" s="42" t="e">
        <f t="shared" ref="D207:BL207" si="150">IF(D172-$B198&gt;0,D172-$B198,0)</f>
        <v>#REF!</v>
      </c>
      <c r="E207" s="42" t="e">
        <f t="shared" si="150"/>
        <v>#REF!</v>
      </c>
      <c r="F207" s="42" t="e">
        <f t="shared" si="150"/>
        <v>#REF!</v>
      </c>
      <c r="G207" s="42" t="e">
        <f t="shared" si="150"/>
        <v>#REF!</v>
      </c>
      <c r="H207" s="42" t="e">
        <f t="shared" si="150"/>
        <v>#REF!</v>
      </c>
      <c r="I207" s="42" t="e">
        <f t="shared" si="150"/>
        <v>#REF!</v>
      </c>
      <c r="J207" s="42" t="e">
        <f t="shared" si="150"/>
        <v>#REF!</v>
      </c>
      <c r="K207" s="42" t="e">
        <f t="shared" si="150"/>
        <v>#REF!</v>
      </c>
      <c r="L207" s="42" t="e">
        <f t="shared" si="150"/>
        <v>#REF!</v>
      </c>
      <c r="M207" s="42" t="e">
        <f t="shared" si="150"/>
        <v>#REF!</v>
      </c>
      <c r="N207" s="42" t="e">
        <f t="shared" si="150"/>
        <v>#REF!</v>
      </c>
      <c r="O207" s="42" t="e">
        <f t="shared" si="150"/>
        <v>#REF!</v>
      </c>
      <c r="P207" s="42" t="e">
        <f t="shared" si="150"/>
        <v>#REF!</v>
      </c>
      <c r="Q207" s="42" t="e">
        <f t="shared" si="150"/>
        <v>#REF!</v>
      </c>
      <c r="R207" s="42" t="e">
        <f t="shared" si="150"/>
        <v>#REF!</v>
      </c>
      <c r="S207" s="42" t="e">
        <f t="shared" si="150"/>
        <v>#REF!</v>
      </c>
      <c r="T207" s="42" t="e">
        <f t="shared" si="150"/>
        <v>#REF!</v>
      </c>
      <c r="U207" s="42" t="e">
        <f t="shared" si="150"/>
        <v>#REF!</v>
      </c>
      <c r="V207" s="42" t="e">
        <f t="shared" si="150"/>
        <v>#REF!</v>
      </c>
      <c r="W207" s="42" t="e">
        <f t="shared" si="150"/>
        <v>#REF!</v>
      </c>
      <c r="X207" s="42" t="e">
        <f t="shared" si="150"/>
        <v>#REF!</v>
      </c>
      <c r="Y207" s="42" t="e">
        <f t="shared" si="150"/>
        <v>#REF!</v>
      </c>
      <c r="Z207" s="42" t="e">
        <f t="shared" si="150"/>
        <v>#REF!</v>
      </c>
      <c r="AA207" s="42" t="e">
        <f t="shared" si="150"/>
        <v>#REF!</v>
      </c>
      <c r="AB207" s="42" t="e">
        <f t="shared" si="150"/>
        <v>#REF!</v>
      </c>
      <c r="AC207" s="42" t="e">
        <f t="shared" si="150"/>
        <v>#REF!</v>
      </c>
      <c r="AD207" s="42" t="e">
        <f t="shared" si="150"/>
        <v>#REF!</v>
      </c>
      <c r="AE207" s="42" t="e">
        <f t="shared" si="150"/>
        <v>#REF!</v>
      </c>
      <c r="AF207" s="42" t="e">
        <f t="shared" si="150"/>
        <v>#REF!</v>
      </c>
      <c r="AG207" s="42" t="e">
        <f t="shared" si="150"/>
        <v>#REF!</v>
      </c>
      <c r="AH207" s="42" t="e">
        <f t="shared" si="150"/>
        <v>#REF!</v>
      </c>
      <c r="AI207" s="42" t="e">
        <f t="shared" si="150"/>
        <v>#REF!</v>
      </c>
      <c r="AJ207" s="42" t="e">
        <f t="shared" si="150"/>
        <v>#REF!</v>
      </c>
      <c r="AK207" s="42" t="e">
        <f t="shared" si="150"/>
        <v>#REF!</v>
      </c>
      <c r="AL207" s="42" t="e">
        <f t="shared" si="150"/>
        <v>#REF!</v>
      </c>
      <c r="AM207" s="42" t="e">
        <f t="shared" si="150"/>
        <v>#REF!</v>
      </c>
      <c r="AN207" s="42" t="e">
        <f t="shared" si="150"/>
        <v>#REF!</v>
      </c>
      <c r="AO207" s="42" t="e">
        <f t="shared" si="150"/>
        <v>#REF!</v>
      </c>
      <c r="AP207" s="42" t="e">
        <f t="shared" si="150"/>
        <v>#REF!</v>
      </c>
      <c r="AQ207" s="42" t="e">
        <f t="shared" si="150"/>
        <v>#REF!</v>
      </c>
      <c r="AR207" s="42" t="e">
        <f t="shared" si="150"/>
        <v>#REF!</v>
      </c>
      <c r="AS207" s="42" t="e">
        <f t="shared" si="150"/>
        <v>#REF!</v>
      </c>
      <c r="AT207" s="42" t="e">
        <f t="shared" si="150"/>
        <v>#REF!</v>
      </c>
      <c r="AU207" s="42" t="e">
        <f t="shared" si="150"/>
        <v>#REF!</v>
      </c>
      <c r="AV207" s="42" t="e">
        <f t="shared" si="150"/>
        <v>#REF!</v>
      </c>
      <c r="AW207" s="42" t="e">
        <f t="shared" si="150"/>
        <v>#REF!</v>
      </c>
      <c r="AX207" s="42" t="e">
        <f t="shared" si="150"/>
        <v>#REF!</v>
      </c>
      <c r="AY207" s="42" t="e">
        <f t="shared" si="150"/>
        <v>#REF!</v>
      </c>
      <c r="AZ207" s="42" t="e">
        <f t="shared" si="150"/>
        <v>#REF!</v>
      </c>
      <c r="BA207" s="42" t="e">
        <f t="shared" si="150"/>
        <v>#REF!</v>
      </c>
      <c r="BB207" s="42" t="e">
        <f t="shared" si="150"/>
        <v>#REF!</v>
      </c>
      <c r="BC207" s="42" t="e">
        <f t="shared" si="150"/>
        <v>#REF!</v>
      </c>
      <c r="BD207" s="42" t="e">
        <f t="shared" si="150"/>
        <v>#REF!</v>
      </c>
      <c r="BE207" s="42" t="e">
        <f t="shared" si="150"/>
        <v>#REF!</v>
      </c>
      <c r="BF207" s="42" t="e">
        <f t="shared" si="150"/>
        <v>#REF!</v>
      </c>
      <c r="BG207" s="42" t="e">
        <f t="shared" si="150"/>
        <v>#REF!</v>
      </c>
      <c r="BH207" s="42" t="e">
        <f t="shared" si="150"/>
        <v>#REF!</v>
      </c>
      <c r="BI207" s="42" t="e">
        <f t="shared" si="150"/>
        <v>#REF!</v>
      </c>
      <c r="BJ207" s="42" t="e">
        <f t="shared" si="150"/>
        <v>#REF!</v>
      </c>
      <c r="BK207" s="42" t="e">
        <f t="shared" si="150"/>
        <v>#REF!</v>
      </c>
      <c r="BL207" s="42" t="e">
        <f t="shared" si="150"/>
        <v>#REF!</v>
      </c>
      <c r="BM207" s="42"/>
    </row>
    <row r="208" spans="1:65" s="12" customFormat="1">
      <c r="A208" s="39"/>
      <c r="C208" s="1"/>
      <c r="D208" s="34" t="e">
        <f>IF(D207=0,0,CHOOSE(D207,D212,E212,F212,G212,H212,I212,J212,K212,L212,M212,N212,O212,P212,Q212,R212,S212,T212,U212,V212,W212,X212,Y212,Z212,AA212,AB212,AC212,AD212,AE212,AF212,AG212,AH212,AI212,AJ212,AK212,AL212,AM212,AN212,AO212,AP212,AQ212,AR212,AS212,AT212,AU212,AV212,AW212,AX212,AY212,AZ212,BA212,BB212,BC212,BD212,BE212,BF212,BG212,BH212,BI212,BJ212,BK212,BL212,BM212))</f>
        <v>#REF!</v>
      </c>
      <c r="E208" s="34" t="e">
        <f t="shared" ref="E208:BL208" si="151">IF(E207=0,0,CHOOSE(E207,E212,F212,G212,H212,I212,J212,K212,L212,M212,N212,O212,P212,Q212,R212,S212,T212,U212,V212,W212,X212,Y212,Z212,AA212,AB212,AC212,AD212,AE212,AF212,AG212,AH212,AI212,AJ212,AK212,AL212,AM212,AN212,AO212,AP212,AQ212,AR212,AS212,AT212,AU212,AV212,AW212,AX212,AY212,AZ212,BA212,BB212,BC212,BD212,BE212,BF212,BG212,BH212,BI212,BJ212,BK212,BL212,BM212,BN212))</f>
        <v>#REF!</v>
      </c>
      <c r="F208" s="34" t="e">
        <f t="shared" si="151"/>
        <v>#REF!</v>
      </c>
      <c r="G208" s="34" t="e">
        <f t="shared" si="151"/>
        <v>#REF!</v>
      </c>
      <c r="H208" s="34" t="e">
        <f t="shared" si="151"/>
        <v>#REF!</v>
      </c>
      <c r="I208" s="34" t="e">
        <f t="shared" si="151"/>
        <v>#REF!</v>
      </c>
      <c r="J208" s="34" t="e">
        <f t="shared" si="151"/>
        <v>#REF!</v>
      </c>
      <c r="K208" s="34" t="e">
        <f t="shared" si="151"/>
        <v>#REF!</v>
      </c>
      <c r="L208" s="34" t="e">
        <f t="shared" si="151"/>
        <v>#REF!</v>
      </c>
      <c r="M208" s="34" t="e">
        <f t="shared" si="151"/>
        <v>#REF!</v>
      </c>
      <c r="N208" s="34" t="e">
        <f t="shared" si="151"/>
        <v>#REF!</v>
      </c>
      <c r="O208" s="34" t="e">
        <f t="shared" si="151"/>
        <v>#REF!</v>
      </c>
      <c r="P208" s="34" t="e">
        <f t="shared" si="151"/>
        <v>#REF!</v>
      </c>
      <c r="Q208" s="34" t="e">
        <f t="shared" si="151"/>
        <v>#REF!</v>
      </c>
      <c r="R208" s="34" t="e">
        <f t="shared" si="151"/>
        <v>#REF!</v>
      </c>
      <c r="S208" s="34" t="e">
        <f t="shared" si="151"/>
        <v>#REF!</v>
      </c>
      <c r="T208" s="34" t="e">
        <f t="shared" si="151"/>
        <v>#REF!</v>
      </c>
      <c r="U208" s="34" t="e">
        <f t="shared" si="151"/>
        <v>#REF!</v>
      </c>
      <c r="V208" s="34" t="e">
        <f t="shared" si="151"/>
        <v>#REF!</v>
      </c>
      <c r="W208" s="34" t="e">
        <f t="shared" si="151"/>
        <v>#REF!</v>
      </c>
      <c r="X208" s="34" t="e">
        <f t="shared" si="151"/>
        <v>#REF!</v>
      </c>
      <c r="Y208" s="34" t="e">
        <f t="shared" si="151"/>
        <v>#REF!</v>
      </c>
      <c r="Z208" s="34" t="e">
        <f t="shared" si="151"/>
        <v>#REF!</v>
      </c>
      <c r="AA208" s="34" t="e">
        <f t="shared" si="151"/>
        <v>#REF!</v>
      </c>
      <c r="AB208" s="34" t="e">
        <f t="shared" si="151"/>
        <v>#REF!</v>
      </c>
      <c r="AC208" s="34" t="e">
        <f t="shared" si="151"/>
        <v>#REF!</v>
      </c>
      <c r="AD208" s="34" t="e">
        <f t="shared" si="151"/>
        <v>#REF!</v>
      </c>
      <c r="AE208" s="34" t="e">
        <f t="shared" si="151"/>
        <v>#REF!</v>
      </c>
      <c r="AF208" s="34" t="e">
        <f t="shared" si="151"/>
        <v>#REF!</v>
      </c>
      <c r="AG208" s="34" t="e">
        <f t="shared" si="151"/>
        <v>#REF!</v>
      </c>
      <c r="AH208" s="34" t="e">
        <f t="shared" si="151"/>
        <v>#REF!</v>
      </c>
      <c r="AI208" s="34" t="e">
        <f t="shared" si="151"/>
        <v>#REF!</v>
      </c>
      <c r="AJ208" s="34" t="e">
        <f t="shared" si="151"/>
        <v>#REF!</v>
      </c>
      <c r="AK208" s="34" t="e">
        <f t="shared" si="151"/>
        <v>#REF!</v>
      </c>
      <c r="AL208" s="34" t="e">
        <f t="shared" si="151"/>
        <v>#REF!</v>
      </c>
      <c r="AM208" s="34" t="e">
        <f t="shared" si="151"/>
        <v>#REF!</v>
      </c>
      <c r="AN208" s="34" t="e">
        <f t="shared" si="151"/>
        <v>#REF!</v>
      </c>
      <c r="AO208" s="34" t="e">
        <f t="shared" si="151"/>
        <v>#REF!</v>
      </c>
      <c r="AP208" s="34" t="e">
        <f t="shared" si="151"/>
        <v>#REF!</v>
      </c>
      <c r="AQ208" s="34" t="e">
        <f t="shared" si="151"/>
        <v>#REF!</v>
      </c>
      <c r="AR208" s="34" t="e">
        <f t="shared" si="151"/>
        <v>#REF!</v>
      </c>
      <c r="AS208" s="34" t="e">
        <f t="shared" si="151"/>
        <v>#REF!</v>
      </c>
      <c r="AT208" s="34" t="e">
        <f t="shared" si="151"/>
        <v>#REF!</v>
      </c>
      <c r="AU208" s="34" t="e">
        <f t="shared" si="151"/>
        <v>#REF!</v>
      </c>
      <c r="AV208" s="34" t="e">
        <f t="shared" si="151"/>
        <v>#REF!</v>
      </c>
      <c r="AW208" s="34" t="e">
        <f t="shared" si="151"/>
        <v>#REF!</v>
      </c>
      <c r="AX208" s="34" t="e">
        <f t="shared" si="151"/>
        <v>#REF!</v>
      </c>
      <c r="AY208" s="34" t="e">
        <f t="shared" si="151"/>
        <v>#REF!</v>
      </c>
      <c r="AZ208" s="34" t="e">
        <f t="shared" si="151"/>
        <v>#REF!</v>
      </c>
      <c r="BA208" s="34" t="e">
        <f t="shared" si="151"/>
        <v>#REF!</v>
      </c>
      <c r="BB208" s="34" t="e">
        <f t="shared" si="151"/>
        <v>#REF!</v>
      </c>
      <c r="BC208" s="34" t="e">
        <f t="shared" si="151"/>
        <v>#REF!</v>
      </c>
      <c r="BD208" s="34" t="e">
        <f t="shared" si="151"/>
        <v>#REF!</v>
      </c>
      <c r="BE208" s="34" t="e">
        <f t="shared" si="151"/>
        <v>#REF!</v>
      </c>
      <c r="BF208" s="34" t="e">
        <f t="shared" si="151"/>
        <v>#REF!</v>
      </c>
      <c r="BG208" s="34" t="e">
        <f t="shared" si="151"/>
        <v>#REF!</v>
      </c>
      <c r="BH208" s="34" t="e">
        <f t="shared" si="151"/>
        <v>#REF!</v>
      </c>
      <c r="BI208" s="34" t="e">
        <f t="shared" si="151"/>
        <v>#REF!</v>
      </c>
      <c r="BJ208" s="34" t="e">
        <f t="shared" si="151"/>
        <v>#REF!</v>
      </c>
      <c r="BK208" s="34" t="e">
        <f t="shared" si="151"/>
        <v>#REF!</v>
      </c>
      <c r="BL208" s="34" t="e">
        <f t="shared" si="151"/>
        <v>#REF!</v>
      </c>
      <c r="BM208" s="34"/>
    </row>
    <row r="209" spans="1:65" s="12" customFormat="1">
      <c r="A209" s="39"/>
      <c r="D209" s="22"/>
      <c r="E209" s="22"/>
      <c r="F209" s="22"/>
      <c r="G209" s="22"/>
      <c r="H209" s="22"/>
      <c r="I209" s="22"/>
      <c r="J209" s="22"/>
      <c r="K209" s="22"/>
      <c r="L209" s="22"/>
      <c r="M209" s="22"/>
      <c r="N209" s="22"/>
      <c r="O209" s="22"/>
      <c r="P209" s="22"/>
      <c r="Q209" s="22"/>
      <c r="R209" s="22"/>
      <c r="S209" s="22"/>
      <c r="T209" s="22"/>
      <c r="U209" s="22"/>
      <c r="V209" s="22"/>
      <c r="W209" s="22"/>
      <c r="X209" s="22"/>
      <c r="Y209" s="22"/>
      <c r="Z209" s="22"/>
      <c r="AA209" s="22"/>
      <c r="AB209" s="22"/>
      <c r="AC209" s="22"/>
      <c r="AD209" s="50"/>
      <c r="AE209" s="50"/>
      <c r="AF209" s="50"/>
      <c r="AG209" s="50"/>
      <c r="AH209" s="50"/>
      <c r="AI209" s="50"/>
      <c r="AJ209" s="50"/>
      <c r="AK209" s="50"/>
      <c r="AL209" s="50"/>
      <c r="AM209" s="50"/>
      <c r="AN209" s="50"/>
      <c r="AO209" s="50"/>
      <c r="AP209" s="50"/>
      <c r="AQ209" s="50"/>
      <c r="AR209" s="45"/>
      <c r="AS209" s="45"/>
      <c r="AT209" s="45"/>
      <c r="AU209" s="45"/>
      <c r="AV209" s="45"/>
      <c r="AW209" s="45"/>
      <c r="AX209" s="45"/>
      <c r="AY209" s="45"/>
      <c r="AZ209" s="45"/>
      <c r="BA209" s="45"/>
      <c r="BB209" s="45"/>
      <c r="BC209" s="45"/>
      <c r="BD209" s="45"/>
    </row>
    <row r="210" spans="1:65" s="12" customFormat="1">
      <c r="A210" s="49" t="e">
        <f>+"Output "&amp; PV_Base!A196&amp;""</f>
        <v>#REF!</v>
      </c>
      <c r="C210" s="51"/>
      <c r="D210" s="52" t="e">
        <f>D$7</f>
        <v>#NAME?</v>
      </c>
      <c r="E210" s="25" t="e">
        <f t="shared" ref="E210:AB210" si="152">D210+1</f>
        <v>#NAME?</v>
      </c>
      <c r="F210" s="25" t="e">
        <f t="shared" si="152"/>
        <v>#NAME?</v>
      </c>
      <c r="G210" s="25" t="e">
        <f t="shared" si="152"/>
        <v>#NAME?</v>
      </c>
      <c r="H210" s="25" t="e">
        <f t="shared" si="152"/>
        <v>#NAME?</v>
      </c>
      <c r="I210" s="25" t="e">
        <f t="shared" si="152"/>
        <v>#NAME?</v>
      </c>
      <c r="J210" s="25" t="e">
        <f t="shared" si="152"/>
        <v>#NAME?</v>
      </c>
      <c r="K210" s="25" t="e">
        <f t="shared" si="152"/>
        <v>#NAME?</v>
      </c>
      <c r="L210" s="25" t="e">
        <f t="shared" si="152"/>
        <v>#NAME?</v>
      </c>
      <c r="M210" s="25" t="e">
        <f t="shared" si="152"/>
        <v>#NAME?</v>
      </c>
      <c r="N210" s="25" t="e">
        <f t="shared" si="152"/>
        <v>#NAME?</v>
      </c>
      <c r="O210" s="25" t="e">
        <f t="shared" si="152"/>
        <v>#NAME?</v>
      </c>
      <c r="P210" s="25" t="e">
        <f t="shared" si="152"/>
        <v>#NAME?</v>
      </c>
      <c r="Q210" s="25" t="e">
        <f t="shared" si="152"/>
        <v>#NAME?</v>
      </c>
      <c r="R210" s="25" t="e">
        <f t="shared" si="152"/>
        <v>#NAME?</v>
      </c>
      <c r="S210" s="25" t="e">
        <f t="shared" si="152"/>
        <v>#NAME?</v>
      </c>
      <c r="T210" s="25" t="e">
        <f t="shared" si="152"/>
        <v>#NAME?</v>
      </c>
      <c r="U210" s="25" t="e">
        <f t="shared" si="152"/>
        <v>#NAME?</v>
      </c>
      <c r="V210" s="25" t="e">
        <f t="shared" si="152"/>
        <v>#NAME?</v>
      </c>
      <c r="W210" s="25" t="e">
        <f t="shared" si="152"/>
        <v>#NAME?</v>
      </c>
      <c r="X210" s="25" t="e">
        <f t="shared" si="152"/>
        <v>#NAME?</v>
      </c>
      <c r="Y210" s="25" t="e">
        <f t="shared" si="152"/>
        <v>#NAME?</v>
      </c>
      <c r="Z210" s="25" t="e">
        <f t="shared" si="152"/>
        <v>#NAME?</v>
      </c>
      <c r="AA210" s="25" t="e">
        <f t="shared" si="152"/>
        <v>#NAME?</v>
      </c>
      <c r="AB210" s="25" t="e">
        <f t="shared" si="152"/>
        <v>#NAME?</v>
      </c>
      <c r="AC210" s="25" t="e">
        <f>AB210+1</f>
        <v>#NAME?</v>
      </c>
      <c r="AD210" s="25" t="e">
        <f t="shared" ref="AD210:BL210" si="153">AC210+1</f>
        <v>#NAME?</v>
      </c>
      <c r="AE210" s="25" t="e">
        <f t="shared" si="153"/>
        <v>#NAME?</v>
      </c>
      <c r="AF210" s="25" t="e">
        <f t="shared" si="153"/>
        <v>#NAME?</v>
      </c>
      <c r="AG210" s="25" t="e">
        <f t="shared" si="153"/>
        <v>#NAME?</v>
      </c>
      <c r="AH210" s="25" t="e">
        <f t="shared" si="153"/>
        <v>#NAME?</v>
      </c>
      <c r="AI210" s="25" t="e">
        <f t="shared" si="153"/>
        <v>#NAME?</v>
      </c>
      <c r="AJ210" s="25" t="e">
        <f t="shared" si="153"/>
        <v>#NAME?</v>
      </c>
      <c r="AK210" s="25" t="e">
        <f t="shared" si="153"/>
        <v>#NAME?</v>
      </c>
      <c r="AL210" s="25" t="e">
        <f t="shared" si="153"/>
        <v>#NAME?</v>
      </c>
      <c r="AM210" s="25" t="e">
        <f t="shared" si="153"/>
        <v>#NAME?</v>
      </c>
      <c r="AN210" s="25" t="e">
        <f t="shared" si="153"/>
        <v>#NAME?</v>
      </c>
      <c r="AO210" s="25" t="e">
        <f t="shared" si="153"/>
        <v>#NAME?</v>
      </c>
      <c r="AP210" s="25" t="e">
        <f t="shared" si="153"/>
        <v>#NAME?</v>
      </c>
      <c r="AQ210" s="25" t="e">
        <f t="shared" si="153"/>
        <v>#NAME?</v>
      </c>
      <c r="AR210" s="25" t="e">
        <f t="shared" si="153"/>
        <v>#NAME?</v>
      </c>
      <c r="AS210" s="25" t="e">
        <f t="shared" si="153"/>
        <v>#NAME?</v>
      </c>
      <c r="AT210" s="25" t="e">
        <f t="shared" si="153"/>
        <v>#NAME?</v>
      </c>
      <c r="AU210" s="25" t="e">
        <f t="shared" si="153"/>
        <v>#NAME?</v>
      </c>
      <c r="AV210" s="25" t="e">
        <f t="shared" si="153"/>
        <v>#NAME?</v>
      </c>
      <c r="AW210" s="25" t="e">
        <f t="shared" si="153"/>
        <v>#NAME?</v>
      </c>
      <c r="AX210" s="25" t="e">
        <f t="shared" si="153"/>
        <v>#NAME?</v>
      </c>
      <c r="AY210" s="25" t="e">
        <f t="shared" si="153"/>
        <v>#NAME?</v>
      </c>
      <c r="AZ210" s="25" t="e">
        <f t="shared" si="153"/>
        <v>#NAME?</v>
      </c>
      <c r="BA210" s="25" t="e">
        <f t="shared" si="153"/>
        <v>#NAME?</v>
      </c>
      <c r="BB210" s="25" t="e">
        <f t="shared" si="153"/>
        <v>#NAME?</v>
      </c>
      <c r="BC210" s="25" t="e">
        <f t="shared" si="153"/>
        <v>#NAME?</v>
      </c>
      <c r="BD210" s="25" t="e">
        <f t="shared" si="153"/>
        <v>#NAME?</v>
      </c>
      <c r="BE210" s="25" t="e">
        <f t="shared" si="153"/>
        <v>#NAME?</v>
      </c>
      <c r="BF210" s="25" t="e">
        <f t="shared" si="153"/>
        <v>#NAME?</v>
      </c>
      <c r="BG210" s="25" t="e">
        <f t="shared" si="153"/>
        <v>#NAME?</v>
      </c>
      <c r="BH210" s="25" t="e">
        <f t="shared" si="153"/>
        <v>#NAME?</v>
      </c>
      <c r="BI210" s="25" t="e">
        <f t="shared" si="153"/>
        <v>#NAME?</v>
      </c>
      <c r="BJ210" s="25" t="e">
        <f t="shared" si="153"/>
        <v>#NAME?</v>
      </c>
      <c r="BK210" s="25" t="e">
        <f t="shared" si="153"/>
        <v>#NAME?</v>
      </c>
      <c r="BL210" s="25" t="e">
        <f t="shared" si="153"/>
        <v>#NAME?</v>
      </c>
      <c r="BM210" s="25"/>
    </row>
    <row r="211" spans="1:65" s="12" customFormat="1">
      <c r="A211" s="39"/>
      <c r="C211" s="54" t="e">
        <f>$C$22</f>
        <v>#REF!</v>
      </c>
      <c r="D211" s="85" t="e">
        <f>#REF!</f>
        <v>#REF!</v>
      </c>
      <c r="E211" s="85" t="e">
        <f>#REF!</f>
        <v>#REF!</v>
      </c>
      <c r="F211" s="85" t="e">
        <f>#REF!</f>
        <v>#REF!</v>
      </c>
      <c r="G211" s="85" t="e">
        <f>#REF!</f>
        <v>#REF!</v>
      </c>
      <c r="H211" s="85" t="e">
        <f>#REF!</f>
        <v>#REF!</v>
      </c>
      <c r="I211" s="85" t="e">
        <f>#REF!</f>
        <v>#REF!</v>
      </c>
      <c r="J211" s="85" t="e">
        <f>#REF!</f>
        <v>#REF!</v>
      </c>
      <c r="K211" s="85" t="e">
        <f>#REF!</f>
        <v>#REF!</v>
      </c>
      <c r="L211" s="85" t="e">
        <f>#REF!</f>
        <v>#REF!</v>
      </c>
      <c r="M211" s="85" t="e">
        <f>#REF!</f>
        <v>#REF!</v>
      </c>
      <c r="N211" s="85" t="e">
        <f>#REF!</f>
        <v>#REF!</v>
      </c>
      <c r="O211" s="85" t="e">
        <f>#REF!</f>
        <v>#REF!</v>
      </c>
      <c r="P211" s="85" t="e">
        <f>#REF!</f>
        <v>#REF!</v>
      </c>
      <c r="Q211" s="85" t="e">
        <f>#REF!</f>
        <v>#REF!</v>
      </c>
      <c r="R211" s="85" t="e">
        <f>#REF!</f>
        <v>#REF!</v>
      </c>
      <c r="S211" s="85" t="e">
        <f>#REF!</f>
        <v>#REF!</v>
      </c>
      <c r="T211" s="85" t="e">
        <f>#REF!</f>
        <v>#REF!</v>
      </c>
      <c r="U211" s="85" t="e">
        <f>#REF!</f>
        <v>#REF!</v>
      </c>
      <c r="V211" s="85" t="e">
        <f>#REF!</f>
        <v>#REF!</v>
      </c>
      <c r="W211" s="85" t="e">
        <f>#REF!</f>
        <v>#REF!</v>
      </c>
      <c r="X211" s="85" t="e">
        <f>#REF!</f>
        <v>#REF!</v>
      </c>
      <c r="Y211" s="85" t="e">
        <f>#REF!</f>
        <v>#REF!</v>
      </c>
      <c r="Z211" s="85" t="e">
        <f>#REF!</f>
        <v>#REF!</v>
      </c>
      <c r="AA211" s="85" t="e">
        <f>#REF!</f>
        <v>#REF!</v>
      </c>
      <c r="AB211" s="85" t="e">
        <f>#REF!</f>
        <v>#REF!</v>
      </c>
      <c r="AC211" s="85" t="e">
        <f>#REF!</f>
        <v>#REF!</v>
      </c>
      <c r="AD211" s="85" t="e">
        <f>#REF!</f>
        <v>#REF!</v>
      </c>
      <c r="AE211" s="85" t="e">
        <f>#REF!</f>
        <v>#REF!</v>
      </c>
      <c r="AF211" s="85" t="e">
        <f>#REF!</f>
        <v>#REF!</v>
      </c>
      <c r="AG211" s="85" t="e">
        <f>#REF!</f>
        <v>#REF!</v>
      </c>
      <c r="AH211" s="85" t="e">
        <f>#REF!</f>
        <v>#REF!</v>
      </c>
      <c r="AI211" s="85" t="e">
        <f>#REF!</f>
        <v>#REF!</v>
      </c>
      <c r="AJ211" s="85" t="e">
        <f>#REF!</f>
        <v>#REF!</v>
      </c>
      <c r="AK211" s="85" t="e">
        <f>#REF!</f>
        <v>#REF!</v>
      </c>
      <c r="AL211" s="85" t="e">
        <f>#REF!</f>
        <v>#REF!</v>
      </c>
      <c r="AM211" s="85" t="e">
        <f>#REF!</f>
        <v>#REF!</v>
      </c>
      <c r="AN211" s="85" t="e">
        <f>#REF!</f>
        <v>#REF!</v>
      </c>
      <c r="AO211" s="85" t="e">
        <f>#REF!</f>
        <v>#REF!</v>
      </c>
      <c r="AP211" s="85" t="e">
        <f>#REF!</f>
        <v>#REF!</v>
      </c>
      <c r="AQ211" s="85" t="e">
        <f>#REF!</f>
        <v>#REF!</v>
      </c>
      <c r="AR211" s="85" t="e">
        <f>#REF!</f>
        <v>#REF!</v>
      </c>
      <c r="AS211" s="85" t="e">
        <f>#REF!</f>
        <v>#REF!</v>
      </c>
      <c r="AT211" s="85" t="e">
        <f>#REF!</f>
        <v>#REF!</v>
      </c>
      <c r="AU211" s="85" t="e">
        <f>#REF!</f>
        <v>#REF!</v>
      </c>
      <c r="AV211" s="85" t="e">
        <f>#REF!</f>
        <v>#REF!</v>
      </c>
      <c r="AW211" s="85" t="e">
        <f>#REF!</f>
        <v>#REF!</v>
      </c>
      <c r="AX211" s="85" t="e">
        <f>#REF!</f>
        <v>#REF!</v>
      </c>
      <c r="AY211" s="85" t="e">
        <f>#REF!</f>
        <v>#REF!</v>
      </c>
      <c r="AZ211" s="85" t="e">
        <f>#REF!</f>
        <v>#REF!</v>
      </c>
      <c r="BA211" s="85" t="e">
        <f>#REF!</f>
        <v>#REF!</v>
      </c>
      <c r="BB211" s="85" t="e">
        <f>#REF!</f>
        <v>#REF!</v>
      </c>
      <c r="BC211" s="85" t="e">
        <f>#REF!</f>
        <v>#REF!</v>
      </c>
      <c r="BD211" s="85" t="e">
        <f>#REF!</f>
        <v>#REF!</v>
      </c>
      <c r="BE211" s="85" t="e">
        <f>#REF!</f>
        <v>#REF!</v>
      </c>
      <c r="BF211" s="85" t="e">
        <f>#REF!</f>
        <v>#REF!</v>
      </c>
      <c r="BG211" s="85" t="e">
        <f>#REF!</f>
        <v>#REF!</v>
      </c>
      <c r="BH211" s="85" t="e">
        <f>#REF!</f>
        <v>#REF!</v>
      </c>
      <c r="BI211" s="85" t="e">
        <f>#REF!</f>
        <v>#REF!</v>
      </c>
      <c r="BJ211" s="85" t="e">
        <f>#REF!</f>
        <v>#REF!</v>
      </c>
      <c r="BK211" s="85" t="e">
        <f>#REF!</f>
        <v>#REF!</v>
      </c>
      <c r="BL211" s="85" t="e">
        <f>#REF!</f>
        <v>#REF!</v>
      </c>
      <c r="BM211" s="85"/>
    </row>
    <row r="212" spans="1:65" s="12" customFormat="1">
      <c r="A212" s="39"/>
      <c r="C212" s="30" t="e">
        <f>$C$23</f>
        <v>#REF!</v>
      </c>
      <c r="D212" s="34" t="e">
        <f>D211</f>
        <v>#REF!</v>
      </c>
      <c r="E212" s="84" t="e">
        <f>SUM($D211:E211)</f>
        <v>#REF!</v>
      </c>
      <c r="F212" s="84" t="e">
        <f>SUM($D211:F211)</f>
        <v>#REF!</v>
      </c>
      <c r="G212" s="84" t="e">
        <f>SUM($D211:G211)</f>
        <v>#REF!</v>
      </c>
      <c r="H212" s="84" t="e">
        <f>SUM($D211:H211)</f>
        <v>#REF!</v>
      </c>
      <c r="I212" s="84" t="e">
        <f>SUM($D211:I211)</f>
        <v>#REF!</v>
      </c>
      <c r="J212" s="84" t="e">
        <f>SUM($D211:J211)</f>
        <v>#REF!</v>
      </c>
      <c r="K212" s="84" t="e">
        <f>SUM($D211:K211)</f>
        <v>#REF!</v>
      </c>
      <c r="L212" s="84" t="e">
        <f>SUM($D211:L211)</f>
        <v>#REF!</v>
      </c>
      <c r="M212" s="84" t="e">
        <f>SUM($D211:M211)</f>
        <v>#REF!</v>
      </c>
      <c r="N212" s="84" t="e">
        <f>SUM($D211:N211)</f>
        <v>#REF!</v>
      </c>
      <c r="O212" s="84" t="e">
        <f>SUM($D211:O211)</f>
        <v>#REF!</v>
      </c>
      <c r="P212" s="84" t="e">
        <f>SUM($D211:P211)</f>
        <v>#REF!</v>
      </c>
      <c r="Q212" s="84" t="e">
        <f>SUM($D211:Q211)</f>
        <v>#REF!</v>
      </c>
      <c r="R212" s="84" t="e">
        <f>SUM($D211:R211)</f>
        <v>#REF!</v>
      </c>
      <c r="S212" s="84" t="e">
        <f>SUM($D211:S211)</f>
        <v>#REF!</v>
      </c>
      <c r="T212" s="84" t="e">
        <f>SUM($D211:T211)</f>
        <v>#REF!</v>
      </c>
      <c r="U212" s="84" t="e">
        <f>SUM($D211:U211)</f>
        <v>#REF!</v>
      </c>
      <c r="V212" s="84" t="e">
        <f>SUM($D211:V211)</f>
        <v>#REF!</v>
      </c>
      <c r="W212" s="84" t="e">
        <f>SUM($D211:W211)</f>
        <v>#REF!</v>
      </c>
      <c r="X212" s="84" t="e">
        <f>SUM($D211:X211)</f>
        <v>#REF!</v>
      </c>
      <c r="Y212" s="84" t="e">
        <f>SUM($D211:Y211)</f>
        <v>#REF!</v>
      </c>
      <c r="Z212" s="84" t="e">
        <f>SUM($D211:Z211)</f>
        <v>#REF!</v>
      </c>
      <c r="AA212" s="84" t="e">
        <f>SUM($D211:AA211)</f>
        <v>#REF!</v>
      </c>
      <c r="AB212" s="84" t="e">
        <f>SUM($D211:AB211)</f>
        <v>#REF!</v>
      </c>
      <c r="AC212" s="84" t="e">
        <f>SUM($D211:AC211)</f>
        <v>#REF!</v>
      </c>
      <c r="AD212" s="84" t="e">
        <f>SUM($D211:AD211)</f>
        <v>#REF!</v>
      </c>
      <c r="AE212" s="84" t="e">
        <f>SUM($D211:AE211)</f>
        <v>#REF!</v>
      </c>
      <c r="AF212" s="84" t="e">
        <f>SUM($D211:AF211)</f>
        <v>#REF!</v>
      </c>
      <c r="AG212" s="84" t="e">
        <f>SUM($D211:AG211)</f>
        <v>#REF!</v>
      </c>
      <c r="AH212" s="84" t="e">
        <f>SUM($D211:AH211)</f>
        <v>#REF!</v>
      </c>
      <c r="AI212" s="84" t="e">
        <f>SUM($D211:AI211)</f>
        <v>#REF!</v>
      </c>
      <c r="AJ212" s="84" t="e">
        <f>SUM($D211:AJ211)</f>
        <v>#REF!</v>
      </c>
      <c r="AK212" s="84" t="e">
        <f>SUM($D211:AK211)</f>
        <v>#REF!</v>
      </c>
      <c r="AL212" s="84" t="e">
        <f>SUM($D211:AL211)</f>
        <v>#REF!</v>
      </c>
      <c r="AM212" s="84" t="e">
        <f>SUM($D211:AM211)</f>
        <v>#REF!</v>
      </c>
      <c r="AN212" s="84" t="e">
        <f>SUM($D211:AN211)</f>
        <v>#REF!</v>
      </c>
      <c r="AO212" s="84" t="e">
        <f>SUM($D211:AO211)</f>
        <v>#REF!</v>
      </c>
      <c r="AP212" s="84" t="e">
        <f>SUM($D211:AP211)</f>
        <v>#REF!</v>
      </c>
      <c r="AQ212" s="84" t="e">
        <f>SUM($D211:AQ211)</f>
        <v>#REF!</v>
      </c>
      <c r="AR212" s="84" t="e">
        <f>SUM($D211:AR211)</f>
        <v>#REF!</v>
      </c>
      <c r="AS212" s="84" t="e">
        <f>SUM($D211:AS211)</f>
        <v>#REF!</v>
      </c>
      <c r="AT212" s="84" t="e">
        <f>SUM($D211:AT211)</f>
        <v>#REF!</v>
      </c>
      <c r="AU212" s="84" t="e">
        <f>SUM($D211:AU211)</f>
        <v>#REF!</v>
      </c>
      <c r="AV212" s="84" t="e">
        <f>SUM($D211:AV211)</f>
        <v>#REF!</v>
      </c>
      <c r="AW212" s="84" t="e">
        <f>SUM($D211:AW211)</f>
        <v>#REF!</v>
      </c>
      <c r="AX212" s="84" t="e">
        <f>SUM($D211:AX211)</f>
        <v>#REF!</v>
      </c>
      <c r="AY212" s="84" t="e">
        <f>SUM($D211:AY211)</f>
        <v>#REF!</v>
      </c>
      <c r="AZ212" s="84" t="e">
        <f>SUM($D211:AZ211)</f>
        <v>#REF!</v>
      </c>
      <c r="BA212" s="84" t="e">
        <f>SUM($D211:BA211)</f>
        <v>#REF!</v>
      </c>
      <c r="BB212" s="84" t="e">
        <f>SUM($D211:BB211)</f>
        <v>#REF!</v>
      </c>
      <c r="BC212" s="84" t="e">
        <f>SUM($D211:BC211)</f>
        <v>#REF!</v>
      </c>
      <c r="BD212" s="84" t="e">
        <f>SUM($D211:BD211)</f>
        <v>#REF!</v>
      </c>
      <c r="BE212" s="84" t="e">
        <f>SUM($D211:BE211)</f>
        <v>#REF!</v>
      </c>
      <c r="BF212" s="84" t="e">
        <f>SUM($D211:BF211)</f>
        <v>#REF!</v>
      </c>
      <c r="BG212" s="84" t="e">
        <f>SUM($D211:BG211)</f>
        <v>#REF!</v>
      </c>
      <c r="BH212" s="84" t="e">
        <f>SUM($D211:BH211)</f>
        <v>#REF!</v>
      </c>
      <c r="BI212" s="84" t="e">
        <f>SUM($D211:BI211)</f>
        <v>#REF!</v>
      </c>
      <c r="BJ212" s="84" t="e">
        <f>SUM($D211:BJ211)</f>
        <v>#REF!</v>
      </c>
      <c r="BK212" s="84" t="e">
        <f>SUM($D211:BK211)</f>
        <v>#REF!</v>
      </c>
      <c r="BL212" s="84" t="e">
        <f>SUM($D211:BL211)</f>
        <v>#REF!</v>
      </c>
      <c r="BM212" s="84"/>
    </row>
    <row r="213" spans="1:65" s="12" customFormat="1">
      <c r="A213" s="39"/>
      <c r="C213" s="30" t="e">
        <f>$C$24</f>
        <v>#REF!</v>
      </c>
      <c r="D213" s="84" t="e">
        <f>D211-D217</f>
        <v>#REF!</v>
      </c>
      <c r="E213" s="34" t="e">
        <f>D213+E211-E217</f>
        <v>#REF!</v>
      </c>
      <c r="F213" s="34" t="e">
        <f>E213+F211-F217</f>
        <v>#REF!</v>
      </c>
      <c r="G213" s="34" t="e">
        <f>F213+G211-G217</f>
        <v>#REF!</v>
      </c>
      <c r="H213" s="34" t="e">
        <f t="shared" ref="H213:BL213" si="154">G213+H211-H217</f>
        <v>#REF!</v>
      </c>
      <c r="I213" s="34" t="e">
        <f t="shared" si="154"/>
        <v>#REF!</v>
      </c>
      <c r="J213" s="34" t="e">
        <f t="shared" si="154"/>
        <v>#REF!</v>
      </c>
      <c r="K213" s="34" t="e">
        <f t="shared" si="154"/>
        <v>#REF!</v>
      </c>
      <c r="L213" s="34" t="e">
        <f t="shared" si="154"/>
        <v>#REF!</v>
      </c>
      <c r="M213" s="34" t="e">
        <f t="shared" si="154"/>
        <v>#REF!</v>
      </c>
      <c r="N213" s="34" t="e">
        <f t="shared" si="154"/>
        <v>#REF!</v>
      </c>
      <c r="O213" s="34" t="e">
        <f t="shared" si="154"/>
        <v>#REF!</v>
      </c>
      <c r="P213" s="34" t="e">
        <f t="shared" si="154"/>
        <v>#REF!</v>
      </c>
      <c r="Q213" s="34" t="e">
        <f t="shared" si="154"/>
        <v>#REF!</v>
      </c>
      <c r="R213" s="34" t="e">
        <f t="shared" si="154"/>
        <v>#REF!</v>
      </c>
      <c r="S213" s="34" t="e">
        <f t="shared" si="154"/>
        <v>#REF!</v>
      </c>
      <c r="T213" s="34" t="e">
        <f t="shared" si="154"/>
        <v>#REF!</v>
      </c>
      <c r="U213" s="34" t="e">
        <f t="shared" si="154"/>
        <v>#REF!</v>
      </c>
      <c r="V213" s="34" t="e">
        <f t="shared" si="154"/>
        <v>#REF!</v>
      </c>
      <c r="W213" s="34" t="e">
        <f t="shared" si="154"/>
        <v>#REF!</v>
      </c>
      <c r="X213" s="34" t="e">
        <f t="shared" si="154"/>
        <v>#REF!</v>
      </c>
      <c r="Y213" s="34" t="e">
        <f t="shared" si="154"/>
        <v>#REF!</v>
      </c>
      <c r="Z213" s="34" t="e">
        <f t="shared" si="154"/>
        <v>#REF!</v>
      </c>
      <c r="AA213" s="34" t="e">
        <f t="shared" si="154"/>
        <v>#REF!</v>
      </c>
      <c r="AB213" s="34" t="e">
        <f t="shared" si="154"/>
        <v>#REF!</v>
      </c>
      <c r="AC213" s="34" t="e">
        <f t="shared" si="154"/>
        <v>#REF!</v>
      </c>
      <c r="AD213" s="34" t="e">
        <f t="shared" si="154"/>
        <v>#REF!</v>
      </c>
      <c r="AE213" s="34" t="e">
        <f t="shared" si="154"/>
        <v>#REF!</v>
      </c>
      <c r="AF213" s="34" t="e">
        <f t="shared" si="154"/>
        <v>#REF!</v>
      </c>
      <c r="AG213" s="34" t="e">
        <f t="shared" si="154"/>
        <v>#REF!</v>
      </c>
      <c r="AH213" s="34" t="e">
        <f t="shared" si="154"/>
        <v>#REF!</v>
      </c>
      <c r="AI213" s="34" t="e">
        <f t="shared" si="154"/>
        <v>#REF!</v>
      </c>
      <c r="AJ213" s="34" t="e">
        <f t="shared" si="154"/>
        <v>#REF!</v>
      </c>
      <c r="AK213" s="34" t="e">
        <f t="shared" si="154"/>
        <v>#REF!</v>
      </c>
      <c r="AL213" s="34" t="e">
        <f t="shared" si="154"/>
        <v>#REF!</v>
      </c>
      <c r="AM213" s="34" t="e">
        <f t="shared" si="154"/>
        <v>#REF!</v>
      </c>
      <c r="AN213" s="34" t="e">
        <f t="shared" si="154"/>
        <v>#REF!</v>
      </c>
      <c r="AO213" s="34" t="e">
        <f t="shared" si="154"/>
        <v>#REF!</v>
      </c>
      <c r="AP213" s="34" t="e">
        <f t="shared" si="154"/>
        <v>#REF!</v>
      </c>
      <c r="AQ213" s="34" t="e">
        <f t="shared" si="154"/>
        <v>#REF!</v>
      </c>
      <c r="AR213" s="34" t="e">
        <f t="shared" si="154"/>
        <v>#REF!</v>
      </c>
      <c r="AS213" s="34" t="e">
        <f t="shared" si="154"/>
        <v>#REF!</v>
      </c>
      <c r="AT213" s="34" t="e">
        <f t="shared" si="154"/>
        <v>#REF!</v>
      </c>
      <c r="AU213" s="34" t="e">
        <f t="shared" si="154"/>
        <v>#REF!</v>
      </c>
      <c r="AV213" s="34" t="e">
        <f t="shared" si="154"/>
        <v>#REF!</v>
      </c>
      <c r="AW213" s="34" t="e">
        <f t="shared" si="154"/>
        <v>#REF!</v>
      </c>
      <c r="AX213" s="34" t="e">
        <f t="shared" si="154"/>
        <v>#REF!</v>
      </c>
      <c r="AY213" s="34" t="e">
        <f t="shared" si="154"/>
        <v>#REF!</v>
      </c>
      <c r="AZ213" s="34" t="e">
        <f t="shared" si="154"/>
        <v>#REF!</v>
      </c>
      <c r="BA213" s="34" t="e">
        <f t="shared" si="154"/>
        <v>#REF!</v>
      </c>
      <c r="BB213" s="34" t="e">
        <f t="shared" si="154"/>
        <v>#REF!</v>
      </c>
      <c r="BC213" s="34" t="e">
        <f t="shared" si="154"/>
        <v>#REF!</v>
      </c>
      <c r="BD213" s="34" t="e">
        <f t="shared" si="154"/>
        <v>#REF!</v>
      </c>
      <c r="BE213" s="34" t="e">
        <f t="shared" si="154"/>
        <v>#REF!</v>
      </c>
      <c r="BF213" s="34" t="e">
        <f t="shared" si="154"/>
        <v>#REF!</v>
      </c>
      <c r="BG213" s="34" t="e">
        <f t="shared" si="154"/>
        <v>#REF!</v>
      </c>
      <c r="BH213" s="34" t="e">
        <f t="shared" si="154"/>
        <v>#REF!</v>
      </c>
      <c r="BI213" s="34" t="e">
        <f t="shared" si="154"/>
        <v>#REF!</v>
      </c>
      <c r="BJ213" s="34" t="e">
        <f t="shared" si="154"/>
        <v>#REF!</v>
      </c>
      <c r="BK213" s="34" t="e">
        <f t="shared" si="154"/>
        <v>#REF!</v>
      </c>
      <c r="BL213" s="34" t="e">
        <f t="shared" si="154"/>
        <v>#REF!</v>
      </c>
      <c r="BM213" s="34"/>
    </row>
    <row r="214" spans="1:65" s="12" customFormat="1">
      <c r="A214" s="39"/>
      <c r="C214" s="30" t="e">
        <f>+TEXT(C203,"#")&amp;"   "&amp;TEXT(A196,"#")</f>
        <v>#REF!</v>
      </c>
      <c r="D214" s="56" t="e">
        <f>D211*D203/100</f>
        <v>#REF!</v>
      </c>
      <c r="E214" s="56" t="e">
        <f>IF((D214*(1+$B200)-E215)&lt;=0,E211*$D203/100,D214*(1+$B200)-E215+E211*$D203/100)</f>
        <v>#REF!</v>
      </c>
      <c r="F214" s="56" t="e">
        <f t="shared" ref="F214:BL214" si="155">IF((E214*(1+$B200)-F215)&lt;=0,F211*$D203/100,E214*(1+$B200)-F215+F211*$D203/100)</f>
        <v>#REF!</v>
      </c>
      <c r="G214" s="56" t="e">
        <f t="shared" si="155"/>
        <v>#REF!</v>
      </c>
      <c r="H214" s="56" t="e">
        <f t="shared" si="155"/>
        <v>#REF!</v>
      </c>
      <c r="I214" s="56" t="e">
        <f t="shared" si="155"/>
        <v>#REF!</v>
      </c>
      <c r="J214" s="56" t="e">
        <f t="shared" si="155"/>
        <v>#REF!</v>
      </c>
      <c r="K214" s="56" t="e">
        <f t="shared" si="155"/>
        <v>#REF!</v>
      </c>
      <c r="L214" s="56" t="e">
        <f t="shared" si="155"/>
        <v>#REF!</v>
      </c>
      <c r="M214" s="56" t="e">
        <f t="shared" si="155"/>
        <v>#REF!</v>
      </c>
      <c r="N214" s="56" t="e">
        <f t="shared" si="155"/>
        <v>#REF!</v>
      </c>
      <c r="O214" s="56" t="e">
        <f t="shared" si="155"/>
        <v>#REF!</v>
      </c>
      <c r="P214" s="56" t="e">
        <f t="shared" si="155"/>
        <v>#REF!</v>
      </c>
      <c r="Q214" s="56" t="e">
        <f t="shared" si="155"/>
        <v>#REF!</v>
      </c>
      <c r="R214" s="56" t="e">
        <f t="shared" si="155"/>
        <v>#REF!</v>
      </c>
      <c r="S214" s="56" t="e">
        <f t="shared" si="155"/>
        <v>#REF!</v>
      </c>
      <c r="T214" s="56" t="e">
        <f t="shared" si="155"/>
        <v>#REF!</v>
      </c>
      <c r="U214" s="56" t="e">
        <f t="shared" si="155"/>
        <v>#REF!</v>
      </c>
      <c r="V214" s="56" t="e">
        <f t="shared" si="155"/>
        <v>#REF!</v>
      </c>
      <c r="W214" s="56" t="e">
        <f t="shared" si="155"/>
        <v>#REF!</v>
      </c>
      <c r="X214" s="56" t="e">
        <f t="shared" si="155"/>
        <v>#REF!</v>
      </c>
      <c r="Y214" s="56" t="e">
        <f t="shared" si="155"/>
        <v>#REF!</v>
      </c>
      <c r="Z214" s="56" t="e">
        <f t="shared" si="155"/>
        <v>#REF!</v>
      </c>
      <c r="AA214" s="56" t="e">
        <f t="shared" si="155"/>
        <v>#REF!</v>
      </c>
      <c r="AB214" s="56" t="e">
        <f t="shared" si="155"/>
        <v>#REF!</v>
      </c>
      <c r="AC214" s="56" t="e">
        <f t="shared" si="155"/>
        <v>#REF!</v>
      </c>
      <c r="AD214" s="56" t="e">
        <f t="shared" si="155"/>
        <v>#REF!</v>
      </c>
      <c r="AE214" s="56" t="e">
        <f t="shared" si="155"/>
        <v>#REF!</v>
      </c>
      <c r="AF214" s="56" t="e">
        <f t="shared" si="155"/>
        <v>#REF!</v>
      </c>
      <c r="AG214" s="56" t="e">
        <f t="shared" si="155"/>
        <v>#REF!</v>
      </c>
      <c r="AH214" s="56" t="e">
        <f t="shared" si="155"/>
        <v>#REF!</v>
      </c>
      <c r="AI214" s="56" t="e">
        <f t="shared" si="155"/>
        <v>#REF!</v>
      </c>
      <c r="AJ214" s="56" t="e">
        <f t="shared" si="155"/>
        <v>#REF!</v>
      </c>
      <c r="AK214" s="56" t="e">
        <f t="shared" si="155"/>
        <v>#REF!</v>
      </c>
      <c r="AL214" s="56" t="e">
        <f t="shared" si="155"/>
        <v>#REF!</v>
      </c>
      <c r="AM214" s="56" t="e">
        <f t="shared" si="155"/>
        <v>#REF!</v>
      </c>
      <c r="AN214" s="56" t="e">
        <f t="shared" si="155"/>
        <v>#REF!</v>
      </c>
      <c r="AO214" s="56" t="e">
        <f t="shared" si="155"/>
        <v>#REF!</v>
      </c>
      <c r="AP214" s="56" t="e">
        <f t="shared" si="155"/>
        <v>#REF!</v>
      </c>
      <c r="AQ214" s="56" t="e">
        <f t="shared" si="155"/>
        <v>#REF!</v>
      </c>
      <c r="AR214" s="56" t="e">
        <f t="shared" si="155"/>
        <v>#REF!</v>
      </c>
      <c r="AS214" s="56" t="e">
        <f t="shared" si="155"/>
        <v>#REF!</v>
      </c>
      <c r="AT214" s="56" t="e">
        <f t="shared" si="155"/>
        <v>#REF!</v>
      </c>
      <c r="AU214" s="56" t="e">
        <f t="shared" si="155"/>
        <v>#REF!</v>
      </c>
      <c r="AV214" s="56" t="e">
        <f t="shared" si="155"/>
        <v>#REF!</v>
      </c>
      <c r="AW214" s="56" t="e">
        <f t="shared" si="155"/>
        <v>#REF!</v>
      </c>
      <c r="AX214" s="56" t="e">
        <f t="shared" si="155"/>
        <v>#REF!</v>
      </c>
      <c r="AY214" s="56" t="e">
        <f t="shared" si="155"/>
        <v>#REF!</v>
      </c>
      <c r="AZ214" s="56" t="e">
        <f t="shared" si="155"/>
        <v>#REF!</v>
      </c>
      <c r="BA214" s="56" t="e">
        <f t="shared" si="155"/>
        <v>#REF!</v>
      </c>
      <c r="BB214" s="56" t="e">
        <f t="shared" si="155"/>
        <v>#REF!</v>
      </c>
      <c r="BC214" s="56" t="e">
        <f t="shared" si="155"/>
        <v>#REF!</v>
      </c>
      <c r="BD214" s="56" t="e">
        <f t="shared" si="155"/>
        <v>#REF!</v>
      </c>
      <c r="BE214" s="56" t="e">
        <f t="shared" si="155"/>
        <v>#REF!</v>
      </c>
      <c r="BF214" s="56" t="e">
        <f t="shared" si="155"/>
        <v>#REF!</v>
      </c>
      <c r="BG214" s="56" t="e">
        <f t="shared" si="155"/>
        <v>#REF!</v>
      </c>
      <c r="BH214" s="56" t="e">
        <f t="shared" si="155"/>
        <v>#REF!</v>
      </c>
      <c r="BI214" s="56" t="e">
        <f t="shared" si="155"/>
        <v>#REF!</v>
      </c>
      <c r="BJ214" s="56" t="e">
        <f t="shared" si="155"/>
        <v>#REF!</v>
      </c>
      <c r="BK214" s="56" t="e">
        <f t="shared" si="155"/>
        <v>#REF!</v>
      </c>
      <c r="BL214" s="56" t="e">
        <f t="shared" si="155"/>
        <v>#REF!</v>
      </c>
      <c r="BM214" s="56"/>
    </row>
    <row r="215" spans="1:65" s="12" customFormat="1">
      <c r="C215" s="30" t="e">
        <f>$C$26</f>
        <v>#REF!</v>
      </c>
      <c r="D215" s="84" t="e">
        <f>D216+D217</f>
        <v>#REF!</v>
      </c>
      <c r="E215" s="84" t="e">
        <f>E216+E217</f>
        <v>#REF!</v>
      </c>
      <c r="F215" s="84" t="e">
        <f>F216+F217</f>
        <v>#REF!</v>
      </c>
      <c r="G215" s="84" t="e">
        <f t="shared" ref="G215:AC215" si="156">G216+G217</f>
        <v>#REF!</v>
      </c>
      <c r="H215" s="84" t="e">
        <f t="shared" si="156"/>
        <v>#REF!</v>
      </c>
      <c r="I215" s="84" t="e">
        <f t="shared" si="156"/>
        <v>#REF!</v>
      </c>
      <c r="J215" s="84" t="e">
        <f t="shared" si="156"/>
        <v>#REF!</v>
      </c>
      <c r="K215" s="84" t="e">
        <f t="shared" si="156"/>
        <v>#REF!</v>
      </c>
      <c r="L215" s="84" t="e">
        <f t="shared" si="156"/>
        <v>#REF!</v>
      </c>
      <c r="M215" s="84" t="e">
        <f t="shared" si="156"/>
        <v>#REF!</v>
      </c>
      <c r="N215" s="84" t="e">
        <f t="shared" si="156"/>
        <v>#REF!</v>
      </c>
      <c r="O215" s="84" t="e">
        <f t="shared" si="156"/>
        <v>#REF!</v>
      </c>
      <c r="P215" s="84" t="e">
        <f t="shared" si="156"/>
        <v>#REF!</v>
      </c>
      <c r="Q215" s="84" t="e">
        <f t="shared" si="156"/>
        <v>#REF!</v>
      </c>
      <c r="R215" s="84" t="e">
        <f t="shared" si="156"/>
        <v>#REF!</v>
      </c>
      <c r="S215" s="84" t="e">
        <f t="shared" si="156"/>
        <v>#REF!</v>
      </c>
      <c r="T215" s="84" t="e">
        <f t="shared" si="156"/>
        <v>#REF!</v>
      </c>
      <c r="U215" s="84" t="e">
        <f t="shared" si="156"/>
        <v>#REF!</v>
      </c>
      <c r="V215" s="84" t="e">
        <f t="shared" si="156"/>
        <v>#REF!</v>
      </c>
      <c r="W215" s="84" t="e">
        <f t="shared" si="156"/>
        <v>#REF!</v>
      </c>
      <c r="X215" s="84" t="e">
        <f t="shared" si="156"/>
        <v>#REF!</v>
      </c>
      <c r="Y215" s="84" t="e">
        <f t="shared" si="156"/>
        <v>#REF!</v>
      </c>
      <c r="Z215" s="84" t="e">
        <f t="shared" si="156"/>
        <v>#REF!</v>
      </c>
      <c r="AA215" s="84" t="e">
        <f t="shared" si="156"/>
        <v>#REF!</v>
      </c>
      <c r="AB215" s="84" t="e">
        <f t="shared" si="156"/>
        <v>#REF!</v>
      </c>
      <c r="AC215" s="84" t="e">
        <f t="shared" si="156"/>
        <v>#REF!</v>
      </c>
      <c r="AD215" s="84" t="e">
        <f>AD216+AD217</f>
        <v>#REF!</v>
      </c>
      <c r="AE215" s="84" t="e">
        <f t="shared" ref="AE215:BL215" si="157">AE216+AE217</f>
        <v>#REF!</v>
      </c>
      <c r="AF215" s="84" t="e">
        <f t="shared" si="157"/>
        <v>#REF!</v>
      </c>
      <c r="AG215" s="84" t="e">
        <f t="shared" si="157"/>
        <v>#REF!</v>
      </c>
      <c r="AH215" s="84" t="e">
        <f t="shared" si="157"/>
        <v>#REF!</v>
      </c>
      <c r="AI215" s="84" t="e">
        <f t="shared" si="157"/>
        <v>#REF!</v>
      </c>
      <c r="AJ215" s="84" t="e">
        <f t="shared" si="157"/>
        <v>#REF!</v>
      </c>
      <c r="AK215" s="84" t="e">
        <f t="shared" si="157"/>
        <v>#REF!</v>
      </c>
      <c r="AL215" s="84" t="e">
        <f t="shared" si="157"/>
        <v>#REF!</v>
      </c>
      <c r="AM215" s="84" t="e">
        <f t="shared" si="157"/>
        <v>#REF!</v>
      </c>
      <c r="AN215" s="84" t="e">
        <f t="shared" si="157"/>
        <v>#REF!</v>
      </c>
      <c r="AO215" s="84" t="e">
        <f t="shared" si="157"/>
        <v>#REF!</v>
      </c>
      <c r="AP215" s="84" t="e">
        <f t="shared" si="157"/>
        <v>#REF!</v>
      </c>
      <c r="AQ215" s="84" t="e">
        <f t="shared" si="157"/>
        <v>#REF!</v>
      </c>
      <c r="AR215" s="84" t="e">
        <f t="shared" si="157"/>
        <v>#REF!</v>
      </c>
      <c r="AS215" s="84" t="e">
        <f t="shared" si="157"/>
        <v>#REF!</v>
      </c>
      <c r="AT215" s="84" t="e">
        <f t="shared" si="157"/>
        <v>#REF!</v>
      </c>
      <c r="AU215" s="84" t="e">
        <f t="shared" si="157"/>
        <v>#REF!</v>
      </c>
      <c r="AV215" s="84" t="e">
        <f t="shared" si="157"/>
        <v>#REF!</v>
      </c>
      <c r="AW215" s="84" t="e">
        <f t="shared" si="157"/>
        <v>#REF!</v>
      </c>
      <c r="AX215" s="84" t="e">
        <f t="shared" si="157"/>
        <v>#REF!</v>
      </c>
      <c r="AY215" s="84" t="e">
        <f t="shared" si="157"/>
        <v>#REF!</v>
      </c>
      <c r="AZ215" s="84" t="e">
        <f t="shared" si="157"/>
        <v>#REF!</v>
      </c>
      <c r="BA215" s="84" t="e">
        <f t="shared" si="157"/>
        <v>#REF!</v>
      </c>
      <c r="BB215" s="84" t="e">
        <f t="shared" si="157"/>
        <v>#REF!</v>
      </c>
      <c r="BC215" s="84" t="e">
        <f t="shared" si="157"/>
        <v>#REF!</v>
      </c>
      <c r="BD215" s="84" t="e">
        <f t="shared" si="157"/>
        <v>#REF!</v>
      </c>
      <c r="BE215" s="84" t="e">
        <f t="shared" si="157"/>
        <v>#REF!</v>
      </c>
      <c r="BF215" s="84" t="e">
        <f t="shared" si="157"/>
        <v>#REF!</v>
      </c>
      <c r="BG215" s="84" t="e">
        <f t="shared" si="157"/>
        <v>#REF!</v>
      </c>
      <c r="BH215" s="84" t="e">
        <f t="shared" si="157"/>
        <v>#REF!</v>
      </c>
      <c r="BI215" s="84" t="e">
        <f t="shared" si="157"/>
        <v>#REF!</v>
      </c>
      <c r="BJ215" s="84" t="e">
        <f t="shared" si="157"/>
        <v>#REF!</v>
      </c>
      <c r="BK215" s="84" t="e">
        <f t="shared" si="157"/>
        <v>#REF!</v>
      </c>
      <c r="BL215" s="84" t="e">
        <f t="shared" si="157"/>
        <v>#REF!</v>
      </c>
      <c r="BM215" s="84"/>
    </row>
    <row r="216" spans="1:65" s="12" customFormat="1">
      <c r="C216" s="30" t="e">
        <f>$C$27</f>
        <v>#REF!</v>
      </c>
      <c r="D216" s="84"/>
      <c r="E216" s="84" t="e">
        <f>$B199*D213</f>
        <v>#REF!</v>
      </c>
      <c r="F216" s="84" t="e">
        <f>$B199*E213</f>
        <v>#REF!</v>
      </c>
      <c r="G216" s="84" t="e">
        <f>$B199*F213</f>
        <v>#REF!</v>
      </c>
      <c r="H216" s="84" t="e">
        <f>$B199*G213</f>
        <v>#REF!</v>
      </c>
      <c r="I216" s="84" t="e">
        <f t="shared" ref="I216:V216" si="158">$B199*H213</f>
        <v>#REF!</v>
      </c>
      <c r="J216" s="84" t="e">
        <f t="shared" si="158"/>
        <v>#REF!</v>
      </c>
      <c r="K216" s="84" t="e">
        <f t="shared" si="158"/>
        <v>#REF!</v>
      </c>
      <c r="L216" s="84" t="e">
        <f t="shared" si="158"/>
        <v>#REF!</v>
      </c>
      <c r="M216" s="84" t="e">
        <f t="shared" si="158"/>
        <v>#REF!</v>
      </c>
      <c r="N216" s="84" t="e">
        <f t="shared" si="158"/>
        <v>#REF!</v>
      </c>
      <c r="O216" s="84" t="e">
        <f t="shared" si="158"/>
        <v>#REF!</v>
      </c>
      <c r="P216" s="84" t="e">
        <f t="shared" si="158"/>
        <v>#REF!</v>
      </c>
      <c r="Q216" s="84" t="e">
        <f t="shared" si="158"/>
        <v>#REF!</v>
      </c>
      <c r="R216" s="84" t="e">
        <f t="shared" si="158"/>
        <v>#REF!</v>
      </c>
      <c r="S216" s="84" t="e">
        <f t="shared" si="158"/>
        <v>#REF!</v>
      </c>
      <c r="T216" s="84" t="e">
        <f t="shared" si="158"/>
        <v>#REF!</v>
      </c>
      <c r="U216" s="84" t="e">
        <f t="shared" si="158"/>
        <v>#REF!</v>
      </c>
      <c r="V216" s="84" t="e">
        <f t="shared" si="158"/>
        <v>#REF!</v>
      </c>
      <c r="W216" s="84" t="e">
        <f>$B199*V213</f>
        <v>#REF!</v>
      </c>
      <c r="X216" s="84" t="e">
        <f t="shared" ref="X216:BL216" si="159">$B199*W213</f>
        <v>#REF!</v>
      </c>
      <c r="Y216" s="84" t="e">
        <f t="shared" si="159"/>
        <v>#REF!</v>
      </c>
      <c r="Z216" s="84" t="e">
        <f t="shared" si="159"/>
        <v>#REF!</v>
      </c>
      <c r="AA216" s="84" t="e">
        <f t="shared" si="159"/>
        <v>#REF!</v>
      </c>
      <c r="AB216" s="84" t="e">
        <f t="shared" si="159"/>
        <v>#REF!</v>
      </c>
      <c r="AC216" s="84" t="e">
        <f t="shared" si="159"/>
        <v>#REF!</v>
      </c>
      <c r="AD216" s="84" t="e">
        <f t="shared" si="159"/>
        <v>#REF!</v>
      </c>
      <c r="AE216" s="84" t="e">
        <f t="shared" si="159"/>
        <v>#REF!</v>
      </c>
      <c r="AF216" s="84" t="e">
        <f t="shared" si="159"/>
        <v>#REF!</v>
      </c>
      <c r="AG216" s="84" t="e">
        <f t="shared" si="159"/>
        <v>#REF!</v>
      </c>
      <c r="AH216" s="84" t="e">
        <f t="shared" si="159"/>
        <v>#REF!</v>
      </c>
      <c r="AI216" s="84" t="e">
        <f t="shared" si="159"/>
        <v>#REF!</v>
      </c>
      <c r="AJ216" s="84" t="e">
        <f t="shared" si="159"/>
        <v>#REF!</v>
      </c>
      <c r="AK216" s="84" t="e">
        <f t="shared" si="159"/>
        <v>#REF!</v>
      </c>
      <c r="AL216" s="84" t="e">
        <f t="shared" si="159"/>
        <v>#REF!</v>
      </c>
      <c r="AM216" s="84" t="e">
        <f t="shared" si="159"/>
        <v>#REF!</v>
      </c>
      <c r="AN216" s="84" t="e">
        <f t="shared" si="159"/>
        <v>#REF!</v>
      </c>
      <c r="AO216" s="84" t="e">
        <f t="shared" si="159"/>
        <v>#REF!</v>
      </c>
      <c r="AP216" s="84" t="e">
        <f t="shared" si="159"/>
        <v>#REF!</v>
      </c>
      <c r="AQ216" s="84" t="e">
        <f t="shared" si="159"/>
        <v>#REF!</v>
      </c>
      <c r="AR216" s="84" t="e">
        <f t="shared" si="159"/>
        <v>#REF!</v>
      </c>
      <c r="AS216" s="84" t="e">
        <f t="shared" si="159"/>
        <v>#REF!</v>
      </c>
      <c r="AT216" s="84" t="e">
        <f t="shared" si="159"/>
        <v>#REF!</v>
      </c>
      <c r="AU216" s="84" t="e">
        <f t="shared" si="159"/>
        <v>#REF!</v>
      </c>
      <c r="AV216" s="84" t="e">
        <f t="shared" si="159"/>
        <v>#REF!</v>
      </c>
      <c r="AW216" s="84" t="e">
        <f t="shared" si="159"/>
        <v>#REF!</v>
      </c>
      <c r="AX216" s="84" t="e">
        <f t="shared" si="159"/>
        <v>#REF!</v>
      </c>
      <c r="AY216" s="84" t="e">
        <f t="shared" si="159"/>
        <v>#REF!</v>
      </c>
      <c r="AZ216" s="84" t="e">
        <f t="shared" si="159"/>
        <v>#REF!</v>
      </c>
      <c r="BA216" s="84" t="e">
        <f t="shared" si="159"/>
        <v>#REF!</v>
      </c>
      <c r="BB216" s="84" t="e">
        <f t="shared" si="159"/>
        <v>#REF!</v>
      </c>
      <c r="BC216" s="84" t="e">
        <f t="shared" si="159"/>
        <v>#REF!</v>
      </c>
      <c r="BD216" s="84" t="e">
        <f t="shared" si="159"/>
        <v>#REF!</v>
      </c>
      <c r="BE216" s="84" t="e">
        <f t="shared" si="159"/>
        <v>#REF!</v>
      </c>
      <c r="BF216" s="84" t="e">
        <f t="shared" si="159"/>
        <v>#REF!</v>
      </c>
      <c r="BG216" s="84" t="e">
        <f t="shared" si="159"/>
        <v>#REF!</v>
      </c>
      <c r="BH216" s="84" t="e">
        <f t="shared" si="159"/>
        <v>#REF!</v>
      </c>
      <c r="BI216" s="84" t="e">
        <f t="shared" si="159"/>
        <v>#REF!</v>
      </c>
      <c r="BJ216" s="84" t="e">
        <f t="shared" si="159"/>
        <v>#REF!</v>
      </c>
      <c r="BK216" s="84" t="e">
        <f t="shared" si="159"/>
        <v>#REF!</v>
      </c>
      <c r="BL216" s="84" t="e">
        <f t="shared" si="159"/>
        <v>#REF!</v>
      </c>
      <c r="BM216" s="84"/>
    </row>
    <row r="217" spans="1:65" s="12" customFormat="1">
      <c r="C217" s="30" t="e">
        <f>$C$28</f>
        <v>#REF!</v>
      </c>
      <c r="D217" s="84" t="e">
        <f>(D206-D208)/(B198-B197)</f>
        <v>#REF!</v>
      </c>
      <c r="E217" s="84" t="e">
        <f>(E206-E208)/(B198-B197)</f>
        <v>#REF!</v>
      </c>
      <c r="F217" s="84" t="e">
        <f>(F206-F208)/(B198-B197)</f>
        <v>#REF!</v>
      </c>
      <c r="G217" s="84" t="e">
        <f>(G206-G208)/(B198-B197)</f>
        <v>#REF!</v>
      </c>
      <c r="H217" s="84" t="e">
        <f>(H206-H208)/(B198-B197)</f>
        <v>#REF!</v>
      </c>
      <c r="I217" s="84" t="e">
        <f>(I206-I208)/(B198-B197)</f>
        <v>#REF!</v>
      </c>
      <c r="J217" s="84" t="e">
        <f>(J206-J208)/(B198-B197)</f>
        <v>#REF!</v>
      </c>
      <c r="K217" s="89" t="e">
        <f>(K206-K208)/(B198-B197)</f>
        <v>#REF!</v>
      </c>
      <c r="L217" s="84" t="e">
        <f>(L206-L208)/(B198-B197)</f>
        <v>#REF!</v>
      </c>
      <c r="M217" s="84" t="e">
        <f>(M206-M208)/(B198-B197)</f>
        <v>#REF!</v>
      </c>
      <c r="N217" s="84" t="e">
        <f>(N206-N208)/(B198-B197)</f>
        <v>#REF!</v>
      </c>
      <c r="O217" s="84" t="e">
        <f>(O206-O208)/(B198-B197)</f>
        <v>#REF!</v>
      </c>
      <c r="P217" s="84" t="e">
        <f>(P206-P208)/(B198-B197)</f>
        <v>#REF!</v>
      </c>
      <c r="Q217" s="84" t="e">
        <f>(Q206-Q208)/(B198-B197)</f>
        <v>#REF!</v>
      </c>
      <c r="R217" s="84" t="e">
        <f>(R206-R208)/(B198-B197)</f>
        <v>#REF!</v>
      </c>
      <c r="S217" s="84" t="e">
        <f>(S206-S208)/(B198-B197)</f>
        <v>#REF!</v>
      </c>
      <c r="T217" s="84" t="e">
        <f t="shared" ref="T217:Z217" si="160">(T206-T208)/($B198-$B197)</f>
        <v>#REF!</v>
      </c>
      <c r="U217" s="84" t="e">
        <f t="shared" si="160"/>
        <v>#REF!</v>
      </c>
      <c r="V217" s="84" t="e">
        <f t="shared" si="160"/>
        <v>#REF!</v>
      </c>
      <c r="W217" s="84" t="e">
        <f t="shared" si="160"/>
        <v>#REF!</v>
      </c>
      <c r="X217" s="84" t="e">
        <f t="shared" si="160"/>
        <v>#REF!</v>
      </c>
      <c r="Y217" s="84" t="e">
        <f t="shared" si="160"/>
        <v>#REF!</v>
      </c>
      <c r="Z217" s="84" t="e">
        <f t="shared" si="160"/>
        <v>#REF!</v>
      </c>
      <c r="AA217" s="84" t="e">
        <f>(AA206-AA208)/($B198-$B197)</f>
        <v>#REF!</v>
      </c>
      <c r="AB217" s="84" t="e">
        <f t="shared" ref="AB217:BL217" si="161">(AB206-AB208)/($B198-$B197)</f>
        <v>#REF!</v>
      </c>
      <c r="AC217" s="84" t="e">
        <f t="shared" si="161"/>
        <v>#REF!</v>
      </c>
      <c r="AD217" s="84" t="e">
        <f t="shared" si="161"/>
        <v>#REF!</v>
      </c>
      <c r="AE217" s="84" t="e">
        <f t="shared" si="161"/>
        <v>#REF!</v>
      </c>
      <c r="AF217" s="84" t="e">
        <f t="shared" si="161"/>
        <v>#REF!</v>
      </c>
      <c r="AG217" s="84" t="e">
        <f t="shared" si="161"/>
        <v>#REF!</v>
      </c>
      <c r="AH217" s="84" t="e">
        <f t="shared" si="161"/>
        <v>#REF!</v>
      </c>
      <c r="AI217" s="84" t="e">
        <f t="shared" si="161"/>
        <v>#REF!</v>
      </c>
      <c r="AJ217" s="84" t="e">
        <f t="shared" si="161"/>
        <v>#REF!</v>
      </c>
      <c r="AK217" s="84" t="e">
        <f t="shared" si="161"/>
        <v>#REF!</v>
      </c>
      <c r="AL217" s="84" t="e">
        <f t="shared" si="161"/>
        <v>#REF!</v>
      </c>
      <c r="AM217" s="84" t="e">
        <f t="shared" si="161"/>
        <v>#REF!</v>
      </c>
      <c r="AN217" s="84" t="e">
        <f t="shared" si="161"/>
        <v>#REF!</v>
      </c>
      <c r="AO217" s="84" t="e">
        <f t="shared" si="161"/>
        <v>#REF!</v>
      </c>
      <c r="AP217" s="84" t="e">
        <f t="shared" si="161"/>
        <v>#REF!</v>
      </c>
      <c r="AQ217" s="84" t="e">
        <f t="shared" si="161"/>
        <v>#REF!</v>
      </c>
      <c r="AR217" s="84" t="e">
        <f t="shared" si="161"/>
        <v>#REF!</v>
      </c>
      <c r="AS217" s="84" t="e">
        <f t="shared" si="161"/>
        <v>#REF!</v>
      </c>
      <c r="AT217" s="84" t="e">
        <f t="shared" si="161"/>
        <v>#REF!</v>
      </c>
      <c r="AU217" s="84" t="e">
        <f t="shared" si="161"/>
        <v>#REF!</v>
      </c>
      <c r="AV217" s="84" t="e">
        <f t="shared" si="161"/>
        <v>#REF!</v>
      </c>
      <c r="AW217" s="84" t="e">
        <f t="shared" si="161"/>
        <v>#REF!</v>
      </c>
      <c r="AX217" s="84" t="e">
        <f t="shared" si="161"/>
        <v>#REF!</v>
      </c>
      <c r="AY217" s="84" t="e">
        <f t="shared" si="161"/>
        <v>#REF!</v>
      </c>
      <c r="AZ217" s="84" t="e">
        <f t="shared" si="161"/>
        <v>#REF!</v>
      </c>
      <c r="BA217" s="84" t="e">
        <f t="shared" si="161"/>
        <v>#REF!</v>
      </c>
      <c r="BB217" s="84" t="e">
        <f t="shared" si="161"/>
        <v>#REF!</v>
      </c>
      <c r="BC217" s="84" t="e">
        <f t="shared" si="161"/>
        <v>#REF!</v>
      </c>
      <c r="BD217" s="84" t="e">
        <f t="shared" si="161"/>
        <v>#REF!</v>
      </c>
      <c r="BE217" s="84" t="e">
        <f t="shared" si="161"/>
        <v>#REF!</v>
      </c>
      <c r="BF217" s="84" t="e">
        <f t="shared" si="161"/>
        <v>#REF!</v>
      </c>
      <c r="BG217" s="84" t="e">
        <f t="shared" si="161"/>
        <v>#REF!</v>
      </c>
      <c r="BH217" s="84" t="e">
        <f t="shared" si="161"/>
        <v>#REF!</v>
      </c>
      <c r="BI217" s="84" t="e">
        <f t="shared" si="161"/>
        <v>#REF!</v>
      </c>
      <c r="BJ217" s="84" t="e">
        <f t="shared" si="161"/>
        <v>#REF!</v>
      </c>
      <c r="BK217" s="84" t="e">
        <f t="shared" si="161"/>
        <v>#REF!</v>
      </c>
      <c r="BL217" s="84" t="e">
        <f t="shared" si="161"/>
        <v>#REF!</v>
      </c>
      <c r="BM217" s="84"/>
    </row>
    <row r="218" spans="1:65" s="12" customFormat="1" ht="10.5" customHeight="1">
      <c r="A218" s="39"/>
      <c r="AF218" s="45"/>
      <c r="AG218" s="45"/>
      <c r="AH218" s="45"/>
      <c r="AI218" s="45"/>
      <c r="AJ218" s="45"/>
      <c r="AK218" s="45"/>
      <c r="AL218" s="45"/>
      <c r="AM218" s="45"/>
      <c r="AN218" s="45"/>
      <c r="AO218" s="45"/>
      <c r="AP218" s="45"/>
      <c r="AQ218" s="45"/>
      <c r="AR218" s="45"/>
      <c r="AS218" s="45"/>
      <c r="AT218" s="45"/>
      <c r="AU218" s="45"/>
      <c r="AV218" s="45"/>
      <c r="AW218" s="45"/>
      <c r="AX218" s="45"/>
      <c r="AY218" s="45"/>
      <c r="AZ218" s="45"/>
      <c r="BA218" s="45"/>
      <c r="BB218" s="45"/>
      <c r="BC218" s="45"/>
      <c r="BD218" s="45"/>
    </row>
    <row r="219" spans="1:65" s="12" customFormat="1" ht="10.5" customHeight="1">
      <c r="A219" s="39"/>
      <c r="AF219" s="45"/>
      <c r="AG219" s="45"/>
      <c r="AH219" s="45"/>
      <c r="AI219" s="45"/>
      <c r="AJ219" s="45"/>
      <c r="AK219" s="45"/>
      <c r="AL219" s="45"/>
      <c r="AM219" s="45"/>
      <c r="AN219" s="45"/>
      <c r="AO219" s="45"/>
      <c r="AP219" s="45"/>
      <c r="AQ219" s="45"/>
      <c r="AR219" s="45"/>
      <c r="AS219" s="45"/>
      <c r="AT219" s="45"/>
      <c r="AU219" s="45"/>
      <c r="AV219" s="45"/>
      <c r="AW219" s="45"/>
      <c r="AX219" s="45"/>
      <c r="AY219" s="45"/>
      <c r="AZ219" s="45"/>
      <c r="BA219" s="45"/>
      <c r="BB219" s="45"/>
      <c r="BC219" s="45"/>
      <c r="BD219" s="45"/>
    </row>
    <row r="220" spans="1:65" s="12" customFormat="1" ht="10.5" customHeight="1">
      <c r="A220" s="39"/>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row>
    <row r="221" spans="1:65" s="12" customFormat="1" ht="10.5" customHeight="1">
      <c r="A221" s="39"/>
      <c r="AF221" s="45"/>
      <c r="AG221" s="45"/>
      <c r="AH221" s="45"/>
      <c r="AI221" s="45"/>
      <c r="AJ221" s="45"/>
      <c r="AK221" s="45"/>
      <c r="AL221" s="45"/>
      <c r="AM221" s="45"/>
      <c r="AN221" s="45"/>
      <c r="AO221" s="45"/>
      <c r="AP221" s="45"/>
      <c r="AQ221" s="45"/>
      <c r="AR221" s="45"/>
      <c r="AS221" s="45"/>
      <c r="AT221" s="45"/>
      <c r="AU221" s="45"/>
      <c r="AV221" s="45"/>
      <c r="AW221" s="45"/>
      <c r="AX221" s="45"/>
      <c r="AY221" s="45"/>
      <c r="AZ221" s="45"/>
      <c r="BA221" s="45"/>
      <c r="BB221" s="45"/>
      <c r="BC221" s="45"/>
      <c r="BD221" s="45"/>
    </row>
    <row r="222" spans="1:65" s="12" customFormat="1" ht="10.5" customHeight="1">
      <c r="A222" s="39"/>
      <c r="AF222" s="45"/>
      <c r="AG222" s="45"/>
      <c r="AH222" s="45"/>
      <c r="AI222" s="45"/>
      <c r="AJ222" s="45"/>
      <c r="AK222" s="45"/>
      <c r="AL222" s="45"/>
      <c r="AM222" s="45"/>
      <c r="AN222" s="45"/>
      <c r="AO222" s="45"/>
      <c r="AP222" s="45"/>
      <c r="AQ222" s="45"/>
      <c r="AR222" s="45"/>
      <c r="AS222" s="45"/>
      <c r="AT222" s="45"/>
      <c r="AU222" s="45"/>
      <c r="AV222" s="45"/>
      <c r="AW222" s="45"/>
      <c r="AX222" s="45"/>
      <c r="AY222" s="45"/>
      <c r="AZ222" s="45"/>
      <c r="BA222" s="45"/>
      <c r="BB222" s="45"/>
      <c r="BC222" s="45"/>
      <c r="BD222" s="45"/>
    </row>
    <row r="223" spans="1:65" s="12" customFormat="1" ht="10.5" customHeight="1">
      <c r="A223" s="39"/>
      <c r="AF223" s="45"/>
      <c r="AG223" s="45"/>
      <c r="AH223" s="45"/>
      <c r="AI223" s="45"/>
      <c r="AJ223" s="45"/>
      <c r="AK223" s="45"/>
      <c r="AL223" s="45"/>
      <c r="AM223" s="45"/>
      <c r="AN223" s="45"/>
      <c r="AO223" s="45"/>
      <c r="AP223" s="45"/>
      <c r="AQ223" s="45"/>
      <c r="AR223" s="45"/>
      <c r="AS223" s="45"/>
      <c r="AT223" s="45"/>
      <c r="AU223" s="45"/>
      <c r="AV223" s="45"/>
      <c r="AW223" s="45"/>
      <c r="AX223" s="45"/>
      <c r="AY223" s="45"/>
      <c r="AZ223" s="45"/>
      <c r="BA223" s="45"/>
      <c r="BB223" s="45"/>
      <c r="BC223" s="45"/>
      <c r="BD223" s="45"/>
    </row>
    <row r="224" spans="1:65" s="12" customFormat="1" ht="10.5" customHeight="1">
      <c r="A224" s="39"/>
      <c r="AF224" s="45"/>
      <c r="AG224" s="45"/>
      <c r="AH224" s="45"/>
      <c r="AI224" s="45"/>
      <c r="AJ224" s="45"/>
      <c r="AK224" s="45"/>
      <c r="AL224" s="45"/>
      <c r="AM224" s="45"/>
      <c r="AN224" s="45"/>
      <c r="AO224" s="45"/>
      <c r="AP224" s="45"/>
      <c r="AQ224" s="45"/>
      <c r="AR224" s="45"/>
      <c r="AS224" s="45"/>
      <c r="AT224" s="45"/>
      <c r="AU224" s="45"/>
      <c r="AV224" s="45"/>
      <c r="AW224" s="45"/>
      <c r="AX224" s="45"/>
      <c r="AY224" s="45"/>
      <c r="AZ224" s="45"/>
      <c r="BA224" s="45"/>
      <c r="BB224" s="45"/>
      <c r="BC224" s="45"/>
      <c r="BD224" s="45"/>
    </row>
    <row r="225" spans="1:56" s="12" customFormat="1" ht="10.5" customHeight="1">
      <c r="A225" s="39"/>
      <c r="AF225" s="45"/>
      <c r="AG225" s="45"/>
      <c r="AH225" s="45"/>
      <c r="AI225" s="45"/>
      <c r="AJ225" s="45"/>
      <c r="AK225" s="45"/>
      <c r="AL225" s="45"/>
      <c r="AM225" s="45"/>
      <c r="AN225" s="45"/>
      <c r="AO225" s="45"/>
      <c r="AP225" s="45"/>
      <c r="AQ225" s="45"/>
      <c r="AR225" s="45"/>
      <c r="AS225" s="45"/>
      <c r="AT225" s="45"/>
      <c r="AU225" s="45"/>
      <c r="AV225" s="45"/>
      <c r="AW225" s="45"/>
      <c r="AX225" s="45"/>
      <c r="AY225" s="45"/>
      <c r="AZ225" s="45"/>
      <c r="BA225" s="45"/>
      <c r="BB225" s="45"/>
      <c r="BC225" s="45"/>
      <c r="BD225" s="45"/>
    </row>
    <row r="226" spans="1:56" s="12" customFormat="1" ht="10.5" customHeight="1">
      <c r="A226" s="39"/>
      <c r="AF226" s="45"/>
      <c r="AG226" s="45"/>
      <c r="AH226" s="45"/>
      <c r="AI226" s="45"/>
      <c r="AJ226" s="45"/>
      <c r="AK226" s="45"/>
      <c r="AL226" s="45"/>
      <c r="AM226" s="45"/>
      <c r="AN226" s="45"/>
      <c r="AO226" s="45"/>
      <c r="AP226" s="45"/>
      <c r="AQ226" s="45"/>
      <c r="AR226" s="45"/>
      <c r="AS226" s="45"/>
      <c r="AT226" s="45"/>
      <c r="AU226" s="45"/>
      <c r="AV226" s="45"/>
      <c r="AW226" s="45"/>
      <c r="AX226" s="45"/>
      <c r="AY226" s="45"/>
      <c r="AZ226" s="45"/>
      <c r="BA226" s="45"/>
      <c r="BB226" s="45"/>
      <c r="BC226" s="45"/>
      <c r="BD226" s="45"/>
    </row>
    <row r="227" spans="1:56" s="12" customFormat="1" ht="10.5" customHeight="1">
      <c r="A227" s="39"/>
      <c r="AF227" s="45"/>
      <c r="AG227" s="45"/>
      <c r="AH227" s="45"/>
      <c r="AI227" s="45"/>
      <c r="AJ227" s="45"/>
      <c r="AK227" s="45"/>
      <c r="AL227" s="45"/>
      <c r="AM227" s="45"/>
      <c r="AN227" s="45"/>
      <c r="AO227" s="45"/>
      <c r="AP227" s="45"/>
      <c r="AQ227" s="45"/>
      <c r="AR227" s="45"/>
      <c r="AS227" s="45"/>
      <c r="AT227" s="45"/>
      <c r="AU227" s="45"/>
      <c r="AV227" s="45"/>
      <c r="AW227" s="45"/>
      <c r="AX227" s="45"/>
      <c r="AY227" s="45"/>
      <c r="AZ227" s="45"/>
      <c r="BA227" s="45"/>
      <c r="BB227" s="45"/>
      <c r="BC227" s="45"/>
      <c r="BD227" s="45"/>
    </row>
    <row r="228" spans="1:56" s="12" customFormat="1" ht="10.5" customHeight="1">
      <c r="A228" s="39"/>
      <c r="AF228" s="45"/>
      <c r="AG228" s="45"/>
      <c r="AH228" s="45"/>
      <c r="AI228" s="45"/>
      <c r="AJ228" s="45"/>
      <c r="AK228" s="45"/>
      <c r="AL228" s="45"/>
      <c r="AM228" s="45"/>
      <c r="AN228" s="45"/>
      <c r="AO228" s="45"/>
      <c r="AP228" s="45"/>
      <c r="AQ228" s="45"/>
      <c r="AR228" s="45"/>
      <c r="AS228" s="45"/>
      <c r="AT228" s="45"/>
      <c r="AU228" s="45"/>
      <c r="AV228" s="45"/>
      <c r="AW228" s="45"/>
      <c r="AX228" s="45"/>
      <c r="AY228" s="45"/>
      <c r="AZ228" s="45"/>
      <c r="BA228" s="45"/>
      <c r="BB228" s="45"/>
      <c r="BC228" s="45"/>
      <c r="BD228" s="45"/>
    </row>
    <row r="229" spans="1:56" s="12" customFormat="1" ht="10.5" customHeight="1">
      <c r="A229" s="39"/>
      <c r="AF229" s="45"/>
      <c r="AG229" s="45"/>
      <c r="AH229" s="45"/>
      <c r="AI229" s="45"/>
      <c r="AJ229" s="45"/>
      <c r="AK229" s="45"/>
      <c r="AL229" s="45"/>
      <c r="AM229" s="45"/>
      <c r="AN229" s="45"/>
      <c r="AO229" s="45"/>
      <c r="AP229" s="45"/>
      <c r="AQ229" s="45"/>
      <c r="AR229" s="45"/>
      <c r="AS229" s="45"/>
      <c r="AT229" s="45"/>
      <c r="AU229" s="45"/>
      <c r="AV229" s="45"/>
      <c r="AW229" s="45"/>
      <c r="AX229" s="45"/>
      <c r="AY229" s="45"/>
      <c r="AZ229" s="45"/>
      <c r="BA229" s="45"/>
      <c r="BB229" s="45"/>
      <c r="BC229" s="45"/>
      <c r="BD229" s="45"/>
    </row>
    <row r="230" spans="1:56">
      <c r="A230" s="18" t="e">
        <f>+#REF!</f>
        <v>#REF!</v>
      </c>
      <c r="B230" s="12"/>
      <c r="C230" s="12"/>
      <c r="D230" s="12">
        <f t="shared" ref="D230:BD231" si="162">D49</f>
        <v>0</v>
      </c>
      <c r="E230" s="12">
        <f t="shared" si="162"/>
        <v>1</v>
      </c>
      <c r="F230" s="12">
        <f t="shared" si="162"/>
        <v>2</v>
      </c>
      <c r="G230" s="12">
        <f t="shared" si="162"/>
        <v>3</v>
      </c>
      <c r="H230" s="12">
        <f t="shared" si="162"/>
        <v>4</v>
      </c>
      <c r="I230" s="12">
        <f t="shared" si="162"/>
        <v>5</v>
      </c>
      <c r="J230" s="12">
        <f t="shared" si="162"/>
        <v>6</v>
      </c>
      <c r="K230" s="12">
        <f t="shared" si="162"/>
        <v>7</v>
      </c>
      <c r="L230" s="12">
        <f t="shared" si="162"/>
        <v>8</v>
      </c>
      <c r="M230" s="12">
        <f t="shared" si="162"/>
        <v>9</v>
      </c>
      <c r="N230" s="12">
        <f t="shared" si="162"/>
        <v>10</v>
      </c>
      <c r="O230" s="12">
        <f t="shared" si="162"/>
        <v>11</v>
      </c>
      <c r="P230" s="12">
        <f t="shared" si="162"/>
        <v>12</v>
      </c>
      <c r="Q230" s="12">
        <f t="shared" si="162"/>
        <v>13</v>
      </c>
      <c r="R230" s="12">
        <f t="shared" si="162"/>
        <v>14</v>
      </c>
      <c r="S230" s="12">
        <f t="shared" si="162"/>
        <v>15</v>
      </c>
      <c r="T230" s="12">
        <f t="shared" si="162"/>
        <v>16</v>
      </c>
      <c r="U230" s="12">
        <f t="shared" si="162"/>
        <v>17</v>
      </c>
      <c r="V230" s="12">
        <f t="shared" si="162"/>
        <v>18</v>
      </c>
      <c r="W230" s="12">
        <f t="shared" si="162"/>
        <v>19</v>
      </c>
      <c r="X230" s="12">
        <f t="shared" si="162"/>
        <v>20</v>
      </c>
      <c r="Y230" s="12">
        <f t="shared" si="162"/>
        <v>21</v>
      </c>
      <c r="Z230" s="12">
        <f t="shared" si="162"/>
        <v>22</v>
      </c>
      <c r="AA230" s="12">
        <f t="shared" si="162"/>
        <v>23</v>
      </c>
      <c r="AB230" s="12">
        <f t="shared" si="162"/>
        <v>24</v>
      </c>
      <c r="AC230" s="12">
        <f t="shared" si="162"/>
        <v>25</v>
      </c>
      <c r="AD230" s="12">
        <f t="shared" si="162"/>
        <v>26</v>
      </c>
      <c r="AE230" s="12">
        <f t="shared" si="162"/>
        <v>27</v>
      </c>
      <c r="AF230" s="12">
        <f t="shared" si="162"/>
        <v>28</v>
      </c>
      <c r="AG230" s="12">
        <f t="shared" si="162"/>
        <v>29</v>
      </c>
      <c r="AH230" s="12">
        <f t="shared" si="162"/>
        <v>30</v>
      </c>
      <c r="AI230" s="12">
        <f t="shared" si="162"/>
        <v>31</v>
      </c>
      <c r="AJ230" s="12">
        <f t="shared" si="162"/>
        <v>32</v>
      </c>
      <c r="AK230" s="12">
        <f t="shared" si="162"/>
        <v>33</v>
      </c>
      <c r="AL230" s="12">
        <f t="shared" si="162"/>
        <v>34</v>
      </c>
      <c r="AM230" s="12">
        <f t="shared" si="162"/>
        <v>35</v>
      </c>
      <c r="AN230" s="12">
        <f t="shared" si="162"/>
        <v>36</v>
      </c>
      <c r="AO230" s="12">
        <f t="shared" si="162"/>
        <v>37</v>
      </c>
      <c r="AP230" s="12">
        <f t="shared" si="162"/>
        <v>38</v>
      </c>
      <c r="AQ230" s="12">
        <f t="shared" si="162"/>
        <v>39</v>
      </c>
      <c r="AR230" s="12">
        <f t="shared" si="162"/>
        <v>40</v>
      </c>
      <c r="AS230" s="12">
        <f t="shared" si="162"/>
        <v>41</v>
      </c>
      <c r="AT230" s="12">
        <f t="shared" si="162"/>
        <v>42</v>
      </c>
      <c r="AU230" s="12">
        <f t="shared" si="162"/>
        <v>43</v>
      </c>
      <c r="AV230" s="12">
        <f t="shared" si="162"/>
        <v>44</v>
      </c>
      <c r="AW230" s="12">
        <f t="shared" si="162"/>
        <v>45</v>
      </c>
      <c r="AX230" s="12">
        <f t="shared" si="162"/>
        <v>46</v>
      </c>
      <c r="AY230" s="12">
        <f t="shared" si="162"/>
        <v>47</v>
      </c>
      <c r="AZ230" s="12">
        <f t="shared" si="162"/>
        <v>48</v>
      </c>
      <c r="BA230" s="12">
        <f t="shared" si="162"/>
        <v>49</v>
      </c>
      <c r="BB230" s="12">
        <f t="shared" si="162"/>
        <v>50</v>
      </c>
      <c r="BC230" s="12">
        <f t="shared" si="162"/>
        <v>51</v>
      </c>
      <c r="BD230" s="12">
        <f t="shared" si="162"/>
        <v>52</v>
      </c>
    </row>
    <row r="231" spans="1:56">
      <c r="A231" s="28" t="e">
        <f>+"Grace "&amp; PV_Base!A230&amp;""</f>
        <v>#REF!</v>
      </c>
      <c r="B231" s="29" t="e">
        <f>#REF!</f>
        <v>#REF!</v>
      </c>
      <c r="C231" s="17"/>
      <c r="D231" s="25" t="e">
        <f t="shared" si="162"/>
        <v>#NAME?</v>
      </c>
      <c r="E231" s="25" t="e">
        <f t="shared" si="162"/>
        <v>#NAME?</v>
      </c>
      <c r="F231" s="25" t="e">
        <f t="shared" si="162"/>
        <v>#NAME?</v>
      </c>
      <c r="G231" s="25" t="e">
        <f t="shared" si="162"/>
        <v>#NAME?</v>
      </c>
      <c r="H231" s="25" t="e">
        <f t="shared" si="162"/>
        <v>#NAME?</v>
      </c>
      <c r="I231" s="25" t="e">
        <f t="shared" si="162"/>
        <v>#NAME?</v>
      </c>
      <c r="J231" s="25" t="e">
        <f t="shared" si="162"/>
        <v>#NAME?</v>
      </c>
      <c r="K231" s="25" t="e">
        <f t="shared" si="162"/>
        <v>#NAME?</v>
      </c>
      <c r="L231" s="25" t="e">
        <f t="shared" si="162"/>
        <v>#NAME?</v>
      </c>
      <c r="M231" s="25" t="e">
        <f t="shared" si="162"/>
        <v>#NAME?</v>
      </c>
      <c r="N231" s="25" t="e">
        <f t="shared" si="162"/>
        <v>#NAME?</v>
      </c>
      <c r="O231" s="25" t="e">
        <f t="shared" si="162"/>
        <v>#NAME?</v>
      </c>
      <c r="P231" s="25" t="e">
        <f t="shared" si="162"/>
        <v>#NAME?</v>
      </c>
      <c r="Q231" s="25" t="e">
        <f t="shared" si="162"/>
        <v>#NAME?</v>
      </c>
      <c r="R231" s="25" t="e">
        <f t="shared" si="162"/>
        <v>#NAME?</v>
      </c>
      <c r="S231" s="25" t="e">
        <f t="shared" si="162"/>
        <v>#NAME?</v>
      </c>
      <c r="T231" s="25" t="e">
        <f t="shared" si="162"/>
        <v>#NAME?</v>
      </c>
      <c r="U231" s="25" t="e">
        <f t="shared" si="162"/>
        <v>#NAME?</v>
      </c>
      <c r="V231" s="25" t="e">
        <f t="shared" si="162"/>
        <v>#NAME?</v>
      </c>
      <c r="W231" s="25" t="e">
        <f t="shared" si="162"/>
        <v>#NAME?</v>
      </c>
      <c r="X231" s="25" t="e">
        <f t="shared" si="162"/>
        <v>#NAME?</v>
      </c>
      <c r="Y231" s="25" t="e">
        <f t="shared" si="162"/>
        <v>#NAME?</v>
      </c>
      <c r="Z231" s="25" t="e">
        <f t="shared" si="162"/>
        <v>#NAME?</v>
      </c>
      <c r="AA231" s="25" t="e">
        <f t="shared" si="162"/>
        <v>#NAME?</v>
      </c>
      <c r="AB231" s="25" t="e">
        <f t="shared" si="162"/>
        <v>#NAME?</v>
      </c>
      <c r="AC231" s="25" t="e">
        <f t="shared" si="162"/>
        <v>#NAME?</v>
      </c>
      <c r="AD231" s="25" t="e">
        <f t="shared" si="162"/>
        <v>#NAME?</v>
      </c>
      <c r="AE231" s="25" t="e">
        <f t="shared" si="162"/>
        <v>#NAME?</v>
      </c>
      <c r="AF231" s="25" t="e">
        <f t="shared" si="162"/>
        <v>#NAME?</v>
      </c>
      <c r="AG231" s="25" t="e">
        <f t="shared" si="162"/>
        <v>#NAME?</v>
      </c>
      <c r="AH231" s="25" t="e">
        <f t="shared" si="162"/>
        <v>#NAME?</v>
      </c>
      <c r="AI231" s="25" t="e">
        <f t="shared" si="162"/>
        <v>#NAME?</v>
      </c>
      <c r="AJ231" s="25" t="e">
        <f t="shared" si="162"/>
        <v>#NAME?</v>
      </c>
      <c r="AK231" s="25" t="e">
        <f t="shared" si="162"/>
        <v>#NAME?</v>
      </c>
      <c r="AL231" s="25" t="e">
        <f t="shared" si="162"/>
        <v>#NAME?</v>
      </c>
      <c r="AM231" s="25" t="e">
        <f t="shared" si="162"/>
        <v>#NAME?</v>
      </c>
      <c r="AN231" s="25" t="e">
        <f t="shared" si="162"/>
        <v>#NAME?</v>
      </c>
      <c r="AO231" s="25" t="e">
        <f t="shared" si="162"/>
        <v>#NAME?</v>
      </c>
      <c r="AP231" s="25" t="e">
        <f t="shared" si="162"/>
        <v>#NAME?</v>
      </c>
      <c r="AQ231" s="25" t="e">
        <f t="shared" si="162"/>
        <v>#NAME?</v>
      </c>
      <c r="AR231" s="25" t="e">
        <f t="shared" si="162"/>
        <v>#NAME?</v>
      </c>
      <c r="AS231" s="25" t="e">
        <f t="shared" si="162"/>
        <v>#NAME?</v>
      </c>
      <c r="AT231" s="25" t="e">
        <f t="shared" si="162"/>
        <v>#NAME?</v>
      </c>
      <c r="AU231" s="25" t="e">
        <f t="shared" si="162"/>
        <v>#NAME?</v>
      </c>
      <c r="AV231" s="25" t="e">
        <f t="shared" si="162"/>
        <v>#NAME?</v>
      </c>
      <c r="AW231" s="25" t="e">
        <f t="shared" si="162"/>
        <v>#NAME?</v>
      </c>
      <c r="AX231" s="25" t="e">
        <f t="shared" si="162"/>
        <v>#NAME?</v>
      </c>
      <c r="AY231" s="25" t="e">
        <f t="shared" si="162"/>
        <v>#NAME?</v>
      </c>
      <c r="AZ231" s="25" t="e">
        <f t="shared" si="162"/>
        <v>#NAME?</v>
      </c>
      <c r="BA231" s="25" t="e">
        <f t="shared" si="162"/>
        <v>#NAME?</v>
      </c>
      <c r="BB231" s="25" t="e">
        <f t="shared" si="162"/>
        <v>#NAME?</v>
      </c>
      <c r="BC231" s="25" t="e">
        <f t="shared" si="162"/>
        <v>#NAME?</v>
      </c>
      <c r="BD231" s="25" t="e">
        <f t="shared" si="162"/>
        <v>#NAME?</v>
      </c>
    </row>
    <row r="232" spans="1:56">
      <c r="A232" s="32" t="e">
        <f>+"Maturity "&amp; PV_Base!A230&amp;""</f>
        <v>#REF!</v>
      </c>
      <c r="B232" s="33" t="e">
        <f>#REF!</f>
        <v>#REF!</v>
      </c>
      <c r="C232" s="30" t="str">
        <f>$C$9</f>
        <v>Base</v>
      </c>
      <c r="D232" s="31">
        <v>100</v>
      </c>
      <c r="E232" s="27"/>
      <c r="F232" s="27"/>
      <c r="G232" s="27"/>
      <c r="H232" s="27"/>
      <c r="I232" s="27"/>
      <c r="J232" s="27"/>
      <c r="K232" s="27"/>
      <c r="L232" s="27"/>
      <c r="M232" s="27"/>
      <c r="N232" s="27"/>
      <c r="O232" s="27"/>
      <c r="P232" s="27"/>
      <c r="Q232" s="27"/>
      <c r="R232" s="27"/>
      <c r="S232" s="27"/>
      <c r="T232" s="27"/>
      <c r="U232" s="27"/>
      <c r="V232" s="27"/>
      <c r="W232" s="27"/>
      <c r="X232" s="27"/>
      <c r="Y232" s="27"/>
      <c r="Z232" s="27"/>
      <c r="AA232" s="27"/>
      <c r="AB232" s="27"/>
      <c r="AC232" s="27"/>
      <c r="AD232" s="27"/>
      <c r="AE232" s="27"/>
      <c r="AF232" s="27"/>
      <c r="AG232" s="27"/>
      <c r="AH232" s="27"/>
      <c r="AI232" s="27"/>
      <c r="AJ232" s="27"/>
      <c r="AK232" s="27"/>
      <c r="AL232" s="27"/>
      <c r="AM232" s="27"/>
      <c r="AN232" s="27"/>
      <c r="AO232" s="27"/>
      <c r="AP232" s="27"/>
      <c r="AQ232" s="27"/>
      <c r="AR232" s="27"/>
      <c r="AS232" s="27"/>
      <c r="AT232" s="27"/>
      <c r="AU232" s="27"/>
      <c r="AV232" s="27"/>
      <c r="AW232" s="27"/>
      <c r="AX232" s="27"/>
      <c r="AY232" s="27"/>
      <c r="AZ232" s="27"/>
      <c r="BA232" s="27"/>
      <c r="BB232" s="12"/>
      <c r="BC232" s="12"/>
      <c r="BD232" s="12"/>
    </row>
    <row r="233" spans="1:56">
      <c r="A233" s="32" t="e">
        <f>+"Interest "&amp; PV_Base!A230&amp;""</f>
        <v>#REF!</v>
      </c>
      <c r="B233" s="35" t="e">
        <f>#REF!</f>
        <v>#REF!</v>
      </c>
      <c r="C233" s="30" t="e">
        <f>$C$10</f>
        <v>#REF!</v>
      </c>
      <c r="D233" s="34" t="e">
        <f>D232-D234</f>
        <v>#REF!</v>
      </c>
      <c r="E233" s="34" t="e">
        <f t="shared" ref="E233:BD233" si="163">D233-E234</f>
        <v>#REF!</v>
      </c>
      <c r="F233" s="34" t="e">
        <f t="shared" si="163"/>
        <v>#REF!</v>
      </c>
      <c r="G233" s="34" t="e">
        <f t="shared" si="163"/>
        <v>#REF!</v>
      </c>
      <c r="H233" s="34" t="e">
        <f t="shared" si="163"/>
        <v>#REF!</v>
      </c>
      <c r="I233" s="34" t="e">
        <f t="shared" si="163"/>
        <v>#REF!</v>
      </c>
      <c r="J233" s="34" t="e">
        <f t="shared" si="163"/>
        <v>#REF!</v>
      </c>
      <c r="K233" s="34" t="e">
        <f t="shared" si="163"/>
        <v>#REF!</v>
      </c>
      <c r="L233" s="34" t="e">
        <f t="shared" si="163"/>
        <v>#REF!</v>
      </c>
      <c r="M233" s="34" t="e">
        <f t="shared" si="163"/>
        <v>#REF!</v>
      </c>
      <c r="N233" s="34" t="e">
        <f t="shared" si="163"/>
        <v>#REF!</v>
      </c>
      <c r="O233" s="34" t="e">
        <f t="shared" si="163"/>
        <v>#REF!</v>
      </c>
      <c r="P233" s="34" t="e">
        <f t="shared" si="163"/>
        <v>#REF!</v>
      </c>
      <c r="Q233" s="34" t="e">
        <f t="shared" si="163"/>
        <v>#REF!</v>
      </c>
      <c r="R233" s="34" t="e">
        <f t="shared" si="163"/>
        <v>#REF!</v>
      </c>
      <c r="S233" s="34" t="e">
        <f t="shared" si="163"/>
        <v>#REF!</v>
      </c>
      <c r="T233" s="34" t="e">
        <f t="shared" si="163"/>
        <v>#REF!</v>
      </c>
      <c r="U233" s="34" t="e">
        <f t="shared" si="163"/>
        <v>#REF!</v>
      </c>
      <c r="V233" s="34" t="e">
        <f t="shared" si="163"/>
        <v>#REF!</v>
      </c>
      <c r="W233" s="34" t="e">
        <f t="shared" si="163"/>
        <v>#REF!</v>
      </c>
      <c r="X233" s="34" t="e">
        <f t="shared" si="163"/>
        <v>#REF!</v>
      </c>
      <c r="Y233" s="34" t="e">
        <f t="shared" si="163"/>
        <v>#REF!</v>
      </c>
      <c r="Z233" s="34" t="e">
        <f t="shared" si="163"/>
        <v>#REF!</v>
      </c>
      <c r="AA233" s="34" t="e">
        <f t="shared" si="163"/>
        <v>#REF!</v>
      </c>
      <c r="AB233" s="34" t="e">
        <f t="shared" si="163"/>
        <v>#REF!</v>
      </c>
      <c r="AC233" s="34" t="e">
        <f t="shared" si="163"/>
        <v>#REF!</v>
      </c>
      <c r="AD233" s="34" t="e">
        <f t="shared" si="163"/>
        <v>#REF!</v>
      </c>
      <c r="AE233" s="34" t="e">
        <f t="shared" si="163"/>
        <v>#REF!</v>
      </c>
      <c r="AF233" s="34" t="e">
        <f t="shared" si="163"/>
        <v>#REF!</v>
      </c>
      <c r="AG233" s="34" t="e">
        <f t="shared" si="163"/>
        <v>#REF!</v>
      </c>
      <c r="AH233" s="34" t="e">
        <f t="shared" si="163"/>
        <v>#REF!</v>
      </c>
      <c r="AI233" s="34" t="e">
        <f t="shared" si="163"/>
        <v>#REF!</v>
      </c>
      <c r="AJ233" s="34" t="e">
        <f t="shared" si="163"/>
        <v>#REF!</v>
      </c>
      <c r="AK233" s="34" t="e">
        <f t="shared" si="163"/>
        <v>#REF!</v>
      </c>
      <c r="AL233" s="34" t="e">
        <f t="shared" si="163"/>
        <v>#REF!</v>
      </c>
      <c r="AM233" s="34" t="e">
        <f t="shared" si="163"/>
        <v>#REF!</v>
      </c>
      <c r="AN233" s="34" t="e">
        <f t="shared" si="163"/>
        <v>#REF!</v>
      </c>
      <c r="AO233" s="34" t="e">
        <f t="shared" si="163"/>
        <v>#REF!</v>
      </c>
      <c r="AP233" s="34" t="e">
        <f t="shared" si="163"/>
        <v>#REF!</v>
      </c>
      <c r="AQ233" s="34" t="e">
        <f t="shared" si="163"/>
        <v>#REF!</v>
      </c>
      <c r="AR233" s="34" t="e">
        <f t="shared" si="163"/>
        <v>#REF!</v>
      </c>
      <c r="AS233" s="34" t="e">
        <f t="shared" si="163"/>
        <v>#REF!</v>
      </c>
      <c r="AT233" s="34" t="e">
        <f t="shared" si="163"/>
        <v>#REF!</v>
      </c>
      <c r="AU233" s="34" t="e">
        <f t="shared" si="163"/>
        <v>#REF!</v>
      </c>
      <c r="AV233" s="34" t="e">
        <f t="shared" si="163"/>
        <v>#REF!</v>
      </c>
      <c r="AW233" s="34" t="e">
        <f t="shared" si="163"/>
        <v>#REF!</v>
      </c>
      <c r="AX233" s="34" t="e">
        <f t="shared" si="163"/>
        <v>#REF!</v>
      </c>
      <c r="AY233" s="34" t="e">
        <f t="shared" si="163"/>
        <v>#REF!</v>
      </c>
      <c r="AZ233" s="34" t="e">
        <f t="shared" si="163"/>
        <v>#REF!</v>
      </c>
      <c r="BA233" s="34" t="e">
        <f t="shared" si="163"/>
        <v>#REF!</v>
      </c>
      <c r="BB233" s="34" t="e">
        <f t="shared" si="163"/>
        <v>#REF!</v>
      </c>
      <c r="BC233" s="34" t="e">
        <f t="shared" si="163"/>
        <v>#REF!</v>
      </c>
      <c r="BD233" s="34" t="e">
        <f t="shared" si="163"/>
        <v>#REF!</v>
      </c>
    </row>
    <row r="234" spans="1:56">
      <c r="A234" s="36" t="e">
        <f>+"Discount "&amp; PV_Base!A230&amp;""</f>
        <v>#REF!</v>
      </c>
      <c r="B234" s="37" t="e">
        <f>#REF!</f>
        <v>#REF!</v>
      </c>
      <c r="C234" s="30" t="e">
        <f>$C$11</f>
        <v>#REF!</v>
      </c>
      <c r="D234" s="34" t="e">
        <f t="shared" ref="D234:BD234" si="164">IF(D230-$D230-1&lt;$B231,0,IF(D230-$D230-1&lt;$B232,$D232/($B232-$B231),0))</f>
        <v>#REF!</v>
      </c>
      <c r="E234" s="34" t="e">
        <f t="shared" si="164"/>
        <v>#REF!</v>
      </c>
      <c r="F234" s="34" t="e">
        <f t="shared" si="164"/>
        <v>#REF!</v>
      </c>
      <c r="G234" s="34" t="e">
        <f t="shared" si="164"/>
        <v>#REF!</v>
      </c>
      <c r="H234" s="34" t="e">
        <f t="shared" si="164"/>
        <v>#REF!</v>
      </c>
      <c r="I234" s="34" t="e">
        <f t="shared" si="164"/>
        <v>#REF!</v>
      </c>
      <c r="J234" s="34" t="e">
        <f t="shared" si="164"/>
        <v>#REF!</v>
      </c>
      <c r="K234" s="34" t="e">
        <f t="shared" si="164"/>
        <v>#REF!</v>
      </c>
      <c r="L234" s="34" t="e">
        <f t="shared" si="164"/>
        <v>#REF!</v>
      </c>
      <c r="M234" s="34" t="e">
        <f t="shared" si="164"/>
        <v>#REF!</v>
      </c>
      <c r="N234" s="34" t="e">
        <f t="shared" si="164"/>
        <v>#REF!</v>
      </c>
      <c r="O234" s="34" t="e">
        <f t="shared" si="164"/>
        <v>#REF!</v>
      </c>
      <c r="P234" s="34" t="e">
        <f t="shared" si="164"/>
        <v>#REF!</v>
      </c>
      <c r="Q234" s="34" t="e">
        <f t="shared" si="164"/>
        <v>#REF!</v>
      </c>
      <c r="R234" s="34" t="e">
        <f t="shared" si="164"/>
        <v>#REF!</v>
      </c>
      <c r="S234" s="34" t="e">
        <f t="shared" si="164"/>
        <v>#REF!</v>
      </c>
      <c r="T234" s="34" t="e">
        <f t="shared" si="164"/>
        <v>#REF!</v>
      </c>
      <c r="U234" s="34" t="e">
        <f t="shared" si="164"/>
        <v>#REF!</v>
      </c>
      <c r="V234" s="34" t="e">
        <f t="shared" si="164"/>
        <v>#REF!</v>
      </c>
      <c r="W234" s="34" t="e">
        <f t="shared" si="164"/>
        <v>#REF!</v>
      </c>
      <c r="X234" s="34" t="e">
        <f t="shared" si="164"/>
        <v>#REF!</v>
      </c>
      <c r="Y234" s="34" t="e">
        <f t="shared" si="164"/>
        <v>#REF!</v>
      </c>
      <c r="Z234" s="34" t="e">
        <f t="shared" si="164"/>
        <v>#REF!</v>
      </c>
      <c r="AA234" s="34" t="e">
        <f t="shared" si="164"/>
        <v>#REF!</v>
      </c>
      <c r="AB234" s="34" t="e">
        <f t="shared" si="164"/>
        <v>#REF!</v>
      </c>
      <c r="AC234" s="34" t="e">
        <f t="shared" si="164"/>
        <v>#REF!</v>
      </c>
      <c r="AD234" s="34" t="e">
        <f t="shared" si="164"/>
        <v>#REF!</v>
      </c>
      <c r="AE234" s="34" t="e">
        <f t="shared" si="164"/>
        <v>#REF!</v>
      </c>
      <c r="AF234" s="34" t="e">
        <f t="shared" si="164"/>
        <v>#REF!</v>
      </c>
      <c r="AG234" s="34" t="e">
        <f t="shared" si="164"/>
        <v>#REF!</v>
      </c>
      <c r="AH234" s="34" t="e">
        <f t="shared" si="164"/>
        <v>#REF!</v>
      </c>
      <c r="AI234" s="34" t="e">
        <f t="shared" si="164"/>
        <v>#REF!</v>
      </c>
      <c r="AJ234" s="34" t="e">
        <f t="shared" si="164"/>
        <v>#REF!</v>
      </c>
      <c r="AK234" s="34" t="e">
        <f t="shared" si="164"/>
        <v>#REF!</v>
      </c>
      <c r="AL234" s="34" t="e">
        <f t="shared" si="164"/>
        <v>#REF!</v>
      </c>
      <c r="AM234" s="34" t="e">
        <f t="shared" si="164"/>
        <v>#REF!</v>
      </c>
      <c r="AN234" s="34" t="e">
        <f t="shared" si="164"/>
        <v>#REF!</v>
      </c>
      <c r="AO234" s="34" t="e">
        <f t="shared" si="164"/>
        <v>#REF!</v>
      </c>
      <c r="AP234" s="34" t="e">
        <f t="shared" si="164"/>
        <v>#REF!</v>
      </c>
      <c r="AQ234" s="34" t="e">
        <f t="shared" si="164"/>
        <v>#REF!</v>
      </c>
      <c r="AR234" s="34" t="e">
        <f t="shared" si="164"/>
        <v>#REF!</v>
      </c>
      <c r="AS234" s="34" t="e">
        <f t="shared" si="164"/>
        <v>#REF!</v>
      </c>
      <c r="AT234" s="34" t="e">
        <f t="shared" si="164"/>
        <v>#REF!</v>
      </c>
      <c r="AU234" s="34" t="e">
        <f t="shared" si="164"/>
        <v>#REF!</v>
      </c>
      <c r="AV234" s="34" t="e">
        <f t="shared" si="164"/>
        <v>#REF!</v>
      </c>
      <c r="AW234" s="34" t="e">
        <f t="shared" si="164"/>
        <v>#REF!</v>
      </c>
      <c r="AX234" s="34" t="e">
        <f t="shared" si="164"/>
        <v>#REF!</v>
      </c>
      <c r="AY234" s="34" t="e">
        <f t="shared" si="164"/>
        <v>#REF!</v>
      </c>
      <c r="AZ234" s="34" t="e">
        <f t="shared" si="164"/>
        <v>#REF!</v>
      </c>
      <c r="BA234" s="34" t="e">
        <f t="shared" si="164"/>
        <v>#REF!</v>
      </c>
      <c r="BB234" s="34" t="e">
        <f t="shared" si="164"/>
        <v>#REF!</v>
      </c>
      <c r="BC234" s="34" t="e">
        <f t="shared" si="164"/>
        <v>#REF!</v>
      </c>
      <c r="BD234" s="34" t="e">
        <f t="shared" si="164"/>
        <v>#REF!</v>
      </c>
    </row>
    <row r="235" spans="1:56">
      <c r="A235" s="49"/>
      <c r="B235" s="12"/>
      <c r="C235" s="30" t="e">
        <f>$C$12</f>
        <v>#REF!</v>
      </c>
      <c r="D235" s="84"/>
      <c r="E235" s="84" t="e">
        <f>$B233*D233</f>
        <v>#REF!</v>
      </c>
      <c r="F235" s="84" t="e">
        <f t="shared" ref="F235:BD235" si="165">$B233*E233</f>
        <v>#REF!</v>
      </c>
      <c r="G235" s="84" t="e">
        <f t="shared" si="165"/>
        <v>#REF!</v>
      </c>
      <c r="H235" s="84" t="e">
        <f t="shared" si="165"/>
        <v>#REF!</v>
      </c>
      <c r="I235" s="84" t="e">
        <f t="shared" si="165"/>
        <v>#REF!</v>
      </c>
      <c r="J235" s="84" t="e">
        <f t="shared" si="165"/>
        <v>#REF!</v>
      </c>
      <c r="K235" s="84" t="e">
        <f t="shared" si="165"/>
        <v>#REF!</v>
      </c>
      <c r="L235" s="84" t="e">
        <f t="shared" si="165"/>
        <v>#REF!</v>
      </c>
      <c r="M235" s="84" t="e">
        <f t="shared" si="165"/>
        <v>#REF!</v>
      </c>
      <c r="N235" s="84" t="e">
        <f t="shared" si="165"/>
        <v>#REF!</v>
      </c>
      <c r="O235" s="84" t="e">
        <f t="shared" si="165"/>
        <v>#REF!</v>
      </c>
      <c r="P235" s="84" t="e">
        <f t="shared" si="165"/>
        <v>#REF!</v>
      </c>
      <c r="Q235" s="84" t="e">
        <f t="shared" si="165"/>
        <v>#REF!</v>
      </c>
      <c r="R235" s="84" t="e">
        <f t="shared" si="165"/>
        <v>#REF!</v>
      </c>
      <c r="S235" s="84" t="e">
        <f t="shared" si="165"/>
        <v>#REF!</v>
      </c>
      <c r="T235" s="84" t="e">
        <f t="shared" si="165"/>
        <v>#REF!</v>
      </c>
      <c r="U235" s="84" t="e">
        <f t="shared" si="165"/>
        <v>#REF!</v>
      </c>
      <c r="V235" s="84" t="e">
        <f t="shared" si="165"/>
        <v>#REF!</v>
      </c>
      <c r="W235" s="84" t="e">
        <f t="shared" si="165"/>
        <v>#REF!</v>
      </c>
      <c r="X235" s="84" t="e">
        <f t="shared" si="165"/>
        <v>#REF!</v>
      </c>
      <c r="Y235" s="84" t="e">
        <f t="shared" si="165"/>
        <v>#REF!</v>
      </c>
      <c r="Z235" s="84" t="e">
        <f t="shared" si="165"/>
        <v>#REF!</v>
      </c>
      <c r="AA235" s="84" t="e">
        <f t="shared" si="165"/>
        <v>#REF!</v>
      </c>
      <c r="AB235" s="84" t="e">
        <f t="shared" si="165"/>
        <v>#REF!</v>
      </c>
      <c r="AC235" s="84" t="e">
        <f t="shared" si="165"/>
        <v>#REF!</v>
      </c>
      <c r="AD235" s="84" t="e">
        <f t="shared" si="165"/>
        <v>#REF!</v>
      </c>
      <c r="AE235" s="84" t="e">
        <f t="shared" si="165"/>
        <v>#REF!</v>
      </c>
      <c r="AF235" s="84" t="e">
        <f t="shared" si="165"/>
        <v>#REF!</v>
      </c>
      <c r="AG235" s="84" t="e">
        <f t="shared" si="165"/>
        <v>#REF!</v>
      </c>
      <c r="AH235" s="84" t="e">
        <f t="shared" si="165"/>
        <v>#REF!</v>
      </c>
      <c r="AI235" s="84" t="e">
        <f t="shared" si="165"/>
        <v>#REF!</v>
      </c>
      <c r="AJ235" s="84" t="e">
        <f t="shared" si="165"/>
        <v>#REF!</v>
      </c>
      <c r="AK235" s="84" t="e">
        <f t="shared" si="165"/>
        <v>#REF!</v>
      </c>
      <c r="AL235" s="84" t="e">
        <f t="shared" si="165"/>
        <v>#REF!</v>
      </c>
      <c r="AM235" s="84" t="e">
        <f t="shared" si="165"/>
        <v>#REF!</v>
      </c>
      <c r="AN235" s="84" t="e">
        <f t="shared" si="165"/>
        <v>#REF!</v>
      </c>
      <c r="AO235" s="84" t="e">
        <f t="shared" si="165"/>
        <v>#REF!</v>
      </c>
      <c r="AP235" s="84" t="e">
        <f t="shared" si="165"/>
        <v>#REF!</v>
      </c>
      <c r="AQ235" s="84" t="e">
        <f t="shared" si="165"/>
        <v>#REF!</v>
      </c>
      <c r="AR235" s="84" t="e">
        <f t="shared" si="165"/>
        <v>#REF!</v>
      </c>
      <c r="AS235" s="84" t="e">
        <f t="shared" si="165"/>
        <v>#REF!</v>
      </c>
      <c r="AT235" s="84" t="e">
        <f t="shared" si="165"/>
        <v>#REF!</v>
      </c>
      <c r="AU235" s="84" t="e">
        <f t="shared" si="165"/>
        <v>#REF!</v>
      </c>
      <c r="AV235" s="84" t="e">
        <f t="shared" si="165"/>
        <v>#REF!</v>
      </c>
      <c r="AW235" s="84" t="e">
        <f t="shared" si="165"/>
        <v>#REF!</v>
      </c>
      <c r="AX235" s="84" t="e">
        <f t="shared" si="165"/>
        <v>#REF!</v>
      </c>
      <c r="AY235" s="84" t="e">
        <f t="shared" si="165"/>
        <v>#REF!</v>
      </c>
      <c r="AZ235" s="84" t="e">
        <f t="shared" si="165"/>
        <v>#REF!</v>
      </c>
      <c r="BA235" s="84" t="e">
        <f t="shared" si="165"/>
        <v>#REF!</v>
      </c>
      <c r="BB235" s="84" t="e">
        <f t="shared" si="165"/>
        <v>#REF!</v>
      </c>
      <c r="BC235" s="84" t="e">
        <f t="shared" si="165"/>
        <v>#REF!</v>
      </c>
      <c r="BD235" s="84" t="e">
        <f t="shared" si="165"/>
        <v>#REF!</v>
      </c>
    </row>
    <row r="236" spans="1:56">
      <c r="A236" s="49"/>
      <c r="B236" s="12"/>
      <c r="C236" s="30" t="e">
        <f>$C$13</f>
        <v>#REF!</v>
      </c>
      <c r="D236" s="34" t="e">
        <f t="shared" ref="D236:BD236" si="166">D234+D235</f>
        <v>#REF!</v>
      </c>
      <c r="E236" s="34" t="e">
        <f t="shared" si="166"/>
        <v>#REF!</v>
      </c>
      <c r="F236" s="34" t="e">
        <f t="shared" si="166"/>
        <v>#REF!</v>
      </c>
      <c r="G236" s="34" t="e">
        <f t="shared" si="166"/>
        <v>#REF!</v>
      </c>
      <c r="H236" s="34" t="e">
        <f t="shared" si="166"/>
        <v>#REF!</v>
      </c>
      <c r="I236" s="34" t="e">
        <f t="shared" si="166"/>
        <v>#REF!</v>
      </c>
      <c r="J236" s="34" t="e">
        <f t="shared" si="166"/>
        <v>#REF!</v>
      </c>
      <c r="K236" s="34" t="e">
        <f t="shared" si="166"/>
        <v>#REF!</v>
      </c>
      <c r="L236" s="34" t="e">
        <f t="shared" si="166"/>
        <v>#REF!</v>
      </c>
      <c r="M236" s="34" t="e">
        <f t="shared" si="166"/>
        <v>#REF!</v>
      </c>
      <c r="N236" s="34" t="e">
        <f t="shared" si="166"/>
        <v>#REF!</v>
      </c>
      <c r="O236" s="34" t="e">
        <f t="shared" si="166"/>
        <v>#REF!</v>
      </c>
      <c r="P236" s="34" t="e">
        <f t="shared" si="166"/>
        <v>#REF!</v>
      </c>
      <c r="Q236" s="34" t="e">
        <f t="shared" si="166"/>
        <v>#REF!</v>
      </c>
      <c r="R236" s="34" t="e">
        <f t="shared" si="166"/>
        <v>#REF!</v>
      </c>
      <c r="S236" s="34" t="e">
        <f t="shared" si="166"/>
        <v>#REF!</v>
      </c>
      <c r="T236" s="34" t="e">
        <f t="shared" si="166"/>
        <v>#REF!</v>
      </c>
      <c r="U236" s="34" t="e">
        <f t="shared" si="166"/>
        <v>#REF!</v>
      </c>
      <c r="V236" s="34" t="e">
        <f t="shared" si="166"/>
        <v>#REF!</v>
      </c>
      <c r="W236" s="34" t="e">
        <f t="shared" si="166"/>
        <v>#REF!</v>
      </c>
      <c r="X236" s="34" t="e">
        <f t="shared" si="166"/>
        <v>#REF!</v>
      </c>
      <c r="Y236" s="34" t="e">
        <f t="shared" si="166"/>
        <v>#REF!</v>
      </c>
      <c r="Z236" s="34" t="e">
        <f t="shared" si="166"/>
        <v>#REF!</v>
      </c>
      <c r="AA236" s="34" t="e">
        <f t="shared" si="166"/>
        <v>#REF!</v>
      </c>
      <c r="AB236" s="34" t="e">
        <f t="shared" si="166"/>
        <v>#REF!</v>
      </c>
      <c r="AC236" s="34" t="e">
        <f t="shared" si="166"/>
        <v>#REF!</v>
      </c>
      <c r="AD236" s="34" t="e">
        <f t="shared" si="166"/>
        <v>#REF!</v>
      </c>
      <c r="AE236" s="34" t="e">
        <f t="shared" si="166"/>
        <v>#REF!</v>
      </c>
      <c r="AF236" s="34" t="e">
        <f t="shared" si="166"/>
        <v>#REF!</v>
      </c>
      <c r="AG236" s="34" t="e">
        <f t="shared" si="166"/>
        <v>#REF!</v>
      </c>
      <c r="AH236" s="34" t="e">
        <f t="shared" si="166"/>
        <v>#REF!</v>
      </c>
      <c r="AI236" s="34" t="e">
        <f t="shared" si="166"/>
        <v>#REF!</v>
      </c>
      <c r="AJ236" s="34" t="e">
        <f t="shared" si="166"/>
        <v>#REF!</v>
      </c>
      <c r="AK236" s="34" t="e">
        <f t="shared" si="166"/>
        <v>#REF!</v>
      </c>
      <c r="AL236" s="34" t="e">
        <f t="shared" si="166"/>
        <v>#REF!</v>
      </c>
      <c r="AM236" s="34" t="e">
        <f t="shared" si="166"/>
        <v>#REF!</v>
      </c>
      <c r="AN236" s="34" t="e">
        <f t="shared" si="166"/>
        <v>#REF!</v>
      </c>
      <c r="AO236" s="34" t="e">
        <f t="shared" si="166"/>
        <v>#REF!</v>
      </c>
      <c r="AP236" s="34" t="e">
        <f t="shared" si="166"/>
        <v>#REF!</v>
      </c>
      <c r="AQ236" s="34" t="e">
        <f t="shared" si="166"/>
        <v>#REF!</v>
      </c>
      <c r="AR236" s="34" t="e">
        <f t="shared" si="166"/>
        <v>#REF!</v>
      </c>
      <c r="AS236" s="34" t="e">
        <f t="shared" si="166"/>
        <v>#REF!</v>
      </c>
      <c r="AT236" s="34" t="e">
        <f t="shared" si="166"/>
        <v>#REF!</v>
      </c>
      <c r="AU236" s="34" t="e">
        <f t="shared" si="166"/>
        <v>#REF!</v>
      </c>
      <c r="AV236" s="34" t="e">
        <f t="shared" si="166"/>
        <v>#REF!</v>
      </c>
      <c r="AW236" s="34" t="e">
        <f t="shared" si="166"/>
        <v>#REF!</v>
      </c>
      <c r="AX236" s="34" t="e">
        <f t="shared" si="166"/>
        <v>#REF!</v>
      </c>
      <c r="AY236" s="34" t="e">
        <f t="shared" si="166"/>
        <v>#REF!</v>
      </c>
      <c r="AZ236" s="34" t="e">
        <f t="shared" si="166"/>
        <v>#REF!</v>
      </c>
      <c r="BA236" s="34" t="e">
        <f t="shared" si="166"/>
        <v>#REF!</v>
      </c>
      <c r="BB236" s="34" t="e">
        <f t="shared" si="166"/>
        <v>#REF!</v>
      </c>
      <c r="BC236" s="34" t="e">
        <f t="shared" si="166"/>
        <v>#REF!</v>
      </c>
      <c r="BD236" s="34" t="e">
        <f t="shared" si="166"/>
        <v>#REF!</v>
      </c>
    </row>
    <row r="237" spans="1:56">
      <c r="A237" s="39"/>
      <c r="B237" s="12"/>
      <c r="C237" s="30" t="e">
        <f>$C$14</f>
        <v>#REF!</v>
      </c>
      <c r="D237" s="34" t="e">
        <f>IF($B233&gt;=$B234, D233, NPV($B234,E236:$BD236))</f>
        <v>#REF!</v>
      </c>
      <c r="E237" s="34" t="e">
        <f>IF($B233&gt;=$B234, E233, NPV($B234,F236:$BD236))</f>
        <v>#REF!</v>
      </c>
      <c r="F237" s="34" t="e">
        <f>IF($B233&gt;=$B234, F233, NPV($B234,G236:$BD236))</f>
        <v>#REF!</v>
      </c>
      <c r="G237" s="34" t="e">
        <f>IF($B233&gt;=$B234, G233, NPV($B234,H236:$BD236))</f>
        <v>#REF!</v>
      </c>
      <c r="H237" s="34" t="e">
        <f>IF($B233&gt;=$B234, H233, NPV($B234,I236:$BD236))</f>
        <v>#REF!</v>
      </c>
      <c r="I237" s="34" t="e">
        <f>IF($B233&gt;=$B234, I233, NPV($B234,J236:$BD236))</f>
        <v>#REF!</v>
      </c>
      <c r="J237" s="34" t="e">
        <f>IF($B233&gt;=$B234, J233, NPV($B234,K236:$BD236))</f>
        <v>#REF!</v>
      </c>
      <c r="K237" s="34" t="e">
        <f>IF($B233&gt;=$B234, K233, NPV($B234,L236:$BD236))</f>
        <v>#REF!</v>
      </c>
      <c r="L237" s="34" t="e">
        <f>IF($B233&gt;=$B234, L233, NPV($B234,M236:$BD236))</f>
        <v>#REF!</v>
      </c>
      <c r="M237" s="34" t="e">
        <f>IF($B233&gt;=$B234, M233, NPV($B234,N236:$BD236))</f>
        <v>#REF!</v>
      </c>
      <c r="N237" s="34" t="e">
        <f>IF($B233&gt;=$B234, N233, NPV($B234,O236:$BD236))</f>
        <v>#REF!</v>
      </c>
      <c r="O237" s="34" t="e">
        <f>IF($B233&gt;=$B234, O233, NPV($B234,P236:$BD236))</f>
        <v>#REF!</v>
      </c>
      <c r="P237" s="34" t="e">
        <f>IF($B233&gt;=$B234, P233, NPV($B234,Q236:$BD236))</f>
        <v>#REF!</v>
      </c>
      <c r="Q237" s="34" t="e">
        <f>IF($B233&gt;=$B234, Q233, NPV($B234,R236:$BD236))</f>
        <v>#REF!</v>
      </c>
      <c r="R237" s="34" t="e">
        <f>IF($B233&gt;=$B234, R233, NPV($B234,S236:$BD236))</f>
        <v>#REF!</v>
      </c>
      <c r="S237" s="34" t="e">
        <f>IF($B233&gt;=$B234, S233, NPV($B234,T236:$BD236))</f>
        <v>#REF!</v>
      </c>
      <c r="T237" s="34" t="e">
        <f>IF($B233&gt;=$B234, T233, NPV($B234,U236:$BD236))</f>
        <v>#REF!</v>
      </c>
      <c r="U237" s="34" t="e">
        <f>IF($B233&gt;=$B234, U233, NPV($B234,V236:$BD236))</f>
        <v>#REF!</v>
      </c>
      <c r="V237" s="34" t="e">
        <f>IF($B233&gt;=$B234, V233, NPV($B234,W236:$BD236))</f>
        <v>#REF!</v>
      </c>
      <c r="W237" s="34" t="e">
        <f>IF($B233&gt;=$B234, W233, NPV($B234,X236:$BD236))</f>
        <v>#REF!</v>
      </c>
      <c r="X237" s="34" t="e">
        <f>IF($B233&gt;=$B234, X233, NPV($B234,Y236:$BD236))</f>
        <v>#REF!</v>
      </c>
      <c r="Y237" s="34" t="e">
        <f>IF($B233&gt;=$B234, Y233, NPV($B234,Z236:$BD236))</f>
        <v>#REF!</v>
      </c>
      <c r="Z237" s="34" t="e">
        <f>IF($B233&gt;=$B234, Z233, NPV($B234,AA236:$BD236))</f>
        <v>#REF!</v>
      </c>
      <c r="AA237" s="34" t="e">
        <f>IF($B233&gt;=$B234, AA233, NPV($B234,AB236:$BD236))</f>
        <v>#REF!</v>
      </c>
      <c r="AB237" s="34" t="e">
        <f>IF($B233&gt;=$B234, AB233, NPV($B234,AC236:$BD236))</f>
        <v>#REF!</v>
      </c>
      <c r="AC237" s="34" t="e">
        <f>IF($B233&gt;=$B234, AC233, NPV($B234,AD236:$BD236))</f>
        <v>#REF!</v>
      </c>
      <c r="AD237" s="34" t="e">
        <f>IF($B233&gt;=$B234, AD233, NPV($B234,AE236:$BD236))</f>
        <v>#REF!</v>
      </c>
      <c r="AE237" s="34" t="e">
        <f>IF($B233&gt;=$B234, AE233, NPV($B234,AF236:$BD236))</f>
        <v>#REF!</v>
      </c>
      <c r="AF237" s="34" t="e">
        <f>IF($B233&gt;=$B234, AF233, NPV($B234,AG236:$BD236))</f>
        <v>#REF!</v>
      </c>
      <c r="AG237" s="34" t="e">
        <f>IF($B233&gt;=$B234, AG233, NPV($B234,AH236:$BD236))</f>
        <v>#REF!</v>
      </c>
      <c r="AH237" s="34" t="e">
        <f>IF($B233&gt;=$B234, AH233, NPV($B234,AI236:$BD236))</f>
        <v>#REF!</v>
      </c>
      <c r="AI237" s="34" t="e">
        <f>IF($B233&gt;=$B234, AI233, NPV($B234,AJ236:$BD236))</f>
        <v>#REF!</v>
      </c>
      <c r="AJ237" s="34" t="e">
        <f>IF($B233&gt;=$B234, AJ233, NPV($B234,AK236:$BD236))</f>
        <v>#REF!</v>
      </c>
      <c r="AK237" s="34" t="e">
        <f>IF($B233&gt;=$B234, AK233, NPV($B234,AL236:$BD236))</f>
        <v>#REF!</v>
      </c>
      <c r="AL237" s="34" t="e">
        <f>IF($B233&gt;=$B234, AL233, NPV($B234,AM236:$BD236))</f>
        <v>#REF!</v>
      </c>
      <c r="AM237" s="34" t="e">
        <f>IF($B233&gt;=$B234, AM233, NPV($B234,AN236:$BD236))</f>
        <v>#REF!</v>
      </c>
      <c r="AN237" s="34" t="e">
        <f>IF($B233&gt;=$B234, AN233, NPV($B234,AO236:$BD236))</f>
        <v>#REF!</v>
      </c>
      <c r="AO237" s="34" t="e">
        <f>IF($B233&gt;=$B234, AO233, NPV($B234,AP236:$BD236))</f>
        <v>#REF!</v>
      </c>
      <c r="AP237" s="34" t="e">
        <f>IF($B233&gt;=$B234, AP233, NPV($B234,AQ236:$BD236))</f>
        <v>#REF!</v>
      </c>
      <c r="AQ237" s="34" t="e">
        <f>IF($B233&gt;=$B234, AQ233, NPV($B234,AR236:$BD236))</f>
        <v>#REF!</v>
      </c>
      <c r="AR237" s="34" t="e">
        <f>IF($B233&gt;=$B234, AR233, NPV($B234,AS236:$BD236))</f>
        <v>#REF!</v>
      </c>
      <c r="AS237" s="34" t="e">
        <f>IF($B233&gt;=$B234, AS233, NPV($B234,AT236:$BD236))</f>
        <v>#REF!</v>
      </c>
      <c r="AT237" s="34" t="e">
        <f>IF($B233&gt;=$B234, AT233, NPV($B234,AU236:$BD236))</f>
        <v>#REF!</v>
      </c>
      <c r="AU237" s="34" t="e">
        <f>IF($B233&gt;=$B234, AU233, NPV($B234,AV236:$BD236))</f>
        <v>#REF!</v>
      </c>
      <c r="AV237" s="34" t="e">
        <f>IF($B233&gt;=$B234, AV233, NPV($B234,AW236:$BD236))</f>
        <v>#REF!</v>
      </c>
      <c r="AW237" s="34" t="e">
        <f>IF($B233&gt;=$B234, AW233, NPV($B234,AX236:$BD236))</f>
        <v>#REF!</v>
      </c>
      <c r="AX237" s="34" t="e">
        <f>IF($B233&gt;=$B234, AX233, NPV($B234,AY236:$BD236))</f>
        <v>#REF!</v>
      </c>
      <c r="AY237" s="34" t="e">
        <f>IF($B233&gt;=$B234, AY233, NPV($B234,AZ236:$BD236))</f>
        <v>#REF!</v>
      </c>
      <c r="AZ237" s="34" t="e">
        <f>IF($B233&gt;=$B234, AZ233, NPV($B234,BA236:$BD236))</f>
        <v>#REF!</v>
      </c>
      <c r="BA237" s="34" t="e">
        <f>IF($B233&gt;=$B234, BA233, NPV($B234,BB236:$BD236))</f>
        <v>#REF!</v>
      </c>
      <c r="BB237" s="34" t="e">
        <f>IF($B233&gt;=$B234, BB233, NPV($B234,BC236:$BD236))</f>
        <v>#REF!</v>
      </c>
      <c r="BC237" s="34" t="e">
        <f>IF($B233&gt;=$B234, BC233, NPV($B234,BD236:$BD236))</f>
        <v>#REF!</v>
      </c>
      <c r="BD237" s="34" t="e">
        <f>IF($B233&gt;=$B234, BD233, NPV($B234,$BD236:BD236))</f>
        <v>#REF!</v>
      </c>
    </row>
    <row r="238" spans="1:56">
      <c r="A238" s="39"/>
      <c r="B238" s="12"/>
      <c r="C238" s="30" t="e">
        <f>$C$15</f>
        <v>#REF!</v>
      </c>
      <c r="D238" s="34" t="e">
        <f t="shared" ref="D238:BD238" si="167">IF(D237=0,0,(1-D237/D233)*100)</f>
        <v>#REF!</v>
      </c>
      <c r="E238" s="34" t="e">
        <f t="shared" si="167"/>
        <v>#REF!</v>
      </c>
      <c r="F238" s="34" t="e">
        <f t="shared" si="167"/>
        <v>#REF!</v>
      </c>
      <c r="G238" s="34" t="e">
        <f t="shared" si="167"/>
        <v>#REF!</v>
      </c>
      <c r="H238" s="34" t="e">
        <f t="shared" si="167"/>
        <v>#REF!</v>
      </c>
      <c r="I238" s="34" t="e">
        <f t="shared" si="167"/>
        <v>#REF!</v>
      </c>
      <c r="J238" s="34" t="e">
        <f t="shared" si="167"/>
        <v>#REF!</v>
      </c>
      <c r="K238" s="34" t="e">
        <f t="shared" si="167"/>
        <v>#REF!</v>
      </c>
      <c r="L238" s="34" t="e">
        <f t="shared" si="167"/>
        <v>#REF!</v>
      </c>
      <c r="M238" s="34" t="e">
        <f t="shared" si="167"/>
        <v>#REF!</v>
      </c>
      <c r="N238" s="34" t="e">
        <f t="shared" si="167"/>
        <v>#REF!</v>
      </c>
      <c r="O238" s="34" t="e">
        <f t="shared" si="167"/>
        <v>#REF!</v>
      </c>
      <c r="P238" s="34" t="e">
        <f t="shared" si="167"/>
        <v>#REF!</v>
      </c>
      <c r="Q238" s="34" t="e">
        <f t="shared" si="167"/>
        <v>#REF!</v>
      </c>
      <c r="R238" s="34" t="e">
        <f t="shared" si="167"/>
        <v>#REF!</v>
      </c>
      <c r="S238" s="34" t="e">
        <f t="shared" si="167"/>
        <v>#REF!</v>
      </c>
      <c r="T238" s="34" t="e">
        <f t="shared" si="167"/>
        <v>#REF!</v>
      </c>
      <c r="U238" s="34" t="e">
        <f t="shared" si="167"/>
        <v>#REF!</v>
      </c>
      <c r="V238" s="34" t="e">
        <f t="shared" si="167"/>
        <v>#REF!</v>
      </c>
      <c r="W238" s="34" t="e">
        <f t="shared" si="167"/>
        <v>#REF!</v>
      </c>
      <c r="X238" s="34" t="e">
        <f t="shared" si="167"/>
        <v>#REF!</v>
      </c>
      <c r="Y238" s="34" t="e">
        <f t="shared" si="167"/>
        <v>#REF!</v>
      </c>
      <c r="Z238" s="34" t="e">
        <f t="shared" si="167"/>
        <v>#REF!</v>
      </c>
      <c r="AA238" s="34" t="e">
        <f t="shared" si="167"/>
        <v>#REF!</v>
      </c>
      <c r="AB238" s="34" t="e">
        <f t="shared" si="167"/>
        <v>#REF!</v>
      </c>
      <c r="AC238" s="34" t="e">
        <f t="shared" si="167"/>
        <v>#REF!</v>
      </c>
      <c r="AD238" s="34" t="e">
        <f t="shared" si="167"/>
        <v>#REF!</v>
      </c>
      <c r="AE238" s="34" t="e">
        <f t="shared" si="167"/>
        <v>#REF!</v>
      </c>
      <c r="AF238" s="34" t="e">
        <f t="shared" si="167"/>
        <v>#REF!</v>
      </c>
      <c r="AG238" s="34" t="e">
        <f t="shared" si="167"/>
        <v>#REF!</v>
      </c>
      <c r="AH238" s="34" t="e">
        <f t="shared" si="167"/>
        <v>#REF!</v>
      </c>
      <c r="AI238" s="34" t="e">
        <f t="shared" si="167"/>
        <v>#REF!</v>
      </c>
      <c r="AJ238" s="34" t="e">
        <f t="shared" si="167"/>
        <v>#REF!</v>
      </c>
      <c r="AK238" s="34" t="e">
        <f t="shared" si="167"/>
        <v>#REF!</v>
      </c>
      <c r="AL238" s="34" t="e">
        <f t="shared" si="167"/>
        <v>#REF!</v>
      </c>
      <c r="AM238" s="34" t="e">
        <f t="shared" si="167"/>
        <v>#REF!</v>
      </c>
      <c r="AN238" s="34" t="e">
        <f t="shared" si="167"/>
        <v>#REF!</v>
      </c>
      <c r="AO238" s="34" t="e">
        <f t="shared" si="167"/>
        <v>#REF!</v>
      </c>
      <c r="AP238" s="34" t="e">
        <f t="shared" si="167"/>
        <v>#REF!</v>
      </c>
      <c r="AQ238" s="34" t="e">
        <f t="shared" si="167"/>
        <v>#REF!</v>
      </c>
      <c r="AR238" s="34" t="e">
        <f t="shared" si="167"/>
        <v>#REF!</v>
      </c>
      <c r="AS238" s="34" t="e">
        <f t="shared" si="167"/>
        <v>#REF!</v>
      </c>
      <c r="AT238" s="34" t="e">
        <f t="shared" si="167"/>
        <v>#REF!</v>
      </c>
      <c r="AU238" s="34" t="e">
        <f t="shared" si="167"/>
        <v>#REF!</v>
      </c>
      <c r="AV238" s="34" t="e">
        <f t="shared" si="167"/>
        <v>#REF!</v>
      </c>
      <c r="AW238" s="34" t="e">
        <f t="shared" si="167"/>
        <v>#REF!</v>
      </c>
      <c r="AX238" s="34" t="e">
        <f t="shared" si="167"/>
        <v>#REF!</v>
      </c>
      <c r="AY238" s="34" t="e">
        <f t="shared" si="167"/>
        <v>#REF!</v>
      </c>
      <c r="AZ238" s="34" t="e">
        <f t="shared" si="167"/>
        <v>#REF!</v>
      </c>
      <c r="BA238" s="34" t="e">
        <f t="shared" si="167"/>
        <v>#REF!</v>
      </c>
      <c r="BB238" s="34" t="e">
        <f t="shared" si="167"/>
        <v>#REF!</v>
      </c>
      <c r="BC238" s="34" t="e">
        <f t="shared" si="167"/>
        <v>#REF!</v>
      </c>
      <c r="BD238" s="34" t="e">
        <f t="shared" si="167"/>
        <v>#REF!</v>
      </c>
    </row>
    <row r="239" spans="1:56">
      <c r="C239" s="30" t="str">
        <f>$C$16</f>
        <v>t-g&gt;0</v>
      </c>
      <c r="D239" s="42" t="e">
        <f>IF(D49-B231&gt;0,D49-B231,0)</f>
        <v>#REF!</v>
      </c>
      <c r="E239" s="42" t="e">
        <f>IF(E49-B231&gt;0,E49-B231,0)</f>
        <v>#REF!</v>
      </c>
      <c r="F239" s="42" t="e">
        <f>IF(F49-B231&gt;0,F49-B231,0)</f>
        <v>#REF!</v>
      </c>
      <c r="G239" s="42" t="e">
        <f>IF(G49-B231&gt;0,G49-B231,0)</f>
        <v>#REF!</v>
      </c>
      <c r="H239" s="42" t="e">
        <f>IF(H49-B231&gt;0,H49-B231,0)</f>
        <v>#REF!</v>
      </c>
      <c r="I239" s="42" t="e">
        <f>IF(I49-B231&gt;0,I49-B231,0)</f>
        <v>#REF!</v>
      </c>
      <c r="J239" s="42" t="e">
        <f>IF(J49-B231&gt;0,J49-B231,0)</f>
        <v>#REF!</v>
      </c>
      <c r="K239" s="42" t="e">
        <f>IF(K49-B231&gt;0,K49-B231,0)</f>
        <v>#REF!</v>
      </c>
      <c r="L239" s="42" t="e">
        <f>IF(L49-B231&gt;0,L49-B231,0)</f>
        <v>#REF!</v>
      </c>
      <c r="M239" s="42" t="e">
        <f>IF(M49-B231&gt;0,M49-B231,0)</f>
        <v>#REF!</v>
      </c>
      <c r="N239" s="42" t="e">
        <f>IF(N49-B231&gt;0,N49-B231,0)</f>
        <v>#REF!</v>
      </c>
      <c r="O239" s="42" t="e">
        <f>IF(O49-B231&gt;0,O49-B231,0)</f>
        <v>#REF!</v>
      </c>
      <c r="P239" s="42" t="e">
        <f>IF(P49-B231&gt;0,P49-B231,0)</f>
        <v>#REF!</v>
      </c>
      <c r="Q239" s="42" t="e">
        <f>IF(Q49-B231&gt;0,Q49-B231,0)</f>
        <v>#REF!</v>
      </c>
      <c r="R239" s="42" t="e">
        <f>IF(R49-B231&gt;0,R49-B231,0)</f>
        <v>#REF!</v>
      </c>
      <c r="S239" s="42" t="e">
        <f>IF(S49-B231&gt;0,S49-B231,0)</f>
        <v>#REF!</v>
      </c>
      <c r="T239" s="42" t="e">
        <f>IF(T49-B231&gt;0,T49-B231,0)</f>
        <v>#REF!</v>
      </c>
      <c r="U239" s="42" t="e">
        <f>IF(U49-B231&gt;0,U49-B231,0)</f>
        <v>#REF!</v>
      </c>
      <c r="V239" s="42" t="e">
        <f>IF(V49-B231&gt;0,V49-B231,0)</f>
        <v>#REF!</v>
      </c>
      <c r="W239" s="42" t="e">
        <f>IF(W49-B231&gt;0,W49-B231,0)</f>
        <v>#REF!</v>
      </c>
      <c r="X239" s="42" t="e">
        <f>IF(X49-B231&gt;0,X49-B231,0)</f>
        <v>#REF!</v>
      </c>
      <c r="Y239" s="42" t="e">
        <f>IF(Y49-B231&gt;0,Y49-B231,0)</f>
        <v>#REF!</v>
      </c>
      <c r="Z239" s="42" t="e">
        <f>IF(Z49-B231&gt;0,Z49-B231,0)</f>
        <v>#REF!</v>
      </c>
      <c r="AA239" s="42" t="e">
        <f>IF(AA49-B231&gt;0,AA49-B231,0)</f>
        <v>#REF!</v>
      </c>
      <c r="AB239" s="42" t="e">
        <f>IF(AB49-B231&gt;0,AB49-B231,0)</f>
        <v>#REF!</v>
      </c>
      <c r="AC239" s="42" t="e">
        <f>IF(AC49-B231&gt;0,AC49-B231,0)</f>
        <v>#REF!</v>
      </c>
      <c r="AD239" s="42" t="e">
        <f>IF(AD49-B231&gt;0,AD49-B231,0)</f>
        <v>#REF!</v>
      </c>
      <c r="AE239" s="42" t="e">
        <f>IF(AE49-$B231&gt;0,AE49-$B231,0)</f>
        <v>#REF!</v>
      </c>
      <c r="AF239" s="42"/>
      <c r="AG239" s="42"/>
      <c r="AH239" s="42"/>
      <c r="AI239" s="42"/>
      <c r="AJ239" s="42"/>
      <c r="AK239" s="42"/>
      <c r="AL239" s="42"/>
      <c r="AM239" s="42"/>
      <c r="AN239" s="42"/>
      <c r="AO239" s="42"/>
      <c r="AP239" s="42"/>
      <c r="AQ239" s="42"/>
      <c r="AR239" s="43"/>
      <c r="AS239" s="43"/>
      <c r="AT239" s="43"/>
      <c r="AU239" s="43"/>
      <c r="AV239" s="43"/>
      <c r="AW239" s="43"/>
      <c r="AX239" s="43"/>
      <c r="AY239" s="43"/>
      <c r="AZ239" s="43"/>
      <c r="BA239" s="43"/>
      <c r="BB239" s="46"/>
      <c r="BC239" s="46"/>
      <c r="BD239" s="46"/>
    </row>
    <row r="240" spans="1:56">
      <c r="C240" s="30"/>
      <c r="D240" s="42" t="e">
        <f>IF(D239=0,0,CHOOSE(D239,D246,E246,F246,G246,H246,I246,J246,K246,L246,M246,N246,O246,P246,Q246,R246,S246,T246,U246,V246,W246,X246,Y246,Z246,AA246,AB246,AC246,AD246,AE246,AF246))</f>
        <v>#REF!</v>
      </c>
      <c r="E240" s="42" t="e">
        <f>IF(E239=0,0,CHOOSE(E239,D246,E246,F246,G246,H246,I246,J246,K246,L246,M246,N246,O246,P246,Q246,R246,S246,T246,U246,V246,W246,X246,Y246,Z246,AA246,AB246,AC246,AD246,AE246,AF246))</f>
        <v>#REF!</v>
      </c>
      <c r="F240" s="42" t="e">
        <f>IF(F239=0,0,CHOOSE(F239,D246,E246,F246,G246,H246,I246,J246,K246,L246,M246,N246,O246,P246,Q246,R246,S246,T246,U246,V246,W246,X246,Y246,Z246,AA246,AB246,AC246,AD246,AE246,AF246))</f>
        <v>#REF!</v>
      </c>
      <c r="G240" s="42" t="e">
        <f>IF(G239=0,0,CHOOSE(G239,D246,E246,F246,G246,H246,I246,J246,K246,L246,M246,N246,O246,P246,Q246,R246,S246,T246,U246,V246,W246,X246,Y246,Z246,AA246,AB246,AC246,AD246,AE246,AF246))</f>
        <v>#REF!</v>
      </c>
      <c r="H240" s="42" t="e">
        <f>IF(H239=0,0,CHOOSE(H239,D246,E246,F246,G246,H246,I246,J246,K246,L246,M246,N246,O246,P246,Q246,R246,S246,T246,U246,V246,W246,X246,Y246,Z246,AA246,AB246,AC246,AD246,AE246,AF246))</f>
        <v>#REF!</v>
      </c>
      <c r="I240" s="42" t="e">
        <f>IF(I239=0,0,CHOOSE(I239,D246,E246,F246,G246,H246,I246,J246,K246,L246,M246,N246,O246,P246,Q246,R246,S246,T246,U246,V246,W246,X246,Y246,Z246,AA246,AB246,AC246,AD246,AE246,AF246))</f>
        <v>#REF!</v>
      </c>
      <c r="J240" s="42" t="e">
        <f>IF(J239=0,0,CHOOSE(J239,D246,E246,F246,G246,H246,I246,J246,K246,L246,M246,N246,O246,P246,Q246,R246,S246,T246,U246,V246,W246,X246,Y246,Z246,AA246,AB246,AC246,AD246,AE246,AF246))</f>
        <v>#REF!</v>
      </c>
      <c r="K240" s="42" t="e">
        <f>IF(K239=0,0,CHOOSE(K239,D246,E246,F246,G246,H246,I246,J246,K246,L246,M246,N246,O246,P246,Q246,R246,S246,T246,U246,V246,W246,X246,Y246,Z246,AA246,AB246,AC246,AD246,AE246,AF246))</f>
        <v>#REF!</v>
      </c>
      <c r="L240" s="42" t="e">
        <f>IF(L239=0,0,CHOOSE(L239,D246,E246,F246,G246,H246,I246,J246,K246,L246,M246,N246,O246,P246,Q246,R246,S246,T246,U246,V246,W246,X246,Y246,Z246,AA246,AB246,AC246,AD246,AE246,AF246))</f>
        <v>#REF!</v>
      </c>
      <c r="M240" s="42" t="e">
        <f>IF(M239=0,0,CHOOSE(M239,D246,E246,F246,G246,H246,I246,J246,K246,L246,M246,N246,O246,P246,Q246,R246,S246,T246,U246,V246,W246,X246,Y246,Z246,AA246,AB246,AC246,AD246,AE246,AF246))</f>
        <v>#REF!</v>
      </c>
      <c r="N240" s="42" t="e">
        <f>IF(N239=0,0,CHOOSE(N239,D246,E246,F246,G246,H246,I246,J246,K246,L246,M246,N246,O246,P246,Q246,R246,S246,T246,U246,V246,W246,X246,Y246,Z246,AA246,AB246,AC246,AD246,AE246,AF246))</f>
        <v>#REF!</v>
      </c>
      <c r="O240" s="42" t="e">
        <f>IF(O239=0,0,CHOOSE(O239,D246,E246,F246,G246,H246,I246,J246,K246,L246,M246,N246,O246,P246,Q246,R246,S246,T246,U246,V246,W246,X246,Y246,Z246,AA246,AB246,AC246,AD246,AE246,AF246))</f>
        <v>#REF!</v>
      </c>
      <c r="P240" s="42" t="e">
        <f>IF(P239=0,0,CHOOSE(P239,D246,E246,F246,G246,H246,I246,J246,K246,L246,M246,N246,O246,P246,Q246,R246,S246,T246,U246,V246,W246,X246,Y246,Z246,AA246,AB246,AC246,AD246,AE246,AF246))</f>
        <v>#REF!</v>
      </c>
      <c r="Q240" s="42" t="e">
        <f>IF(Q239=0,0,CHOOSE(Q239,D246,E246,F246,G246,H246,I246,J246,K246,L246,M246,N246,O246,P246,Q246,R246,S246,T246,U246,V246,W246,X246,Y246,Z246,AA246,AB246,AC246,AD246,AE246,AF246))</f>
        <v>#REF!</v>
      </c>
      <c r="R240" s="42" t="e">
        <f>IF(R239=0,0,CHOOSE(R239,D246,E246,F246,G246,H246,I246,J246,K246,L246,M246,N246,O246,P246,Q246,R246,S246,T246,U246,V246,W246,X246,Y246,Z246,AA246,AB246,AC246,AD246,AE246,AF246))</f>
        <v>#REF!</v>
      </c>
      <c r="S240" s="42" t="e">
        <f>IF(S239=0,0,CHOOSE(S239,D246,E246,F246,G246,H246,I246,J246,K246,L246,M246,N246,O246,P246,Q246,R246,S246,T246,U246,V246,W246,X246,Y246,Z246,AA246,AB246,AC246,AD246,AE246,AF246))</f>
        <v>#REF!</v>
      </c>
      <c r="T240" s="42" t="e">
        <f>IF(T239=0,0,CHOOSE(T239,D246,E246,F246,G246,H246,I246,J246,K246,L246,M246,N246,O246,P246,Q246,R246,S246,T246,U246,V246,W246,X246,Y246,Z246,AA246,AB246,AC246,AD246,AE246,AF246))</f>
        <v>#REF!</v>
      </c>
      <c r="U240" s="42" t="e">
        <f>IF(U239=0,0,CHOOSE(U239,D246,E246,F246,G246,H246,I246,J246,K246,L246,M246,N246,O246,P246,Q246,R246,S246,T246,U246,V246,W246,X246,Y246,Z246,AA246,AB246,AC246,AD246,AE246,AF246))</f>
        <v>#REF!</v>
      </c>
      <c r="V240" s="42" t="e">
        <f>IF(V239=0,0,CHOOSE(V239,D246,E246,F246,G246,H246,I246,J246,K246,L246,M246,N246,O246,P246,Q246,R246,S246,T246,U246,V246,W246,X246,Y246,Z246,AA246,AB246,AC246,AD246,AE246,AF246))</f>
        <v>#REF!</v>
      </c>
      <c r="W240" s="42" t="e">
        <f>IF(W239=0,0,CHOOSE(W239,D246,E246,F246,G246,H246,I246,J246,K246,L246,M246,N246,O246,P246,Q246,R246,S246,T246,U246,V246,W246,X246,Y246,Z246,AA246,AB246,AC246,AD246,AE246,AF246))</f>
        <v>#REF!</v>
      </c>
      <c r="X240" s="42" t="e">
        <f>IF(X239=0,0,CHOOSE(X239,D246,E246,F246,G246,H246,I246,J246,K246,L246,M246,N246,O246,P246,Q246,R246,S246,T246,U246,V246,W246,X246,Y246,Z246,AA246,AB246,AC246,AD246,AE246,AF246))</f>
        <v>#REF!</v>
      </c>
      <c r="Y240" s="42" t="e">
        <f>IF(Y239=0,0,CHOOSE(Y239,D246,E246,F246,G246,H246,I246,J246,K246,L246,M246,N246,O246,P246,Q246,R246,S246,T246,U246,V246,W246,X246,Y246,Z246,AA246,AB246,AC246,AD246,AE246,AF246))</f>
        <v>#REF!</v>
      </c>
      <c r="Z240" s="42" t="e">
        <f>IF(Z239=0,0,CHOOSE(Z239,D246,E246,F246,G246,H246,I246,J246,K246,L246,M246,N246,O246,P246,Q246,R246,S246,T246,U246,V246,W246,X246,Y246,Z246,AA246,AB246,AC246,AD246,AE246,AF246))</f>
        <v>#REF!</v>
      </c>
      <c r="AA240" s="42" t="e">
        <f>IF(AA239=0,0,CHOOSE(AA239,D246,E246,F246,G246,H246,I246,J246,K246,L246,M246,N246,O246,P246,Q246,R246,S246,T246,U246,V246,W246,X246,Y246,Z246,AA246,AB246,AC246,AD246,AE246,AF246))</f>
        <v>#REF!</v>
      </c>
      <c r="AB240" s="42" t="e">
        <f>IF(AB239=0,0,CHOOSE(AB239,D246,E246,F246,G246,H246,I246,J246,K246,L246,M246,N246,O246,P246,Q246,R246,S246,T246,U246,V246,W246,X246,Y246,Z246,AA246,AB246,AC246,AD246,AE246,AF246))</f>
        <v>#REF!</v>
      </c>
      <c r="AC240" s="42" t="e">
        <f>IF(AC239=0,0,CHOOSE(AC239,D246,E246,F246,G246,H246,I246,J246,K246,L246,M246,N246,O246,P246,Q246,R246,S246,T246,U246,V246,W246,X246,Y246,Z246,AA246,AB246,AC246,AD246,AE246,AF246))</f>
        <v>#REF!</v>
      </c>
      <c r="AD240" s="42" t="e">
        <f>IF(AD239=0,0,CHOOSE(AD239,D246,E246,F246,G246,H246,I246,J246,K246,L246,M246,N246,O246,P246,Q246,R246,S246,T246,U246,V246,W246,X246,Y246,Z246,AA246,AB246,AC246,AD246,AE246,AF246))</f>
        <v>#REF!</v>
      </c>
      <c r="AE240" s="42" t="e">
        <f>IF(AE239=0,0,CHOOSE(AE239,D246,E246,F246,G246,H246,I246,J246,K246,L246,M246,N246,O246,P246,Q246,R246,S246,T246,U246,V246,W246,X246,Y246,Z246,AA246,AB246,AC246,AD246,AE246,AF246))</f>
        <v>#REF!</v>
      </c>
      <c r="AF240" s="42"/>
      <c r="AG240" s="42"/>
      <c r="AH240" s="42"/>
      <c r="AI240" s="42"/>
      <c r="AJ240" s="42"/>
      <c r="AK240" s="42"/>
      <c r="AL240" s="42"/>
      <c r="AM240" s="42"/>
      <c r="AN240" s="42"/>
      <c r="AO240" s="42"/>
      <c r="AP240" s="42"/>
      <c r="AQ240" s="42"/>
      <c r="AR240" s="23"/>
      <c r="AS240" s="23"/>
      <c r="AT240" s="23"/>
      <c r="AU240" s="23"/>
      <c r="AV240" s="23"/>
      <c r="AW240" s="23"/>
      <c r="AX240" s="23"/>
      <c r="AY240" s="23"/>
      <c r="AZ240" s="23"/>
      <c r="BA240" s="23"/>
      <c r="BB240" s="23"/>
      <c r="BC240" s="23"/>
      <c r="BD240" s="23"/>
    </row>
    <row r="241" spans="1:56">
      <c r="C241" s="30" t="str">
        <f>$C$18</f>
        <v>t-m condition</v>
      </c>
      <c r="D241" s="42" t="e">
        <f>IF(D49-B232&gt;0,D49-B232,0)</f>
        <v>#REF!</v>
      </c>
      <c r="E241" s="42" t="e">
        <f>IF(E49-B232&gt;0,E49-B232,0)</f>
        <v>#REF!</v>
      </c>
      <c r="F241" s="42" t="e">
        <f>IF(F49-B232&gt;0,F49-B232,0)</f>
        <v>#REF!</v>
      </c>
      <c r="G241" s="42" t="e">
        <f>IF(G49-B232&gt;0,G49-B232,0)</f>
        <v>#REF!</v>
      </c>
      <c r="H241" s="42" t="e">
        <f>IF(H49-B232&gt;0,H49-B232,0)</f>
        <v>#REF!</v>
      </c>
      <c r="I241" s="42" t="e">
        <f>IF(I49-B232&gt;0,I49-B232,0)</f>
        <v>#REF!</v>
      </c>
      <c r="J241" s="42" t="e">
        <f>IF(J49-B232&gt;0,J49-B232,0)</f>
        <v>#REF!</v>
      </c>
      <c r="K241" s="42" t="e">
        <f>IF(K49-B232&gt;0,K49-B232,0)</f>
        <v>#REF!</v>
      </c>
      <c r="L241" s="42" t="e">
        <f>IF(L49-B232&gt;0,L49-B232,0)</f>
        <v>#REF!</v>
      </c>
      <c r="M241" s="42" t="e">
        <f>IF(M49-B232&gt;0,M49-B232,0)</f>
        <v>#REF!</v>
      </c>
      <c r="N241" s="42" t="e">
        <f>IF(N49-B232&gt;0,N49-B232,0)</f>
        <v>#REF!</v>
      </c>
      <c r="O241" s="42" t="e">
        <f>IF(O49-B232&gt;0,O49-B232,0)</f>
        <v>#REF!</v>
      </c>
      <c r="P241" s="42" t="e">
        <f>IF(P49-B232&gt;0,P49-B232,0)</f>
        <v>#REF!</v>
      </c>
      <c r="Q241" s="42" t="e">
        <f>IF(Q49-B232&gt;0,Q49-B232,0)</f>
        <v>#REF!</v>
      </c>
      <c r="R241" s="42" t="e">
        <f>IF(R49-B232&gt;0,R49-B232,0)</f>
        <v>#REF!</v>
      </c>
      <c r="S241" s="42" t="e">
        <f>IF(S49-B232&gt;0,S49-B232,0)</f>
        <v>#REF!</v>
      </c>
      <c r="T241" s="42" t="e">
        <f>IF(T49-B232&gt;0,T49-B232,0)</f>
        <v>#REF!</v>
      </c>
      <c r="U241" s="42" t="e">
        <f>IF(U49-B232&gt;0,U49-B232,0)</f>
        <v>#REF!</v>
      </c>
      <c r="V241" s="42" t="e">
        <f>IF(V49-B232&gt;0,V49-B232,0)</f>
        <v>#REF!</v>
      </c>
      <c r="W241" s="42" t="e">
        <f>IF(W49-B232&gt;0,W49-B232,0)</f>
        <v>#REF!</v>
      </c>
      <c r="X241" s="42" t="e">
        <f>IF(X49-B232&gt;0,X49-B232,0)</f>
        <v>#REF!</v>
      </c>
      <c r="Y241" s="42" t="e">
        <f>IF(Y49-B232&gt;0,Y49-B232,0)</f>
        <v>#REF!</v>
      </c>
      <c r="Z241" s="42" t="e">
        <f>IF(Z49-B232&gt;0,Z49-B232,0)</f>
        <v>#REF!</v>
      </c>
      <c r="AA241" s="42" t="e">
        <f>IF(AA49-B232&gt;0,AA49-B232,0)</f>
        <v>#REF!</v>
      </c>
      <c r="AB241" s="42" t="e">
        <f>IF(AB49-B232&gt;0,AB49-B232,0)</f>
        <v>#REF!</v>
      </c>
      <c r="AC241" s="42" t="e">
        <f>IF(AC49-B232&gt;0,AC49-B232,0)</f>
        <v>#REF!</v>
      </c>
      <c r="AD241" s="42" t="e">
        <f>IF(AD49-B232&gt;0,AD49-B232,0)</f>
        <v>#REF!</v>
      </c>
      <c r="AE241" s="42" t="e">
        <f>IF(AE49-B232&gt;0,AE49-B232,0)</f>
        <v>#REF!</v>
      </c>
      <c r="AF241" s="42"/>
      <c r="AG241" s="42"/>
      <c r="AH241" s="42"/>
      <c r="AI241" s="42"/>
      <c r="AJ241" s="42"/>
      <c r="AK241" s="42"/>
      <c r="AL241" s="42"/>
      <c r="AM241" s="42"/>
      <c r="AN241" s="42"/>
      <c r="AO241" s="42"/>
      <c r="AP241" s="42"/>
      <c r="AQ241" s="42"/>
      <c r="AR241" s="45"/>
      <c r="AS241" s="45"/>
      <c r="AT241" s="45"/>
      <c r="AU241" s="45"/>
      <c r="AV241" s="45"/>
      <c r="AW241" s="46"/>
      <c r="AX241" s="45"/>
      <c r="AY241" s="45"/>
      <c r="AZ241" s="45"/>
      <c r="BA241" s="45"/>
      <c r="BB241" s="45"/>
      <c r="BC241" s="45"/>
      <c r="BD241" s="45"/>
    </row>
    <row r="242" spans="1:56">
      <c r="D242" s="34" t="e">
        <f>IF(D241=0,0,CHOOSE(D241,D246,E246,F246,G246,H246,I246,J246,K246,L246,M246,N246,O246,P246,Q246,R246,S246,T246,U246,V246,W246,X246,Y246,Z246,AA246,AB246,AC246,AD246,AE246))</f>
        <v>#REF!</v>
      </c>
      <c r="E242" s="34" t="e">
        <f>IF(E241=0,0,CHOOSE(E241,D246,E246,F246,G246,H246,I246,J246,K246,L246,M246,N246,O246,P246,Q246,R246,S246,T246,U246,V246,W246,X246,Y246,Z246,AA246,AB246,AC246,AD246,AE246))</f>
        <v>#REF!</v>
      </c>
      <c r="F242" s="34" t="e">
        <f>IF(F241=0,0,CHOOSE(F241,D246,E246,F246,G246,H246,I246,J246,K246,L246,M246,N246,O246,P246,Q246,R246,S246,T246,U246,V246,W246,X246,Y246,Z246,AA246,AB246,AC246,AD246,AE246))</f>
        <v>#REF!</v>
      </c>
      <c r="G242" s="34" t="e">
        <f>IF(G241=0,0,CHOOSE(G241,D246,E246,F246,G246,H246,I246,J246,K246,L246,M246,N246,O246,P246,Q246,R246,S246,T246,U246,V246,W246,X246,Y246,Z246,AA246,AB246,AC246,AD246,AE246))</f>
        <v>#REF!</v>
      </c>
      <c r="H242" s="34" t="e">
        <f>IF(H241=0,0,CHOOSE(H241,D246,E246,F246,G246,H246,I246,J246,K246,L246,M246,N246,O246,P246,Q246,R246,S246,T246,U246,V246,W246,X246,Y246,Z246,AA246,AB246,AC246,AD246,AE246))</f>
        <v>#REF!</v>
      </c>
      <c r="I242" s="34" t="e">
        <f>IF(I241=0,0,CHOOSE(I241,D246,E246,F246,G246,H246,I246,J246,K246,L246,M246,N246,O246,P246,Q246,R246,S246,T246,U246,V246,W246,X246,Y246,Z246,AA246,AB246,AC246,AD246,AE246))</f>
        <v>#REF!</v>
      </c>
      <c r="J242" s="34" t="e">
        <f>IF(J241=0,0,CHOOSE(J241,D246,E246,F246,G246,H246,I246,J246,K246,L246,M246,N246,O246,P246,Q246,R246,S246,T246,U246,V246,W246,X246,Y246,Z246,AA246,AB246,AC246,AD246,AE246))</f>
        <v>#REF!</v>
      </c>
      <c r="K242" s="34" t="e">
        <f>IF(K241=0,0,CHOOSE(K241,D246,E246,F246,G246,H246,I246,J246,K246,L246,M246,N246,O246,P246,Q246,R246,S246,T246,U246,V246,W246,X246,Y246,Z246,AA246,AB246,AC246,AD246,AE246))</f>
        <v>#REF!</v>
      </c>
      <c r="L242" s="34" t="e">
        <f>IF(L241=0,0,CHOOSE(L241,D246,E246,F246,G246,H246,I246,J246,K246,L246,M246,N246,O246,P246,Q246,R246,S246,T246,U246,V246,W246,X246,Y246,Z246,AA246,AB246,AC246,AD246,AE246))</f>
        <v>#REF!</v>
      </c>
      <c r="M242" s="34" t="e">
        <f>IF(M241=0,0,CHOOSE(M241,D246,E246,F246,G246,H246,I246,J246,K246,L246,M246,N246,O246,P246,Q246,R246,S246,T246,U246,V246,W246,X246,Y246,Z246,AA246,AB246,AC246,AD246,AE246))</f>
        <v>#REF!</v>
      </c>
      <c r="N242" s="34" t="e">
        <f>IF(N241=0,0,CHOOSE(N241,D246,E246,F246,G246,H246,I246,J246,K246,L246,M246,N246,O246,P246,Q246,R246,S246,T246,U246,V246,W246,X246,Y246,Z246,AA246,AB246,AC246,AD246,AE246))</f>
        <v>#REF!</v>
      </c>
      <c r="O242" s="34" t="e">
        <f>IF(O241=0,0,CHOOSE(O241,D246,E246,F246,G246,H246,I246,J246,K246,L246,M246,N246,O246,P246,Q246,R246,S246,T246,U246,V246,W246,X246,Y246,Z246,AA246,AB246,AC246,AD246,AE246))</f>
        <v>#REF!</v>
      </c>
      <c r="P242" s="34" t="e">
        <f>IF(P241=0,0,CHOOSE(P241,D246,E246,F246,G246,H246,I246,J246,K246,L246,M246,N246,O246,P246,Q246,R246,S246,T246,U246,V246,W246,X246,Y246,Z246,AA246,AB246,AC246,AD246,AE246))</f>
        <v>#REF!</v>
      </c>
      <c r="Q242" s="34" t="e">
        <f>IF(Q241=0,0,CHOOSE(Q241,D246,E246,F246,G246,H246,I246,J246,K246,L246,M246,N246,O246,P246,Q246,R246,S246,T246,U246,V246,W246,X246,Y246,Z246,AA246,AB246,AC246,AD246,AE246))</f>
        <v>#REF!</v>
      </c>
      <c r="R242" s="34" t="e">
        <f>IF(R241=0,0,CHOOSE(R241,D246,E246,F246,G246,H246,I246,J246,K246,L246,M246,N246,O246,P246,Q246,R246,S246,T246,U246,V246,W246,X246,Y246,Z246,AA246,AB246,AC246,AD246,AE246))</f>
        <v>#REF!</v>
      </c>
      <c r="S242" s="34" t="e">
        <f>IF(S241=0,0,CHOOSE(S241,D246,E246,F246,G246,H246,I246,J246,K246,L246,M246,N246,O246,P246,Q246,R246,S246,T246,U246,V246,W246,X246,Y246,Z246,AA246,AB246,AC246,AD246,AE246))</f>
        <v>#REF!</v>
      </c>
      <c r="T242" s="34" t="e">
        <f>IF(T241=0,0,CHOOSE(T241,D246,E246,F246,G246,H246,I246,J246,K246,L246,M246,N246,O246,P246,Q246,R246,S246,T246,U246,V246,W246,X246,Y246,Z246,AA246,AB246,AC246,AD246,AE246))</f>
        <v>#REF!</v>
      </c>
      <c r="U242" s="34" t="e">
        <f>IF(U241=0,0,CHOOSE(U241,D246,E246,F246,G246,H246,I246,J246,K246,L246,M246,N246,O246,P246,Q246,R246,S246,T246,U246,V246,W246,X246,Y246,Z246,AA246,AB246,AC246,AD246,AE246))</f>
        <v>#REF!</v>
      </c>
      <c r="V242" s="34" t="e">
        <f>IF(V241=0,0,CHOOSE(V241,D246,E246,F246,G246,H246,I246,J246,K246,L246,M246,N246,O246,P246,Q246,R246,S246,T246,U246,V246,W246,X246,Y246,Z246,AA246,AB246,AC246,AD246,AE246))</f>
        <v>#REF!</v>
      </c>
      <c r="W242" s="34" t="e">
        <f>IF(W241=0,0,CHOOSE(W241,D246,E246,F246,G246,H246,I246,J246,K246,L246,M246,N246,O246,P246,Q246,R246,S246,T246,U246,V246,W246,X246,Y246,Z246,AA246,AB246,AC246,AD246,AE246))</f>
        <v>#REF!</v>
      </c>
      <c r="X242" s="34" t="e">
        <f>IF(X241=0,0,CHOOSE(X241,D246,E246,F246,G246,H246,I246,J246,K246,L246,M246,N246,O246,P246,Q246,R246,S246,T246,U246,V246,W246,X246,Y246,Z246,AA246,AB246,AC246,AD246,AE246))</f>
        <v>#REF!</v>
      </c>
      <c r="Y242" s="34" t="e">
        <f>IF(Y241=0,0,CHOOSE(Y241,D246,E246,F246,G246,H246,I246,J246,K246,L246,M246,N246,O246,P246,Q246,R246,S246,T246,U246,V246,W246,X246,Y246,Z246,AA246,AB246,AC246,AD246,AE246))</f>
        <v>#REF!</v>
      </c>
      <c r="Z242" s="34" t="e">
        <f>IF(Z241=0,0,CHOOSE(Z241,D246,E246,F246,G246,H246,I246,J246,K246,L246,M246,N246,O246,P246,Q246,R246,S246,T246,U246,V246,W246,X246,Y246,Z246,AA246,AB246,AC246,AD246,AE246))</f>
        <v>#REF!</v>
      </c>
      <c r="AA242" s="34" t="e">
        <f>IF(AA241=0,0,CHOOSE(AA241,D246,E246,F246,G246,H246,I246,J246,K246,L246,M246,N246,O246,P246,Q246,R246,S246,T246,U246,V246,W246,X246,Y246,Z246,AA246,AB246,AC246,AD246,AE246))</f>
        <v>#REF!</v>
      </c>
      <c r="AB242" s="34" t="e">
        <f>IF(AB241=0,0,CHOOSE(AB241,D246,E246,F246,G246,H246,I246,J246,K246,L246,M246,N246,O246,P246,Q246,R246,S246,T246,U246,V246,W246,X246,Y246,Z246,AA246,AB246,AC246,AD246,AE246))</f>
        <v>#REF!</v>
      </c>
      <c r="AC242" s="34" t="e">
        <f>IF(AC241=0,0,CHOOSE(AC241,D246,E246,F246,G246,H246,I246,J246,K246,L246,M246,N246,O246,P246,Q246,R246,S246,T246,U246,V246,W246,X246,Y246,Z246,AA246,AB246,AC246,AD246,AE246))</f>
        <v>#REF!</v>
      </c>
      <c r="AD242" s="34" t="e">
        <f>IF(AD241=0,0,CHOOSE(AD241,D246,E246,F246,G246,H246,I246,J246,K246,L246,M246,N246,O246,P246,Q246,R246,S246,T246,U246,V246,W246,X246,Y246,Z246,AA246,AB246,AC246,AD246,AE246))</f>
        <v>#REF!</v>
      </c>
      <c r="AE242" s="34" t="e">
        <f>IF(AE241=0,0,CHOOSE(AE241,D246,E246,F246,G246,H246,I246,J246,K246,L246,M246,N246,O246,P246,Q246,R246,S246,T246,U246,V246,W246,X246,Y246,Z246,AA246,AB246,AC246,AD246,AE246))</f>
        <v>#REF!</v>
      </c>
      <c r="AF242" s="42"/>
      <c r="AG242" s="42"/>
      <c r="AH242" s="42"/>
      <c r="AI242" s="42"/>
      <c r="AJ242" s="42"/>
      <c r="AK242" s="42"/>
      <c r="AL242" s="42"/>
      <c r="AM242" s="42"/>
      <c r="AN242" s="42"/>
      <c r="AO242" s="42"/>
      <c r="AP242" s="42"/>
      <c r="AQ242" s="42"/>
      <c r="AR242" s="12"/>
      <c r="AS242" s="12"/>
      <c r="AT242" s="12"/>
      <c r="AU242" s="12"/>
      <c r="AV242" s="12"/>
      <c r="AW242" s="12"/>
      <c r="AX242" s="12"/>
      <c r="AY242" s="12"/>
      <c r="AZ242" s="12"/>
      <c r="BA242" s="12"/>
      <c r="BB242" s="12"/>
      <c r="BC242" s="12"/>
      <c r="BD242" s="12"/>
    </row>
    <row r="243" spans="1:56">
      <c r="A243" s="49"/>
      <c r="B243" s="12"/>
      <c r="C243" s="12"/>
      <c r="D243" s="22"/>
      <c r="E243" s="22"/>
      <c r="F243" s="22"/>
      <c r="G243" s="22"/>
      <c r="H243" s="22"/>
      <c r="I243" s="22"/>
      <c r="J243" s="22"/>
      <c r="K243" s="22"/>
      <c r="L243" s="22"/>
      <c r="M243" s="22"/>
      <c r="N243" s="22"/>
      <c r="O243" s="22"/>
      <c r="P243" s="22"/>
      <c r="Q243" s="22"/>
      <c r="R243" s="22"/>
      <c r="S243" s="22"/>
      <c r="T243" s="22"/>
      <c r="U243" s="22"/>
      <c r="V243" s="22"/>
      <c r="W243" s="22"/>
      <c r="X243" s="22"/>
      <c r="Y243" s="22"/>
      <c r="Z243" s="22"/>
      <c r="AA243" s="22"/>
      <c r="AB243" s="22"/>
      <c r="AC243" s="22"/>
      <c r="AD243" s="50"/>
      <c r="AE243" s="50"/>
      <c r="AF243" s="50"/>
      <c r="AG243" s="50"/>
      <c r="AH243" s="50"/>
      <c r="AI243" s="50"/>
      <c r="AJ243" s="50"/>
      <c r="AK243" s="50"/>
      <c r="AL243" s="50"/>
      <c r="AM243" s="50"/>
      <c r="AN243" s="50"/>
      <c r="AO243" s="50"/>
      <c r="AP243" s="50"/>
      <c r="AQ243" s="50"/>
      <c r="AR243" s="50"/>
      <c r="AS243" s="50"/>
      <c r="AT243" s="50"/>
      <c r="AU243" s="50"/>
      <c r="AV243" s="50"/>
      <c r="AW243" s="50"/>
      <c r="AX243" s="50"/>
      <c r="AY243" s="50"/>
      <c r="AZ243" s="50"/>
      <c r="BA243" s="50"/>
      <c r="BB243" s="46"/>
      <c r="BC243" s="46"/>
      <c r="BD243" s="46"/>
    </row>
    <row r="244" spans="1:56">
      <c r="A244" s="49" t="e">
        <f>+"Output "&amp; PV_Base!A230&amp;""</f>
        <v>#REF!</v>
      </c>
      <c r="B244" s="12"/>
      <c r="C244" s="51"/>
      <c r="D244" s="52" t="e">
        <f>D$7</f>
        <v>#NAME?</v>
      </c>
      <c r="E244" s="25" t="e">
        <f t="shared" ref="E244:AE244" si="168">D244+1</f>
        <v>#NAME?</v>
      </c>
      <c r="F244" s="25" t="e">
        <f t="shared" si="168"/>
        <v>#NAME?</v>
      </c>
      <c r="G244" s="25" t="e">
        <f t="shared" si="168"/>
        <v>#NAME?</v>
      </c>
      <c r="H244" s="25" t="e">
        <f t="shared" si="168"/>
        <v>#NAME?</v>
      </c>
      <c r="I244" s="25" t="e">
        <f t="shared" si="168"/>
        <v>#NAME?</v>
      </c>
      <c r="J244" s="25" t="e">
        <f t="shared" si="168"/>
        <v>#NAME?</v>
      </c>
      <c r="K244" s="25" t="e">
        <f t="shared" si="168"/>
        <v>#NAME?</v>
      </c>
      <c r="L244" s="25" t="e">
        <f t="shared" si="168"/>
        <v>#NAME?</v>
      </c>
      <c r="M244" s="25" t="e">
        <f t="shared" si="168"/>
        <v>#NAME?</v>
      </c>
      <c r="N244" s="25" t="e">
        <f t="shared" si="168"/>
        <v>#NAME?</v>
      </c>
      <c r="O244" s="25" t="e">
        <f t="shared" si="168"/>
        <v>#NAME?</v>
      </c>
      <c r="P244" s="25" t="e">
        <f t="shared" si="168"/>
        <v>#NAME?</v>
      </c>
      <c r="Q244" s="25" t="e">
        <f t="shared" si="168"/>
        <v>#NAME?</v>
      </c>
      <c r="R244" s="25" t="e">
        <f t="shared" si="168"/>
        <v>#NAME?</v>
      </c>
      <c r="S244" s="25" t="e">
        <f t="shared" si="168"/>
        <v>#NAME?</v>
      </c>
      <c r="T244" s="25" t="e">
        <f t="shared" si="168"/>
        <v>#NAME?</v>
      </c>
      <c r="U244" s="25" t="e">
        <f t="shared" si="168"/>
        <v>#NAME?</v>
      </c>
      <c r="V244" s="25" t="e">
        <f t="shared" si="168"/>
        <v>#NAME?</v>
      </c>
      <c r="W244" s="25" t="e">
        <f t="shared" si="168"/>
        <v>#NAME?</v>
      </c>
      <c r="X244" s="25" t="e">
        <f t="shared" si="168"/>
        <v>#NAME?</v>
      </c>
      <c r="Y244" s="25" t="e">
        <f t="shared" si="168"/>
        <v>#NAME?</v>
      </c>
      <c r="Z244" s="25" t="e">
        <f t="shared" si="168"/>
        <v>#NAME?</v>
      </c>
      <c r="AA244" s="25" t="e">
        <f t="shared" si="168"/>
        <v>#NAME?</v>
      </c>
      <c r="AB244" s="25" t="e">
        <f t="shared" si="168"/>
        <v>#NAME?</v>
      </c>
      <c r="AC244" s="25" t="e">
        <f t="shared" si="168"/>
        <v>#NAME?</v>
      </c>
      <c r="AD244" s="25" t="e">
        <f t="shared" si="168"/>
        <v>#NAME?</v>
      </c>
      <c r="AE244" s="25" t="e">
        <f t="shared" si="168"/>
        <v>#NAME?</v>
      </c>
      <c r="AF244" s="50"/>
      <c r="AG244" s="50"/>
      <c r="AH244" s="50"/>
      <c r="AI244" s="50"/>
      <c r="AJ244" s="50"/>
      <c r="AK244" s="50"/>
      <c r="AL244" s="50"/>
      <c r="AM244" s="50"/>
      <c r="AN244" s="50"/>
      <c r="AO244" s="50"/>
      <c r="AP244" s="50"/>
      <c r="AQ244" s="50"/>
      <c r="AR244" s="50"/>
      <c r="AS244" s="50"/>
      <c r="AT244" s="50"/>
      <c r="AU244" s="50"/>
      <c r="AV244" s="50"/>
      <c r="AW244" s="50"/>
      <c r="AX244" s="50"/>
      <c r="AY244" s="50"/>
      <c r="AZ244" s="50"/>
      <c r="BA244" s="50"/>
      <c r="BB244" s="46"/>
      <c r="BC244" s="46"/>
      <c r="BD244" s="46"/>
    </row>
    <row r="245" spans="1:56">
      <c r="A245" s="53"/>
      <c r="B245" s="51"/>
      <c r="C245" s="54" t="e">
        <f>$C$22</f>
        <v>#REF!</v>
      </c>
      <c r="D245" s="85" t="e">
        <f>#REF!</f>
        <v>#REF!</v>
      </c>
      <c r="E245" s="85" t="e">
        <f>#REF!</f>
        <v>#REF!</v>
      </c>
      <c r="F245" s="85" t="e">
        <f>#REF!</f>
        <v>#REF!</v>
      </c>
      <c r="G245" s="85" t="e">
        <f>#REF!</f>
        <v>#REF!</v>
      </c>
      <c r="H245" s="85" t="e">
        <f>#REF!</f>
        <v>#REF!</v>
      </c>
      <c r="I245" s="85" t="e">
        <f>#REF!</f>
        <v>#REF!</v>
      </c>
      <c r="J245" s="85" t="e">
        <f>#REF!</f>
        <v>#REF!</v>
      </c>
      <c r="K245" s="85" t="e">
        <f>#REF!</f>
        <v>#REF!</v>
      </c>
      <c r="L245" s="85" t="e">
        <f>#REF!</f>
        <v>#REF!</v>
      </c>
      <c r="M245" s="85" t="e">
        <f>#REF!</f>
        <v>#REF!</v>
      </c>
      <c r="N245" s="85" t="e">
        <f>#REF!</f>
        <v>#REF!</v>
      </c>
      <c r="O245" s="85" t="e">
        <f>#REF!</f>
        <v>#REF!</v>
      </c>
      <c r="P245" s="85" t="e">
        <f>#REF!</f>
        <v>#REF!</v>
      </c>
      <c r="Q245" s="85" t="e">
        <f>#REF!</f>
        <v>#REF!</v>
      </c>
      <c r="R245" s="85" t="e">
        <f>#REF!</f>
        <v>#REF!</v>
      </c>
      <c r="S245" s="85" t="e">
        <f>#REF!</f>
        <v>#REF!</v>
      </c>
      <c r="T245" s="85" t="e">
        <f>#REF!</f>
        <v>#REF!</v>
      </c>
      <c r="U245" s="85" t="e">
        <f>#REF!</f>
        <v>#REF!</v>
      </c>
      <c r="V245" s="85" t="e">
        <f>#REF!</f>
        <v>#REF!</v>
      </c>
      <c r="W245" s="85" t="e">
        <f>#REF!</f>
        <v>#REF!</v>
      </c>
      <c r="X245" s="85" t="e">
        <f>#REF!</f>
        <v>#REF!</v>
      </c>
      <c r="Y245" s="85" t="e">
        <f>#REF!</f>
        <v>#REF!</v>
      </c>
      <c r="Z245" s="85" t="e">
        <f>#REF!</f>
        <v>#REF!</v>
      </c>
      <c r="AA245" s="85" t="e">
        <f>#REF!</f>
        <v>#REF!</v>
      </c>
      <c r="AB245" s="85" t="e">
        <f>#REF!</f>
        <v>#REF!</v>
      </c>
      <c r="AC245" s="85" t="e">
        <f>#REF!</f>
        <v>#REF!</v>
      </c>
      <c r="AD245" s="85" t="e">
        <f>#REF!</f>
        <v>#REF!</v>
      </c>
      <c r="AE245" s="85" t="e">
        <f>#REF!</f>
        <v>#REF!</v>
      </c>
      <c r="AF245" s="50"/>
      <c r="AG245" s="50"/>
      <c r="AH245" s="50"/>
      <c r="AI245" s="50"/>
      <c r="AJ245" s="50"/>
      <c r="AK245" s="50"/>
      <c r="AL245" s="50"/>
      <c r="AM245" s="50"/>
      <c r="AN245" s="50"/>
      <c r="AO245" s="50"/>
      <c r="AP245" s="50"/>
      <c r="AQ245" s="50"/>
      <c r="AR245" s="50"/>
      <c r="AS245" s="50"/>
      <c r="AT245" s="50"/>
      <c r="AU245" s="50"/>
      <c r="AV245" s="50"/>
      <c r="AW245" s="50"/>
      <c r="AX245" s="50"/>
      <c r="AY245" s="50"/>
      <c r="AZ245" s="50"/>
      <c r="BA245" s="50"/>
      <c r="BB245" s="12"/>
      <c r="BC245" s="12"/>
      <c r="BD245" s="12"/>
    </row>
    <row r="246" spans="1:56">
      <c r="C246" s="30" t="e">
        <f>$C$23</f>
        <v>#REF!</v>
      </c>
      <c r="D246" s="84" t="e">
        <f>D245</f>
        <v>#REF!</v>
      </c>
      <c r="E246" s="84" t="e">
        <f>SUM(D245:E245)</f>
        <v>#REF!</v>
      </c>
      <c r="F246" s="84" t="e">
        <f>SUM(D245:F245)</f>
        <v>#REF!</v>
      </c>
      <c r="G246" s="84" t="e">
        <f>SUM(D245:G245)</f>
        <v>#REF!</v>
      </c>
      <c r="H246" s="84" t="e">
        <f>SUM(D245:H245)</f>
        <v>#REF!</v>
      </c>
      <c r="I246" s="84" t="e">
        <f>SUM(D245:I245)</f>
        <v>#REF!</v>
      </c>
      <c r="J246" s="84" t="e">
        <f>SUM(D245:J245)</f>
        <v>#REF!</v>
      </c>
      <c r="K246" s="84" t="e">
        <f>SUM(D245:K245)</f>
        <v>#REF!</v>
      </c>
      <c r="L246" s="84" t="e">
        <f>SUM(D245:L245)</f>
        <v>#REF!</v>
      </c>
      <c r="M246" s="84" t="e">
        <f>SUM(D245:M245)</f>
        <v>#REF!</v>
      </c>
      <c r="N246" s="84" t="e">
        <f>SUM(D245:N245)</f>
        <v>#REF!</v>
      </c>
      <c r="O246" s="84" t="e">
        <f>SUM(D245:O245)</f>
        <v>#REF!</v>
      </c>
      <c r="P246" s="84" t="e">
        <f>SUM(D245:P245)</f>
        <v>#REF!</v>
      </c>
      <c r="Q246" s="84" t="e">
        <f>SUM(D245:Q245)</f>
        <v>#REF!</v>
      </c>
      <c r="R246" s="84" t="e">
        <f>SUM(D245:R245)</f>
        <v>#REF!</v>
      </c>
      <c r="S246" s="84" t="e">
        <f>SUM(D245:S245)</f>
        <v>#REF!</v>
      </c>
      <c r="T246" s="84" t="e">
        <f>SUM(D245:T245)</f>
        <v>#REF!</v>
      </c>
      <c r="U246" s="84" t="e">
        <f>SUM(D245:U245)</f>
        <v>#REF!</v>
      </c>
      <c r="V246" s="84" t="e">
        <f>SUM(D245:V245)</f>
        <v>#REF!</v>
      </c>
      <c r="W246" s="84" t="e">
        <f>SUM(D245:W245)</f>
        <v>#REF!</v>
      </c>
      <c r="X246" s="84" t="e">
        <f>SUM(D245:X245)</f>
        <v>#REF!</v>
      </c>
      <c r="Y246" s="84" t="e">
        <f>SUM(D245:Y245)</f>
        <v>#REF!</v>
      </c>
      <c r="Z246" s="84" t="e">
        <f>SUM(D245:Z245)</f>
        <v>#REF!</v>
      </c>
      <c r="AA246" s="84" t="e">
        <f>SUM(D245:AA245)</f>
        <v>#REF!</v>
      </c>
      <c r="AB246" s="84" t="e">
        <f>SUM(D245:AB245)</f>
        <v>#REF!</v>
      </c>
      <c r="AC246" s="84" t="e">
        <f>SUM(D245:AC245)</f>
        <v>#REF!</v>
      </c>
      <c r="AD246" s="84" t="e">
        <f>SUM(D245:AD245)</f>
        <v>#REF!</v>
      </c>
      <c r="AE246" s="84" t="e">
        <f>SUM(D245:AE245)</f>
        <v>#REF!</v>
      </c>
      <c r="AF246" s="50"/>
      <c r="AG246" s="50"/>
      <c r="AH246" s="50"/>
      <c r="AI246" s="50"/>
      <c r="AJ246" s="50"/>
      <c r="AK246" s="50"/>
      <c r="AL246" s="50"/>
      <c r="AM246" s="50"/>
      <c r="AN246" s="50"/>
      <c r="AO246" s="50"/>
      <c r="AP246" s="50"/>
      <c r="AQ246" s="50"/>
      <c r="AR246" s="50"/>
      <c r="AS246" s="50"/>
      <c r="AT246" s="50"/>
      <c r="AU246" s="50"/>
      <c r="AV246" s="50"/>
      <c r="AW246" s="50"/>
      <c r="AX246" s="50"/>
      <c r="AY246" s="50"/>
      <c r="AZ246" s="50"/>
      <c r="BA246" s="50"/>
      <c r="BB246" s="12"/>
      <c r="BC246" s="12"/>
      <c r="BD246" s="12"/>
    </row>
    <row r="247" spans="1:56">
      <c r="A247" s="53"/>
      <c r="C247" s="30" t="e">
        <f>$C$24</f>
        <v>#REF!</v>
      </c>
      <c r="D247" s="34" t="e">
        <f>D245-D251</f>
        <v>#REF!</v>
      </c>
      <c r="E247" s="34" t="e">
        <f t="shared" ref="E247:AE247" si="169">D247+E245-E251</f>
        <v>#REF!</v>
      </c>
      <c r="F247" s="34" t="e">
        <f t="shared" si="169"/>
        <v>#REF!</v>
      </c>
      <c r="G247" s="34" t="e">
        <f t="shared" si="169"/>
        <v>#REF!</v>
      </c>
      <c r="H247" s="34" t="e">
        <f t="shared" si="169"/>
        <v>#REF!</v>
      </c>
      <c r="I247" s="34" t="e">
        <f t="shared" si="169"/>
        <v>#REF!</v>
      </c>
      <c r="J247" s="34" t="e">
        <f t="shared" si="169"/>
        <v>#REF!</v>
      </c>
      <c r="K247" s="34" t="e">
        <f t="shared" si="169"/>
        <v>#REF!</v>
      </c>
      <c r="L247" s="34" t="e">
        <f t="shared" si="169"/>
        <v>#REF!</v>
      </c>
      <c r="M247" s="34" t="e">
        <f t="shared" si="169"/>
        <v>#REF!</v>
      </c>
      <c r="N247" s="34" t="e">
        <f t="shared" si="169"/>
        <v>#REF!</v>
      </c>
      <c r="O247" s="34" t="e">
        <f t="shared" si="169"/>
        <v>#REF!</v>
      </c>
      <c r="P247" s="34" t="e">
        <f t="shared" si="169"/>
        <v>#REF!</v>
      </c>
      <c r="Q247" s="34" t="e">
        <f t="shared" si="169"/>
        <v>#REF!</v>
      </c>
      <c r="R247" s="34" t="e">
        <f t="shared" si="169"/>
        <v>#REF!</v>
      </c>
      <c r="S247" s="34" t="e">
        <f t="shared" si="169"/>
        <v>#REF!</v>
      </c>
      <c r="T247" s="34" t="e">
        <f t="shared" si="169"/>
        <v>#REF!</v>
      </c>
      <c r="U247" s="34" t="e">
        <f t="shared" si="169"/>
        <v>#REF!</v>
      </c>
      <c r="V247" s="34" t="e">
        <f t="shared" si="169"/>
        <v>#REF!</v>
      </c>
      <c r="W247" s="34" t="e">
        <f t="shared" si="169"/>
        <v>#REF!</v>
      </c>
      <c r="X247" s="34" t="e">
        <f t="shared" si="169"/>
        <v>#REF!</v>
      </c>
      <c r="Y247" s="34" t="e">
        <f t="shared" si="169"/>
        <v>#REF!</v>
      </c>
      <c r="Z247" s="34" t="e">
        <f t="shared" si="169"/>
        <v>#REF!</v>
      </c>
      <c r="AA247" s="34" t="e">
        <f t="shared" si="169"/>
        <v>#REF!</v>
      </c>
      <c r="AB247" s="34" t="e">
        <f t="shared" si="169"/>
        <v>#REF!</v>
      </c>
      <c r="AC247" s="34" t="e">
        <f t="shared" si="169"/>
        <v>#REF!</v>
      </c>
      <c r="AD247" s="34" t="e">
        <f t="shared" si="169"/>
        <v>#REF!</v>
      </c>
      <c r="AE247" s="34" t="e">
        <f t="shared" si="169"/>
        <v>#REF!</v>
      </c>
      <c r="AF247" s="50"/>
      <c r="AG247" s="50"/>
      <c r="AH247" s="50"/>
      <c r="AI247" s="50"/>
      <c r="AJ247" s="50"/>
      <c r="AK247" s="50"/>
      <c r="AL247" s="50"/>
      <c r="AM247" s="50"/>
      <c r="AN247" s="50"/>
      <c r="AO247" s="50"/>
      <c r="AP247" s="50"/>
      <c r="AQ247" s="50"/>
      <c r="AR247" s="50"/>
      <c r="AS247" s="50"/>
      <c r="AT247" s="50"/>
      <c r="AU247" s="50"/>
      <c r="AV247" s="50"/>
      <c r="AW247" s="50"/>
      <c r="AX247" s="50"/>
      <c r="AY247" s="50"/>
      <c r="AZ247" s="50"/>
      <c r="BA247" s="50"/>
      <c r="BB247" s="12"/>
      <c r="BC247" s="12"/>
      <c r="BD247" s="12"/>
    </row>
    <row r="248" spans="1:56" s="12" customFormat="1">
      <c r="A248" s="39"/>
      <c r="C248" s="30" t="e">
        <f>+TEXT(C237,"#")&amp;"   "&amp;TEXT(A230,"#")</f>
        <v>#REF!</v>
      </c>
      <c r="D248" s="56" t="e">
        <f>IF($B233&gt;=$B234,D245,D245*D237/100)</f>
        <v>#REF!</v>
      </c>
      <c r="E248" s="56" t="e">
        <f>IF($B233&gt;=$B234,D248-E251+E245,D248*(1+$B234)-E249+E245*$D237/100)</f>
        <v>#REF!</v>
      </c>
      <c r="F248" s="56" t="e">
        <f t="shared" ref="F248:AE248" si="170">IF($B233&gt;=$B234,E248-F251+F245,E248*(1+$B234)-F249+F245*$D237/100)</f>
        <v>#REF!</v>
      </c>
      <c r="G248" s="56" t="e">
        <f t="shared" si="170"/>
        <v>#REF!</v>
      </c>
      <c r="H248" s="56" t="e">
        <f t="shared" si="170"/>
        <v>#REF!</v>
      </c>
      <c r="I248" s="56" t="e">
        <f t="shared" si="170"/>
        <v>#REF!</v>
      </c>
      <c r="J248" s="56" t="e">
        <f t="shared" si="170"/>
        <v>#REF!</v>
      </c>
      <c r="K248" s="56" t="e">
        <f t="shared" si="170"/>
        <v>#REF!</v>
      </c>
      <c r="L248" s="56" t="e">
        <f t="shared" si="170"/>
        <v>#REF!</v>
      </c>
      <c r="M248" s="56" t="e">
        <f t="shared" si="170"/>
        <v>#REF!</v>
      </c>
      <c r="N248" s="56" t="e">
        <f t="shared" si="170"/>
        <v>#REF!</v>
      </c>
      <c r="O248" s="56" t="e">
        <f t="shared" si="170"/>
        <v>#REF!</v>
      </c>
      <c r="P248" s="56" t="e">
        <f t="shared" si="170"/>
        <v>#REF!</v>
      </c>
      <c r="Q248" s="56" t="e">
        <f t="shared" si="170"/>
        <v>#REF!</v>
      </c>
      <c r="R248" s="56" t="e">
        <f t="shared" si="170"/>
        <v>#REF!</v>
      </c>
      <c r="S248" s="56" t="e">
        <f t="shared" si="170"/>
        <v>#REF!</v>
      </c>
      <c r="T248" s="56" t="e">
        <f t="shared" si="170"/>
        <v>#REF!</v>
      </c>
      <c r="U248" s="56" t="e">
        <f t="shared" si="170"/>
        <v>#REF!</v>
      </c>
      <c r="V248" s="56" t="e">
        <f t="shared" si="170"/>
        <v>#REF!</v>
      </c>
      <c r="W248" s="56" t="e">
        <f t="shared" si="170"/>
        <v>#REF!</v>
      </c>
      <c r="X248" s="56" t="e">
        <f t="shared" si="170"/>
        <v>#REF!</v>
      </c>
      <c r="Y248" s="56" t="e">
        <f t="shared" si="170"/>
        <v>#REF!</v>
      </c>
      <c r="Z248" s="56" t="e">
        <f t="shared" si="170"/>
        <v>#REF!</v>
      </c>
      <c r="AA248" s="56" t="e">
        <f t="shared" si="170"/>
        <v>#REF!</v>
      </c>
      <c r="AB248" s="56" t="e">
        <f t="shared" si="170"/>
        <v>#REF!</v>
      </c>
      <c r="AC248" s="56" t="e">
        <f t="shared" si="170"/>
        <v>#REF!</v>
      </c>
      <c r="AD248" s="56" t="e">
        <f t="shared" si="170"/>
        <v>#REF!</v>
      </c>
      <c r="AE248" s="56" t="e">
        <f t="shared" si="170"/>
        <v>#REF!</v>
      </c>
      <c r="AF248" s="50"/>
      <c r="AG248" s="50"/>
      <c r="AH248" s="50"/>
      <c r="AI248" s="50"/>
      <c r="AJ248" s="50"/>
      <c r="AK248" s="50"/>
      <c r="AL248" s="50"/>
      <c r="AM248" s="50"/>
      <c r="AN248" s="50"/>
      <c r="AO248" s="50"/>
      <c r="AP248" s="50"/>
      <c r="AQ248" s="50"/>
      <c r="AR248" s="50"/>
      <c r="AS248" s="50"/>
      <c r="AT248" s="50"/>
      <c r="AU248" s="50"/>
      <c r="AV248" s="50"/>
      <c r="AW248" s="50"/>
      <c r="AX248" s="50"/>
      <c r="AY248" s="50"/>
      <c r="AZ248" s="50"/>
      <c r="BA248" s="50"/>
      <c r="BB248" s="50"/>
      <c r="BC248" s="50"/>
      <c r="BD248" s="50"/>
    </row>
    <row r="249" spans="1:56">
      <c r="C249" s="30" t="e">
        <f>$C$26</f>
        <v>#REF!</v>
      </c>
      <c r="D249" s="84" t="e">
        <f t="shared" ref="D249:AE249" si="171">D250+D251</f>
        <v>#REF!</v>
      </c>
      <c r="E249" s="84" t="e">
        <f t="shared" si="171"/>
        <v>#REF!</v>
      </c>
      <c r="F249" s="84" t="e">
        <f t="shared" si="171"/>
        <v>#REF!</v>
      </c>
      <c r="G249" s="84" t="e">
        <f t="shared" si="171"/>
        <v>#REF!</v>
      </c>
      <c r="H249" s="84" t="e">
        <f t="shared" si="171"/>
        <v>#REF!</v>
      </c>
      <c r="I249" s="84" t="e">
        <f t="shared" si="171"/>
        <v>#REF!</v>
      </c>
      <c r="J249" s="84" t="e">
        <f t="shared" si="171"/>
        <v>#REF!</v>
      </c>
      <c r="K249" s="84" t="e">
        <f t="shared" si="171"/>
        <v>#REF!</v>
      </c>
      <c r="L249" s="84" t="e">
        <f t="shared" si="171"/>
        <v>#REF!</v>
      </c>
      <c r="M249" s="84" t="e">
        <f t="shared" si="171"/>
        <v>#REF!</v>
      </c>
      <c r="N249" s="84" t="e">
        <f t="shared" si="171"/>
        <v>#REF!</v>
      </c>
      <c r="O249" s="84" t="e">
        <f t="shared" si="171"/>
        <v>#REF!</v>
      </c>
      <c r="P249" s="84" t="e">
        <f t="shared" si="171"/>
        <v>#REF!</v>
      </c>
      <c r="Q249" s="84" t="e">
        <f t="shared" si="171"/>
        <v>#REF!</v>
      </c>
      <c r="R249" s="84" t="e">
        <f t="shared" si="171"/>
        <v>#REF!</v>
      </c>
      <c r="S249" s="84" t="e">
        <f t="shared" si="171"/>
        <v>#REF!</v>
      </c>
      <c r="T249" s="84" t="e">
        <f t="shared" si="171"/>
        <v>#REF!</v>
      </c>
      <c r="U249" s="84" t="e">
        <f t="shared" si="171"/>
        <v>#REF!</v>
      </c>
      <c r="V249" s="84" t="e">
        <f t="shared" si="171"/>
        <v>#REF!</v>
      </c>
      <c r="W249" s="84" t="e">
        <f t="shared" si="171"/>
        <v>#REF!</v>
      </c>
      <c r="X249" s="84" t="e">
        <f t="shared" si="171"/>
        <v>#REF!</v>
      </c>
      <c r="Y249" s="84" t="e">
        <f t="shared" si="171"/>
        <v>#REF!</v>
      </c>
      <c r="Z249" s="84" t="e">
        <f t="shared" si="171"/>
        <v>#REF!</v>
      </c>
      <c r="AA249" s="84" t="e">
        <f t="shared" si="171"/>
        <v>#REF!</v>
      </c>
      <c r="AB249" s="84" t="e">
        <f t="shared" si="171"/>
        <v>#REF!</v>
      </c>
      <c r="AC249" s="84" t="e">
        <f t="shared" si="171"/>
        <v>#REF!</v>
      </c>
      <c r="AD249" s="84" t="e">
        <f t="shared" si="171"/>
        <v>#REF!</v>
      </c>
      <c r="AE249" s="84" t="e">
        <f t="shared" si="171"/>
        <v>#REF!</v>
      </c>
      <c r="AF249" s="23"/>
      <c r="AG249" s="23"/>
      <c r="AH249" s="23"/>
      <c r="AI249" s="23"/>
      <c r="AJ249" s="23"/>
      <c r="AK249" s="23"/>
      <c r="AL249" s="23"/>
      <c r="AM249" s="23"/>
      <c r="AN249" s="23"/>
      <c r="AO249" s="23"/>
      <c r="AP249" s="59"/>
      <c r="AQ249" s="23"/>
      <c r="AR249" s="23"/>
      <c r="AS249" s="23"/>
      <c r="AT249" s="23"/>
      <c r="AU249" s="23"/>
      <c r="AV249" s="23"/>
      <c r="AW249" s="23"/>
      <c r="AX249" s="23"/>
      <c r="AY249" s="23"/>
      <c r="AZ249" s="23"/>
      <c r="BA249" s="23"/>
      <c r="BB249" s="12"/>
      <c r="BC249" s="12"/>
      <c r="BD249" s="12"/>
    </row>
    <row r="250" spans="1:56">
      <c r="C250" s="30" t="e">
        <f>$C$27</f>
        <v>#REF!</v>
      </c>
      <c r="D250" s="84"/>
      <c r="E250" s="84" t="e">
        <f>$B233*D247</f>
        <v>#REF!</v>
      </c>
      <c r="F250" s="84" t="e">
        <f t="shared" ref="F250:AE250" si="172">$B233*E247</f>
        <v>#REF!</v>
      </c>
      <c r="G250" s="84" t="e">
        <f t="shared" si="172"/>
        <v>#REF!</v>
      </c>
      <c r="H250" s="84" t="e">
        <f t="shared" si="172"/>
        <v>#REF!</v>
      </c>
      <c r="I250" s="84" t="e">
        <f t="shared" si="172"/>
        <v>#REF!</v>
      </c>
      <c r="J250" s="84" t="e">
        <f t="shared" si="172"/>
        <v>#REF!</v>
      </c>
      <c r="K250" s="84" t="e">
        <f t="shared" si="172"/>
        <v>#REF!</v>
      </c>
      <c r="L250" s="84" t="e">
        <f t="shared" si="172"/>
        <v>#REF!</v>
      </c>
      <c r="M250" s="84" t="e">
        <f t="shared" si="172"/>
        <v>#REF!</v>
      </c>
      <c r="N250" s="84" t="e">
        <f t="shared" si="172"/>
        <v>#REF!</v>
      </c>
      <c r="O250" s="84" t="e">
        <f t="shared" si="172"/>
        <v>#REF!</v>
      </c>
      <c r="P250" s="84" t="e">
        <f t="shared" si="172"/>
        <v>#REF!</v>
      </c>
      <c r="Q250" s="84" t="e">
        <f t="shared" si="172"/>
        <v>#REF!</v>
      </c>
      <c r="R250" s="84" t="e">
        <f t="shared" si="172"/>
        <v>#REF!</v>
      </c>
      <c r="S250" s="84" t="e">
        <f t="shared" si="172"/>
        <v>#REF!</v>
      </c>
      <c r="T250" s="84" t="e">
        <f t="shared" si="172"/>
        <v>#REF!</v>
      </c>
      <c r="U250" s="84" t="e">
        <f t="shared" si="172"/>
        <v>#REF!</v>
      </c>
      <c r="V250" s="84" t="e">
        <f t="shared" si="172"/>
        <v>#REF!</v>
      </c>
      <c r="W250" s="84" t="e">
        <f t="shared" si="172"/>
        <v>#REF!</v>
      </c>
      <c r="X250" s="84" t="e">
        <f t="shared" si="172"/>
        <v>#REF!</v>
      </c>
      <c r="Y250" s="84" t="e">
        <f t="shared" si="172"/>
        <v>#REF!</v>
      </c>
      <c r="Z250" s="84" t="e">
        <f t="shared" si="172"/>
        <v>#REF!</v>
      </c>
      <c r="AA250" s="84" t="e">
        <f t="shared" si="172"/>
        <v>#REF!</v>
      </c>
      <c r="AB250" s="84" t="e">
        <f t="shared" si="172"/>
        <v>#REF!</v>
      </c>
      <c r="AC250" s="84" t="e">
        <f t="shared" si="172"/>
        <v>#REF!</v>
      </c>
      <c r="AD250" s="84" t="e">
        <f t="shared" si="172"/>
        <v>#REF!</v>
      </c>
      <c r="AE250" s="84" t="e">
        <f t="shared" si="172"/>
        <v>#REF!</v>
      </c>
      <c r="AF250" s="45"/>
      <c r="AG250" s="45"/>
      <c r="AH250" s="45"/>
      <c r="AI250" s="45"/>
      <c r="AJ250" s="45"/>
      <c r="AK250" s="45"/>
      <c r="AL250" s="45"/>
      <c r="AM250" s="45"/>
      <c r="AN250" s="45"/>
      <c r="AO250" s="45"/>
      <c r="AP250" s="60"/>
      <c r="AQ250" s="45"/>
      <c r="AR250" s="45"/>
      <c r="AS250" s="45"/>
      <c r="AT250" s="45"/>
      <c r="AU250" s="45"/>
      <c r="AV250" s="45"/>
      <c r="AW250" s="46"/>
      <c r="AX250" s="45"/>
      <c r="AY250" s="45"/>
      <c r="AZ250" s="45"/>
      <c r="BA250" s="45"/>
      <c r="BB250" s="12"/>
      <c r="BC250" s="12"/>
      <c r="BD250" s="12"/>
    </row>
    <row r="251" spans="1:56">
      <c r="C251" s="30" t="e">
        <f>$C$28</f>
        <v>#REF!</v>
      </c>
      <c r="D251" s="84" t="e">
        <f>(D240-D242)/(B232-B231)</f>
        <v>#REF!</v>
      </c>
      <c r="E251" s="84" t="e">
        <f>(E240-E242)/(B232-B231)</f>
        <v>#REF!</v>
      </c>
      <c r="F251" s="84" t="e">
        <f>(F240-F242)/(B232-B231)</f>
        <v>#REF!</v>
      </c>
      <c r="G251" s="84" t="e">
        <f>(G240-G242)/(B232-B231)</f>
        <v>#REF!</v>
      </c>
      <c r="H251" s="84" t="e">
        <f>(H240-H242)/(B232-B231)</f>
        <v>#REF!</v>
      </c>
      <c r="I251" s="84" t="e">
        <f>(I240-I242)/(B232-B231)</f>
        <v>#REF!</v>
      </c>
      <c r="J251" s="84" t="e">
        <f>(J240-J242)/(B232-B231)</f>
        <v>#REF!</v>
      </c>
      <c r="K251" s="84" t="e">
        <f>(K240-K242)/(B232-B231)</f>
        <v>#REF!</v>
      </c>
      <c r="L251" s="84" t="e">
        <f>(L240-L242)/(B232-B231)</f>
        <v>#REF!</v>
      </c>
      <c r="M251" s="84" t="e">
        <f>(M240-M242)/(B232-B231)</f>
        <v>#REF!</v>
      </c>
      <c r="N251" s="84" t="e">
        <f>(N240-N242)/(B232-B231)</f>
        <v>#REF!</v>
      </c>
      <c r="O251" s="84" t="e">
        <f>(O240-O242)/(B232-B231)</f>
        <v>#REF!</v>
      </c>
      <c r="P251" s="84" t="e">
        <f>(P240-P242)/(B232-B231)</f>
        <v>#REF!</v>
      </c>
      <c r="Q251" s="84" t="e">
        <f>(Q240-Q242)/(B232-B231)</f>
        <v>#REF!</v>
      </c>
      <c r="R251" s="84" t="e">
        <f>(R240-R242)/(B232-B231)</f>
        <v>#REF!</v>
      </c>
      <c r="S251" s="84" t="e">
        <f>(S240-S242)/(B232-B231)</f>
        <v>#REF!</v>
      </c>
      <c r="T251" s="84" t="e">
        <f>(T240-T242)/(B232-B231)</f>
        <v>#REF!</v>
      </c>
      <c r="U251" s="84" t="e">
        <f>(U240-U242)/(B232-B231)</f>
        <v>#REF!</v>
      </c>
      <c r="V251" s="84" t="e">
        <f>(V240-V242)/(B232-B231)</f>
        <v>#REF!</v>
      </c>
      <c r="W251" s="84" t="e">
        <f>(W240-W242)/(B232-B231)</f>
        <v>#REF!</v>
      </c>
      <c r="X251" s="84" t="e">
        <f>(X240-X242)/(B232-B231)</f>
        <v>#REF!</v>
      </c>
      <c r="Y251" s="84" t="e">
        <f>(Y240-Y242)/(B232-B231)</f>
        <v>#REF!</v>
      </c>
      <c r="Z251" s="84" t="e">
        <f>(Z240-Z242)/(B232-B231)</f>
        <v>#REF!</v>
      </c>
      <c r="AA251" s="84" t="e">
        <f>(AA240-AA242)/(B232-B231)</f>
        <v>#REF!</v>
      </c>
      <c r="AB251" s="84" t="e">
        <f>(AB240-AB242)/(B232-B231)</f>
        <v>#REF!</v>
      </c>
      <c r="AC251" s="84" t="e">
        <f>(AC240-AC242)/(B232-B231)</f>
        <v>#REF!</v>
      </c>
      <c r="AD251" s="84" t="e">
        <f>(AD240-AD242)/(B232-B231)</f>
        <v>#REF!</v>
      </c>
      <c r="AE251" s="84" t="e">
        <f>(AE240-AE242)/(B232-B231)</f>
        <v>#REF!</v>
      </c>
      <c r="AF251" s="46"/>
      <c r="AG251" s="46"/>
      <c r="AH251" s="46"/>
      <c r="AI251" s="46"/>
      <c r="AJ251" s="46"/>
      <c r="AK251" s="46"/>
      <c r="AL251" s="46"/>
      <c r="AM251" s="46"/>
      <c r="AN251" s="46"/>
      <c r="AO251" s="46"/>
      <c r="AP251" s="46"/>
      <c r="AQ251" s="46"/>
      <c r="AR251" s="46"/>
      <c r="AS251" s="46"/>
      <c r="AT251" s="46"/>
      <c r="AU251" s="46"/>
      <c r="AV251" s="12"/>
      <c r="AW251" s="46"/>
      <c r="AX251" s="12"/>
      <c r="AY251" s="12"/>
      <c r="AZ251" s="12"/>
      <c r="BA251" s="12"/>
      <c r="BB251" s="12"/>
      <c r="BC251" s="12"/>
      <c r="BD251" s="12"/>
    </row>
    <row r="252" spans="1:56">
      <c r="C252" s="30"/>
      <c r="D252" s="34"/>
      <c r="E252" s="34"/>
      <c r="F252" s="34"/>
      <c r="G252" s="34"/>
      <c r="H252" s="34"/>
      <c r="I252" s="34"/>
      <c r="J252" s="34"/>
      <c r="K252" s="34"/>
      <c r="L252" s="34"/>
      <c r="M252" s="34"/>
      <c r="N252" s="34"/>
      <c r="O252" s="34"/>
      <c r="P252" s="34"/>
      <c r="Q252" s="34"/>
      <c r="R252" s="34"/>
      <c r="S252" s="34"/>
      <c r="T252" s="34"/>
      <c r="U252" s="34"/>
      <c r="V252" s="34"/>
      <c r="W252" s="34"/>
      <c r="X252" s="34"/>
      <c r="Y252" s="34"/>
      <c r="Z252" s="34"/>
      <c r="AA252" s="34"/>
      <c r="AB252" s="34"/>
      <c r="AC252" s="34"/>
      <c r="AD252" s="34"/>
      <c r="AE252" s="34"/>
      <c r="AF252" s="46"/>
      <c r="AG252" s="46"/>
      <c r="AH252" s="46"/>
      <c r="AI252" s="46"/>
      <c r="AJ252" s="46"/>
      <c r="AK252" s="46"/>
      <c r="AL252" s="46"/>
      <c r="AM252" s="46"/>
      <c r="AN252" s="46"/>
      <c r="AO252" s="46"/>
      <c r="AP252" s="46"/>
      <c r="AQ252" s="46"/>
      <c r="AR252" s="46"/>
      <c r="AS252" s="46"/>
      <c r="AT252" s="46"/>
      <c r="AU252" s="46"/>
      <c r="AV252" s="46"/>
      <c r="AW252" s="46"/>
      <c r="AX252" s="46"/>
      <c r="AY252" s="46"/>
      <c r="AZ252" s="46"/>
      <c r="BA252" s="46"/>
      <c r="BB252" s="12"/>
      <c r="BC252" s="12"/>
      <c r="BD252" s="12"/>
    </row>
    <row r="253" spans="1:56">
      <c r="A253" s="39"/>
      <c r="B253" s="86"/>
      <c r="C253" s="30"/>
      <c r="D253" s="34"/>
      <c r="E253" s="34"/>
      <c r="F253" s="34"/>
      <c r="G253" s="34"/>
      <c r="H253" s="34"/>
      <c r="I253" s="34"/>
      <c r="J253" s="34"/>
      <c r="K253" s="34"/>
      <c r="L253" s="34"/>
      <c r="M253" s="34"/>
      <c r="N253" s="34"/>
      <c r="O253" s="34"/>
      <c r="P253" s="34"/>
      <c r="Q253" s="34"/>
      <c r="R253" s="34"/>
      <c r="S253" s="34"/>
      <c r="T253" s="34"/>
      <c r="U253" s="34"/>
      <c r="V253" s="34"/>
      <c r="W253" s="34"/>
      <c r="X253" s="34"/>
      <c r="Y253" s="34"/>
      <c r="Z253" s="34"/>
      <c r="AA253" s="34"/>
      <c r="AB253" s="34"/>
      <c r="AC253" s="34"/>
      <c r="AD253" s="34"/>
      <c r="AE253" s="34"/>
      <c r="AF253" s="46"/>
      <c r="AG253" s="46"/>
      <c r="AH253" s="46"/>
      <c r="AI253" s="46"/>
      <c r="AJ253" s="46"/>
      <c r="AK253" s="46"/>
      <c r="AL253" s="46"/>
      <c r="AM253" s="46"/>
      <c r="AN253" s="46"/>
      <c r="AO253" s="46"/>
      <c r="AP253" s="46"/>
      <c r="AQ253" s="46"/>
      <c r="AR253" s="46"/>
      <c r="AS253" s="46"/>
      <c r="AT253" s="46"/>
      <c r="AU253" s="46"/>
      <c r="AV253" s="46"/>
      <c r="AW253" s="46"/>
      <c r="AX253" s="46"/>
      <c r="AY253" s="46"/>
      <c r="AZ253" s="46"/>
      <c r="BA253" s="46"/>
      <c r="BB253" s="12"/>
      <c r="BC253" s="12"/>
      <c r="BD253" s="12"/>
    </row>
    <row r="255" spans="1:56" s="12" customFormat="1" ht="12.95" customHeight="1">
      <c r="A255" s="92"/>
      <c r="B255" s="93"/>
      <c r="C255" s="93"/>
      <c r="D255" s="93"/>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row>
    <row r="256" spans="1:56">
      <c r="A256" s="18" t="e">
        <f>+#REF!</f>
        <v>#REF!</v>
      </c>
      <c r="B256" s="12"/>
      <c r="C256" s="12"/>
      <c r="D256" s="12">
        <f>D$49</f>
        <v>0</v>
      </c>
      <c r="E256" s="12">
        <f t="shared" ref="E256:BD256" si="173">E$49</f>
        <v>1</v>
      </c>
      <c r="F256" s="12">
        <f t="shared" si="173"/>
        <v>2</v>
      </c>
      <c r="G256" s="12">
        <f t="shared" si="173"/>
        <v>3</v>
      </c>
      <c r="H256" s="12">
        <f t="shared" si="173"/>
        <v>4</v>
      </c>
      <c r="I256" s="12">
        <f t="shared" si="173"/>
        <v>5</v>
      </c>
      <c r="J256" s="12">
        <f t="shared" si="173"/>
        <v>6</v>
      </c>
      <c r="K256" s="12">
        <f t="shared" si="173"/>
        <v>7</v>
      </c>
      <c r="L256" s="12">
        <f t="shared" si="173"/>
        <v>8</v>
      </c>
      <c r="M256" s="12">
        <f t="shared" si="173"/>
        <v>9</v>
      </c>
      <c r="N256" s="12">
        <f t="shared" si="173"/>
        <v>10</v>
      </c>
      <c r="O256" s="12">
        <f t="shared" si="173"/>
        <v>11</v>
      </c>
      <c r="P256" s="12">
        <f t="shared" si="173"/>
        <v>12</v>
      </c>
      <c r="Q256" s="12">
        <f t="shared" si="173"/>
        <v>13</v>
      </c>
      <c r="R256" s="12">
        <f t="shared" si="173"/>
        <v>14</v>
      </c>
      <c r="S256" s="12">
        <f t="shared" si="173"/>
        <v>15</v>
      </c>
      <c r="T256" s="12">
        <f t="shared" si="173"/>
        <v>16</v>
      </c>
      <c r="U256" s="12">
        <f t="shared" si="173"/>
        <v>17</v>
      </c>
      <c r="V256" s="12">
        <f t="shared" si="173"/>
        <v>18</v>
      </c>
      <c r="W256" s="12">
        <f t="shared" si="173"/>
        <v>19</v>
      </c>
      <c r="X256" s="12">
        <f t="shared" si="173"/>
        <v>20</v>
      </c>
      <c r="Y256" s="12">
        <f t="shared" si="173"/>
        <v>21</v>
      </c>
      <c r="Z256" s="12">
        <f t="shared" si="173"/>
        <v>22</v>
      </c>
      <c r="AA256" s="12">
        <f t="shared" si="173"/>
        <v>23</v>
      </c>
      <c r="AB256" s="12">
        <f t="shared" si="173"/>
        <v>24</v>
      </c>
      <c r="AC256" s="12">
        <f t="shared" si="173"/>
        <v>25</v>
      </c>
      <c r="AD256" s="12">
        <f t="shared" si="173"/>
        <v>26</v>
      </c>
      <c r="AE256" s="12">
        <f t="shared" si="173"/>
        <v>27</v>
      </c>
      <c r="AF256" s="12">
        <f t="shared" si="173"/>
        <v>28</v>
      </c>
      <c r="AG256" s="12">
        <f t="shared" si="173"/>
        <v>29</v>
      </c>
      <c r="AH256" s="12">
        <f t="shared" si="173"/>
        <v>30</v>
      </c>
      <c r="AI256" s="12">
        <f t="shared" si="173"/>
        <v>31</v>
      </c>
      <c r="AJ256" s="12">
        <f t="shared" si="173"/>
        <v>32</v>
      </c>
      <c r="AK256" s="12">
        <f t="shared" si="173"/>
        <v>33</v>
      </c>
      <c r="AL256" s="12">
        <f t="shared" si="173"/>
        <v>34</v>
      </c>
      <c r="AM256" s="12">
        <f t="shared" si="173"/>
        <v>35</v>
      </c>
      <c r="AN256" s="12">
        <f t="shared" si="173"/>
        <v>36</v>
      </c>
      <c r="AO256" s="12">
        <f t="shared" si="173"/>
        <v>37</v>
      </c>
      <c r="AP256" s="12">
        <f t="shared" si="173"/>
        <v>38</v>
      </c>
      <c r="AQ256" s="12">
        <f t="shared" si="173"/>
        <v>39</v>
      </c>
      <c r="AR256" s="12">
        <f t="shared" si="173"/>
        <v>40</v>
      </c>
      <c r="AS256" s="12">
        <f t="shared" si="173"/>
        <v>41</v>
      </c>
      <c r="AT256" s="12">
        <f t="shared" si="173"/>
        <v>42</v>
      </c>
      <c r="AU256" s="12">
        <f t="shared" si="173"/>
        <v>43</v>
      </c>
      <c r="AV256" s="12">
        <f t="shared" si="173"/>
        <v>44</v>
      </c>
      <c r="AW256" s="12">
        <f t="shared" si="173"/>
        <v>45</v>
      </c>
      <c r="AX256" s="12">
        <f t="shared" si="173"/>
        <v>46</v>
      </c>
      <c r="AY256" s="12">
        <f t="shared" si="173"/>
        <v>47</v>
      </c>
      <c r="AZ256" s="12">
        <f t="shared" si="173"/>
        <v>48</v>
      </c>
      <c r="BA256" s="12">
        <f t="shared" si="173"/>
        <v>49</v>
      </c>
      <c r="BB256" s="12">
        <f t="shared" si="173"/>
        <v>50</v>
      </c>
      <c r="BC256" s="12">
        <f t="shared" si="173"/>
        <v>51</v>
      </c>
      <c r="BD256" s="12">
        <f t="shared" si="173"/>
        <v>52</v>
      </c>
    </row>
    <row r="257" spans="1:56">
      <c r="A257" s="28" t="e">
        <f>+"Grace "&amp; PV_Base!A256&amp;""</f>
        <v>#REF!</v>
      </c>
      <c r="B257" s="29" t="e">
        <f>#REF!</f>
        <v>#REF!</v>
      </c>
      <c r="C257" s="17"/>
      <c r="D257" s="25" t="e">
        <f>D$50</f>
        <v>#NAME?</v>
      </c>
      <c r="E257" s="25" t="e">
        <f t="shared" ref="E257:BD257" si="174">E$50</f>
        <v>#NAME?</v>
      </c>
      <c r="F257" s="25" t="e">
        <f t="shared" si="174"/>
        <v>#NAME?</v>
      </c>
      <c r="G257" s="25" t="e">
        <f t="shared" si="174"/>
        <v>#NAME?</v>
      </c>
      <c r="H257" s="25" t="e">
        <f t="shared" si="174"/>
        <v>#NAME?</v>
      </c>
      <c r="I257" s="25" t="e">
        <f t="shared" si="174"/>
        <v>#NAME?</v>
      </c>
      <c r="J257" s="25" t="e">
        <f t="shared" si="174"/>
        <v>#NAME?</v>
      </c>
      <c r="K257" s="25" t="e">
        <f t="shared" si="174"/>
        <v>#NAME?</v>
      </c>
      <c r="L257" s="25" t="e">
        <f t="shared" si="174"/>
        <v>#NAME?</v>
      </c>
      <c r="M257" s="25" t="e">
        <f t="shared" si="174"/>
        <v>#NAME?</v>
      </c>
      <c r="N257" s="25" t="e">
        <f t="shared" si="174"/>
        <v>#NAME?</v>
      </c>
      <c r="O257" s="25" t="e">
        <f t="shared" si="174"/>
        <v>#NAME?</v>
      </c>
      <c r="P257" s="25" t="e">
        <f t="shared" si="174"/>
        <v>#NAME?</v>
      </c>
      <c r="Q257" s="25" t="e">
        <f t="shared" si="174"/>
        <v>#NAME?</v>
      </c>
      <c r="R257" s="25" t="e">
        <f t="shared" si="174"/>
        <v>#NAME?</v>
      </c>
      <c r="S257" s="25" t="e">
        <f t="shared" si="174"/>
        <v>#NAME?</v>
      </c>
      <c r="T257" s="25" t="e">
        <f t="shared" si="174"/>
        <v>#NAME?</v>
      </c>
      <c r="U257" s="25" t="e">
        <f t="shared" si="174"/>
        <v>#NAME?</v>
      </c>
      <c r="V257" s="25" t="e">
        <f t="shared" si="174"/>
        <v>#NAME?</v>
      </c>
      <c r="W257" s="25" t="e">
        <f t="shared" si="174"/>
        <v>#NAME?</v>
      </c>
      <c r="X257" s="25" t="e">
        <f t="shared" si="174"/>
        <v>#NAME?</v>
      </c>
      <c r="Y257" s="25" t="e">
        <f t="shared" si="174"/>
        <v>#NAME?</v>
      </c>
      <c r="Z257" s="25" t="e">
        <f t="shared" si="174"/>
        <v>#NAME?</v>
      </c>
      <c r="AA257" s="25" t="e">
        <f t="shared" si="174"/>
        <v>#NAME?</v>
      </c>
      <c r="AB257" s="25" t="e">
        <f t="shared" si="174"/>
        <v>#NAME?</v>
      </c>
      <c r="AC257" s="25" t="e">
        <f t="shared" si="174"/>
        <v>#NAME?</v>
      </c>
      <c r="AD257" s="25" t="e">
        <f t="shared" si="174"/>
        <v>#NAME?</v>
      </c>
      <c r="AE257" s="25" t="e">
        <f t="shared" si="174"/>
        <v>#NAME?</v>
      </c>
      <c r="AF257" s="25" t="e">
        <f t="shared" si="174"/>
        <v>#NAME?</v>
      </c>
      <c r="AG257" s="25" t="e">
        <f t="shared" si="174"/>
        <v>#NAME?</v>
      </c>
      <c r="AH257" s="25" t="e">
        <f t="shared" si="174"/>
        <v>#NAME?</v>
      </c>
      <c r="AI257" s="25" t="e">
        <f t="shared" si="174"/>
        <v>#NAME?</v>
      </c>
      <c r="AJ257" s="25" t="e">
        <f t="shared" si="174"/>
        <v>#NAME?</v>
      </c>
      <c r="AK257" s="25" t="e">
        <f t="shared" si="174"/>
        <v>#NAME?</v>
      </c>
      <c r="AL257" s="25" t="e">
        <f t="shared" si="174"/>
        <v>#NAME?</v>
      </c>
      <c r="AM257" s="25" t="e">
        <f t="shared" si="174"/>
        <v>#NAME?</v>
      </c>
      <c r="AN257" s="25" t="e">
        <f t="shared" si="174"/>
        <v>#NAME?</v>
      </c>
      <c r="AO257" s="25" t="e">
        <f t="shared" si="174"/>
        <v>#NAME?</v>
      </c>
      <c r="AP257" s="25" t="e">
        <f t="shared" si="174"/>
        <v>#NAME?</v>
      </c>
      <c r="AQ257" s="25" t="e">
        <f t="shared" si="174"/>
        <v>#NAME?</v>
      </c>
      <c r="AR257" s="25" t="e">
        <f t="shared" si="174"/>
        <v>#NAME?</v>
      </c>
      <c r="AS257" s="25" t="e">
        <f t="shared" si="174"/>
        <v>#NAME?</v>
      </c>
      <c r="AT257" s="25" t="e">
        <f t="shared" si="174"/>
        <v>#NAME?</v>
      </c>
      <c r="AU257" s="25" t="e">
        <f t="shared" si="174"/>
        <v>#NAME?</v>
      </c>
      <c r="AV257" s="25" t="e">
        <f t="shared" si="174"/>
        <v>#NAME?</v>
      </c>
      <c r="AW257" s="25" t="e">
        <f t="shared" si="174"/>
        <v>#NAME?</v>
      </c>
      <c r="AX257" s="25" t="e">
        <f t="shared" si="174"/>
        <v>#NAME?</v>
      </c>
      <c r="AY257" s="25" t="e">
        <f t="shared" si="174"/>
        <v>#NAME?</v>
      </c>
      <c r="AZ257" s="25" t="e">
        <f t="shared" si="174"/>
        <v>#NAME?</v>
      </c>
      <c r="BA257" s="25" t="e">
        <f t="shared" si="174"/>
        <v>#NAME?</v>
      </c>
      <c r="BB257" s="25" t="e">
        <f t="shared" si="174"/>
        <v>#NAME?</v>
      </c>
      <c r="BC257" s="25" t="e">
        <f t="shared" si="174"/>
        <v>#NAME?</v>
      </c>
      <c r="BD257" s="25" t="e">
        <f t="shared" si="174"/>
        <v>#NAME?</v>
      </c>
    </row>
    <row r="258" spans="1:56">
      <c r="A258" s="32" t="e">
        <f>+"Maturity "&amp; PV_Base!A256&amp;""</f>
        <v>#REF!</v>
      </c>
      <c r="B258" s="33" t="e">
        <f>#REF!</f>
        <v>#REF!</v>
      </c>
      <c r="C258" s="30" t="str">
        <f>$C$9</f>
        <v>Base</v>
      </c>
      <c r="D258" s="31">
        <v>100</v>
      </c>
      <c r="E258" s="27"/>
      <c r="F258" s="27"/>
      <c r="G258" s="27"/>
      <c r="H258" s="27"/>
      <c r="I258" s="27"/>
      <c r="J258" s="27"/>
      <c r="K258" s="27"/>
      <c r="L258" s="27"/>
      <c r="M258" s="27"/>
      <c r="N258" s="27"/>
      <c r="O258" s="27"/>
      <c r="P258" s="27"/>
      <c r="Q258" s="27"/>
      <c r="R258" s="27"/>
      <c r="S258" s="27"/>
      <c r="T258" s="27"/>
      <c r="U258" s="27"/>
      <c r="V258" s="27"/>
      <c r="W258" s="27"/>
      <c r="X258" s="27"/>
      <c r="Y258" s="27"/>
      <c r="Z258" s="27"/>
      <c r="AA258" s="27"/>
      <c r="AB258" s="27"/>
      <c r="AC258" s="27"/>
      <c r="AD258" s="27"/>
      <c r="AE258" s="27"/>
      <c r="AF258" s="27"/>
      <c r="AG258" s="27"/>
      <c r="AH258" s="27"/>
      <c r="AI258" s="27"/>
      <c r="AJ258" s="27"/>
      <c r="AK258" s="27"/>
      <c r="AL258" s="27"/>
      <c r="AM258" s="27"/>
      <c r="AN258" s="27"/>
      <c r="AO258" s="27"/>
      <c r="AP258" s="27"/>
      <c r="AQ258" s="27"/>
      <c r="AR258" s="27"/>
      <c r="AS258" s="27"/>
      <c r="AT258" s="27"/>
      <c r="AU258" s="27"/>
      <c r="AV258" s="27"/>
      <c r="AW258" s="27"/>
      <c r="AX258" s="27"/>
      <c r="AY258" s="27"/>
      <c r="AZ258" s="27"/>
      <c r="BA258" s="27"/>
      <c r="BB258" s="12"/>
      <c r="BC258" s="12"/>
      <c r="BD258" s="12"/>
    </row>
    <row r="259" spans="1:56">
      <c r="A259" s="32" t="e">
        <f>+"Interest "&amp; PV_Base!A256&amp;""</f>
        <v>#REF!</v>
      </c>
      <c r="B259" s="35" t="e">
        <f>#REF!</f>
        <v>#REF!</v>
      </c>
      <c r="C259" s="30" t="e">
        <f>$C$10</f>
        <v>#REF!</v>
      </c>
      <c r="D259" s="34" t="e">
        <f>D258-D260</f>
        <v>#REF!</v>
      </c>
      <c r="E259" s="34" t="e">
        <f t="shared" ref="E259:BD259" si="175">D259-E260</f>
        <v>#REF!</v>
      </c>
      <c r="F259" s="34" t="e">
        <f t="shared" si="175"/>
        <v>#REF!</v>
      </c>
      <c r="G259" s="34" t="e">
        <f t="shared" si="175"/>
        <v>#REF!</v>
      </c>
      <c r="H259" s="34" t="e">
        <f t="shared" si="175"/>
        <v>#REF!</v>
      </c>
      <c r="I259" s="34" t="e">
        <f t="shared" si="175"/>
        <v>#REF!</v>
      </c>
      <c r="J259" s="34" t="e">
        <f t="shared" si="175"/>
        <v>#REF!</v>
      </c>
      <c r="K259" s="34" t="e">
        <f t="shared" si="175"/>
        <v>#REF!</v>
      </c>
      <c r="L259" s="34" t="e">
        <f t="shared" si="175"/>
        <v>#REF!</v>
      </c>
      <c r="M259" s="34" t="e">
        <f t="shared" si="175"/>
        <v>#REF!</v>
      </c>
      <c r="N259" s="34" t="e">
        <f t="shared" si="175"/>
        <v>#REF!</v>
      </c>
      <c r="O259" s="34" t="e">
        <f t="shared" si="175"/>
        <v>#REF!</v>
      </c>
      <c r="P259" s="34" t="e">
        <f t="shared" si="175"/>
        <v>#REF!</v>
      </c>
      <c r="Q259" s="34" t="e">
        <f t="shared" si="175"/>
        <v>#REF!</v>
      </c>
      <c r="R259" s="34" t="e">
        <f t="shared" si="175"/>
        <v>#REF!</v>
      </c>
      <c r="S259" s="34" t="e">
        <f t="shared" si="175"/>
        <v>#REF!</v>
      </c>
      <c r="T259" s="34" t="e">
        <f t="shared" si="175"/>
        <v>#REF!</v>
      </c>
      <c r="U259" s="34" t="e">
        <f t="shared" si="175"/>
        <v>#REF!</v>
      </c>
      <c r="V259" s="34" t="e">
        <f t="shared" si="175"/>
        <v>#REF!</v>
      </c>
      <c r="W259" s="34" t="e">
        <f t="shared" si="175"/>
        <v>#REF!</v>
      </c>
      <c r="X259" s="34" t="e">
        <f t="shared" si="175"/>
        <v>#REF!</v>
      </c>
      <c r="Y259" s="34" t="e">
        <f t="shared" si="175"/>
        <v>#REF!</v>
      </c>
      <c r="Z259" s="34" t="e">
        <f t="shared" si="175"/>
        <v>#REF!</v>
      </c>
      <c r="AA259" s="34" t="e">
        <f t="shared" si="175"/>
        <v>#REF!</v>
      </c>
      <c r="AB259" s="34" t="e">
        <f t="shared" si="175"/>
        <v>#REF!</v>
      </c>
      <c r="AC259" s="34" t="e">
        <f t="shared" si="175"/>
        <v>#REF!</v>
      </c>
      <c r="AD259" s="34" t="e">
        <f t="shared" si="175"/>
        <v>#REF!</v>
      </c>
      <c r="AE259" s="34" t="e">
        <f t="shared" si="175"/>
        <v>#REF!</v>
      </c>
      <c r="AF259" s="34" t="e">
        <f t="shared" si="175"/>
        <v>#REF!</v>
      </c>
      <c r="AG259" s="34" t="e">
        <f t="shared" si="175"/>
        <v>#REF!</v>
      </c>
      <c r="AH259" s="34" t="e">
        <f t="shared" si="175"/>
        <v>#REF!</v>
      </c>
      <c r="AI259" s="34" t="e">
        <f t="shared" si="175"/>
        <v>#REF!</v>
      </c>
      <c r="AJ259" s="34" t="e">
        <f t="shared" si="175"/>
        <v>#REF!</v>
      </c>
      <c r="AK259" s="34" t="e">
        <f t="shared" si="175"/>
        <v>#REF!</v>
      </c>
      <c r="AL259" s="34" t="e">
        <f t="shared" si="175"/>
        <v>#REF!</v>
      </c>
      <c r="AM259" s="34" t="e">
        <f t="shared" si="175"/>
        <v>#REF!</v>
      </c>
      <c r="AN259" s="34" t="e">
        <f t="shared" si="175"/>
        <v>#REF!</v>
      </c>
      <c r="AO259" s="34" t="e">
        <f t="shared" si="175"/>
        <v>#REF!</v>
      </c>
      <c r="AP259" s="34" t="e">
        <f t="shared" si="175"/>
        <v>#REF!</v>
      </c>
      <c r="AQ259" s="34" t="e">
        <f t="shared" si="175"/>
        <v>#REF!</v>
      </c>
      <c r="AR259" s="34" t="e">
        <f t="shared" si="175"/>
        <v>#REF!</v>
      </c>
      <c r="AS259" s="34" t="e">
        <f t="shared" si="175"/>
        <v>#REF!</v>
      </c>
      <c r="AT259" s="34" t="e">
        <f t="shared" si="175"/>
        <v>#REF!</v>
      </c>
      <c r="AU259" s="34" t="e">
        <f t="shared" si="175"/>
        <v>#REF!</v>
      </c>
      <c r="AV259" s="34" t="e">
        <f t="shared" si="175"/>
        <v>#REF!</v>
      </c>
      <c r="AW259" s="34" t="e">
        <f t="shared" si="175"/>
        <v>#REF!</v>
      </c>
      <c r="AX259" s="34" t="e">
        <f t="shared" si="175"/>
        <v>#REF!</v>
      </c>
      <c r="AY259" s="34" t="e">
        <f t="shared" si="175"/>
        <v>#REF!</v>
      </c>
      <c r="AZ259" s="34" t="e">
        <f t="shared" si="175"/>
        <v>#REF!</v>
      </c>
      <c r="BA259" s="34" t="e">
        <f t="shared" si="175"/>
        <v>#REF!</v>
      </c>
      <c r="BB259" s="34" t="e">
        <f t="shared" si="175"/>
        <v>#REF!</v>
      </c>
      <c r="BC259" s="34" t="e">
        <f t="shared" si="175"/>
        <v>#REF!</v>
      </c>
      <c r="BD259" s="34" t="e">
        <f t="shared" si="175"/>
        <v>#REF!</v>
      </c>
    </row>
    <row r="260" spans="1:56">
      <c r="A260" s="36" t="e">
        <f>+"Discount "&amp; PV_Base!A256&amp;""</f>
        <v>#REF!</v>
      </c>
      <c r="B260" s="37" t="e">
        <f>#REF!</f>
        <v>#REF!</v>
      </c>
      <c r="C260" s="30" t="e">
        <f>$C$11</f>
        <v>#REF!</v>
      </c>
      <c r="D260" s="34" t="e">
        <f t="shared" ref="D260:G260" si="176">IF(D256-$D256-1&lt;$B257,0,IF(D256-$D256-1&lt;$B258,$D258/($B258-$B257),0))</f>
        <v>#REF!</v>
      </c>
      <c r="E260" s="34" t="e">
        <f t="shared" si="176"/>
        <v>#REF!</v>
      </c>
      <c r="F260" s="34" t="e">
        <f t="shared" si="176"/>
        <v>#REF!</v>
      </c>
      <c r="G260" s="34" t="e">
        <f t="shared" si="176"/>
        <v>#REF!</v>
      </c>
      <c r="H260" s="34" t="e">
        <f>IF(H256-$D256-1&lt;$B257,0,IF(H256-$D256-1&lt;$B258,$D258/($B258-$B257),0))</f>
        <v>#REF!</v>
      </c>
      <c r="I260" s="34" t="e">
        <f t="shared" ref="I260:BD260" si="177">IF(I256-$D256-1&lt;$B257,0,IF(I256-$D256-1&lt;$B258,$D258/($B258-$B257),0))</f>
        <v>#REF!</v>
      </c>
      <c r="J260" s="34" t="e">
        <f t="shared" si="177"/>
        <v>#REF!</v>
      </c>
      <c r="K260" s="34" t="e">
        <f t="shared" si="177"/>
        <v>#REF!</v>
      </c>
      <c r="L260" s="34" t="e">
        <f t="shared" si="177"/>
        <v>#REF!</v>
      </c>
      <c r="M260" s="34" t="e">
        <f t="shared" si="177"/>
        <v>#REF!</v>
      </c>
      <c r="N260" s="34" t="e">
        <f t="shared" si="177"/>
        <v>#REF!</v>
      </c>
      <c r="O260" s="34" t="e">
        <f t="shared" si="177"/>
        <v>#REF!</v>
      </c>
      <c r="P260" s="34" t="e">
        <f t="shared" si="177"/>
        <v>#REF!</v>
      </c>
      <c r="Q260" s="34" t="e">
        <f t="shared" si="177"/>
        <v>#REF!</v>
      </c>
      <c r="R260" s="34" t="e">
        <f t="shared" si="177"/>
        <v>#REF!</v>
      </c>
      <c r="S260" s="34" t="e">
        <f t="shared" si="177"/>
        <v>#REF!</v>
      </c>
      <c r="T260" s="34" t="e">
        <f t="shared" si="177"/>
        <v>#REF!</v>
      </c>
      <c r="U260" s="34" t="e">
        <f t="shared" si="177"/>
        <v>#REF!</v>
      </c>
      <c r="V260" s="34" t="e">
        <f t="shared" si="177"/>
        <v>#REF!</v>
      </c>
      <c r="W260" s="34" t="e">
        <f t="shared" si="177"/>
        <v>#REF!</v>
      </c>
      <c r="X260" s="34" t="e">
        <f t="shared" si="177"/>
        <v>#REF!</v>
      </c>
      <c r="Y260" s="34" t="e">
        <f t="shared" si="177"/>
        <v>#REF!</v>
      </c>
      <c r="Z260" s="34" t="e">
        <f t="shared" si="177"/>
        <v>#REF!</v>
      </c>
      <c r="AA260" s="34" t="e">
        <f t="shared" si="177"/>
        <v>#REF!</v>
      </c>
      <c r="AB260" s="34" t="e">
        <f t="shared" si="177"/>
        <v>#REF!</v>
      </c>
      <c r="AC260" s="34" t="e">
        <f t="shared" si="177"/>
        <v>#REF!</v>
      </c>
      <c r="AD260" s="34" t="e">
        <f t="shared" si="177"/>
        <v>#REF!</v>
      </c>
      <c r="AE260" s="34" t="e">
        <f t="shared" si="177"/>
        <v>#REF!</v>
      </c>
      <c r="AF260" s="34" t="e">
        <f t="shared" si="177"/>
        <v>#REF!</v>
      </c>
      <c r="AG260" s="34" t="e">
        <f t="shared" si="177"/>
        <v>#REF!</v>
      </c>
      <c r="AH260" s="34" t="e">
        <f t="shared" si="177"/>
        <v>#REF!</v>
      </c>
      <c r="AI260" s="34" t="e">
        <f t="shared" si="177"/>
        <v>#REF!</v>
      </c>
      <c r="AJ260" s="34" t="e">
        <f t="shared" si="177"/>
        <v>#REF!</v>
      </c>
      <c r="AK260" s="34" t="e">
        <f t="shared" si="177"/>
        <v>#REF!</v>
      </c>
      <c r="AL260" s="34" t="e">
        <f t="shared" si="177"/>
        <v>#REF!</v>
      </c>
      <c r="AM260" s="34" t="e">
        <f t="shared" si="177"/>
        <v>#REF!</v>
      </c>
      <c r="AN260" s="34" t="e">
        <f t="shared" si="177"/>
        <v>#REF!</v>
      </c>
      <c r="AO260" s="34" t="e">
        <f t="shared" si="177"/>
        <v>#REF!</v>
      </c>
      <c r="AP260" s="34" t="e">
        <f t="shared" si="177"/>
        <v>#REF!</v>
      </c>
      <c r="AQ260" s="34" t="e">
        <f t="shared" si="177"/>
        <v>#REF!</v>
      </c>
      <c r="AR260" s="34" t="e">
        <f t="shared" si="177"/>
        <v>#REF!</v>
      </c>
      <c r="AS260" s="34" t="e">
        <f t="shared" si="177"/>
        <v>#REF!</v>
      </c>
      <c r="AT260" s="34" t="e">
        <f t="shared" si="177"/>
        <v>#REF!</v>
      </c>
      <c r="AU260" s="34" t="e">
        <f t="shared" si="177"/>
        <v>#REF!</v>
      </c>
      <c r="AV260" s="34" t="e">
        <f t="shared" si="177"/>
        <v>#REF!</v>
      </c>
      <c r="AW260" s="34" t="e">
        <f t="shared" si="177"/>
        <v>#REF!</v>
      </c>
      <c r="AX260" s="34" t="e">
        <f t="shared" si="177"/>
        <v>#REF!</v>
      </c>
      <c r="AY260" s="34" t="e">
        <f t="shared" si="177"/>
        <v>#REF!</v>
      </c>
      <c r="AZ260" s="34" t="e">
        <f t="shared" si="177"/>
        <v>#REF!</v>
      </c>
      <c r="BA260" s="34" t="e">
        <f t="shared" si="177"/>
        <v>#REF!</v>
      </c>
      <c r="BB260" s="34" t="e">
        <f t="shared" si="177"/>
        <v>#REF!</v>
      </c>
      <c r="BC260" s="34" t="e">
        <f t="shared" si="177"/>
        <v>#REF!</v>
      </c>
      <c r="BD260" s="34" t="e">
        <f t="shared" si="177"/>
        <v>#REF!</v>
      </c>
    </row>
    <row r="261" spans="1:56">
      <c r="A261" s="49"/>
      <c r="B261" s="12"/>
      <c r="C261" s="30" t="e">
        <f>$C$12</f>
        <v>#REF!</v>
      </c>
      <c r="D261" s="84"/>
      <c r="E261" s="84" t="e">
        <f>$B259*D259</f>
        <v>#REF!</v>
      </c>
      <c r="F261" s="84" t="e">
        <f t="shared" ref="F261:BD261" si="178">$B259*E259</f>
        <v>#REF!</v>
      </c>
      <c r="G261" s="84" t="e">
        <f t="shared" si="178"/>
        <v>#REF!</v>
      </c>
      <c r="H261" s="84" t="e">
        <f t="shared" si="178"/>
        <v>#REF!</v>
      </c>
      <c r="I261" s="84" t="e">
        <f t="shared" si="178"/>
        <v>#REF!</v>
      </c>
      <c r="J261" s="84" t="e">
        <f t="shared" si="178"/>
        <v>#REF!</v>
      </c>
      <c r="K261" s="84" t="e">
        <f t="shared" si="178"/>
        <v>#REF!</v>
      </c>
      <c r="L261" s="84" t="e">
        <f t="shared" si="178"/>
        <v>#REF!</v>
      </c>
      <c r="M261" s="84" t="e">
        <f t="shared" si="178"/>
        <v>#REF!</v>
      </c>
      <c r="N261" s="84" t="e">
        <f t="shared" si="178"/>
        <v>#REF!</v>
      </c>
      <c r="O261" s="84" t="e">
        <f t="shared" si="178"/>
        <v>#REF!</v>
      </c>
      <c r="P261" s="84" t="e">
        <f t="shared" si="178"/>
        <v>#REF!</v>
      </c>
      <c r="Q261" s="84" t="e">
        <f t="shared" si="178"/>
        <v>#REF!</v>
      </c>
      <c r="R261" s="84" t="e">
        <f t="shared" si="178"/>
        <v>#REF!</v>
      </c>
      <c r="S261" s="84" t="e">
        <f t="shared" si="178"/>
        <v>#REF!</v>
      </c>
      <c r="T261" s="84" t="e">
        <f t="shared" si="178"/>
        <v>#REF!</v>
      </c>
      <c r="U261" s="84" t="e">
        <f t="shared" si="178"/>
        <v>#REF!</v>
      </c>
      <c r="V261" s="84" t="e">
        <f t="shared" si="178"/>
        <v>#REF!</v>
      </c>
      <c r="W261" s="84" t="e">
        <f t="shared" si="178"/>
        <v>#REF!</v>
      </c>
      <c r="X261" s="84" t="e">
        <f t="shared" si="178"/>
        <v>#REF!</v>
      </c>
      <c r="Y261" s="84" t="e">
        <f t="shared" si="178"/>
        <v>#REF!</v>
      </c>
      <c r="Z261" s="84" t="e">
        <f t="shared" si="178"/>
        <v>#REF!</v>
      </c>
      <c r="AA261" s="84" t="e">
        <f t="shared" si="178"/>
        <v>#REF!</v>
      </c>
      <c r="AB261" s="84" t="e">
        <f t="shared" si="178"/>
        <v>#REF!</v>
      </c>
      <c r="AC261" s="84" t="e">
        <f t="shared" si="178"/>
        <v>#REF!</v>
      </c>
      <c r="AD261" s="84" t="e">
        <f t="shared" si="178"/>
        <v>#REF!</v>
      </c>
      <c r="AE261" s="84" t="e">
        <f t="shared" si="178"/>
        <v>#REF!</v>
      </c>
      <c r="AF261" s="84" t="e">
        <f t="shared" si="178"/>
        <v>#REF!</v>
      </c>
      <c r="AG261" s="84" t="e">
        <f t="shared" si="178"/>
        <v>#REF!</v>
      </c>
      <c r="AH261" s="84" t="e">
        <f t="shared" si="178"/>
        <v>#REF!</v>
      </c>
      <c r="AI261" s="84" t="e">
        <f t="shared" si="178"/>
        <v>#REF!</v>
      </c>
      <c r="AJ261" s="84" t="e">
        <f t="shared" si="178"/>
        <v>#REF!</v>
      </c>
      <c r="AK261" s="84" t="e">
        <f t="shared" si="178"/>
        <v>#REF!</v>
      </c>
      <c r="AL261" s="84" t="e">
        <f t="shared" si="178"/>
        <v>#REF!</v>
      </c>
      <c r="AM261" s="84" t="e">
        <f t="shared" si="178"/>
        <v>#REF!</v>
      </c>
      <c r="AN261" s="84" t="e">
        <f t="shared" si="178"/>
        <v>#REF!</v>
      </c>
      <c r="AO261" s="84" t="e">
        <f t="shared" si="178"/>
        <v>#REF!</v>
      </c>
      <c r="AP261" s="84" t="e">
        <f t="shared" si="178"/>
        <v>#REF!</v>
      </c>
      <c r="AQ261" s="84" t="e">
        <f t="shared" si="178"/>
        <v>#REF!</v>
      </c>
      <c r="AR261" s="84" t="e">
        <f t="shared" si="178"/>
        <v>#REF!</v>
      </c>
      <c r="AS261" s="84" t="e">
        <f t="shared" si="178"/>
        <v>#REF!</v>
      </c>
      <c r="AT261" s="84" t="e">
        <f t="shared" si="178"/>
        <v>#REF!</v>
      </c>
      <c r="AU261" s="84" t="e">
        <f t="shared" si="178"/>
        <v>#REF!</v>
      </c>
      <c r="AV261" s="84" t="e">
        <f t="shared" si="178"/>
        <v>#REF!</v>
      </c>
      <c r="AW261" s="84" t="e">
        <f t="shared" si="178"/>
        <v>#REF!</v>
      </c>
      <c r="AX261" s="84" t="e">
        <f t="shared" si="178"/>
        <v>#REF!</v>
      </c>
      <c r="AY261" s="84" t="e">
        <f t="shared" si="178"/>
        <v>#REF!</v>
      </c>
      <c r="AZ261" s="84" t="e">
        <f t="shared" si="178"/>
        <v>#REF!</v>
      </c>
      <c r="BA261" s="84" t="e">
        <f t="shared" si="178"/>
        <v>#REF!</v>
      </c>
      <c r="BB261" s="84" t="e">
        <f t="shared" si="178"/>
        <v>#REF!</v>
      </c>
      <c r="BC261" s="84" t="e">
        <f t="shared" si="178"/>
        <v>#REF!</v>
      </c>
      <c r="BD261" s="84" t="e">
        <f t="shared" si="178"/>
        <v>#REF!</v>
      </c>
    </row>
    <row r="262" spans="1:56">
      <c r="A262" s="49"/>
      <c r="B262" s="12"/>
      <c r="C262" s="30" t="e">
        <f>$C$13</f>
        <v>#REF!</v>
      </c>
      <c r="D262" s="34" t="e">
        <f t="shared" ref="D262:BD262" si="179">D260+D261</f>
        <v>#REF!</v>
      </c>
      <c r="E262" s="34" t="e">
        <f t="shared" si="179"/>
        <v>#REF!</v>
      </c>
      <c r="F262" s="34" t="e">
        <f t="shared" si="179"/>
        <v>#REF!</v>
      </c>
      <c r="G262" s="34" t="e">
        <f t="shared" si="179"/>
        <v>#REF!</v>
      </c>
      <c r="H262" s="34" t="e">
        <f t="shared" si="179"/>
        <v>#REF!</v>
      </c>
      <c r="I262" s="34" t="e">
        <f t="shared" si="179"/>
        <v>#REF!</v>
      </c>
      <c r="J262" s="34" t="e">
        <f t="shared" si="179"/>
        <v>#REF!</v>
      </c>
      <c r="K262" s="34" t="e">
        <f t="shared" si="179"/>
        <v>#REF!</v>
      </c>
      <c r="L262" s="34" t="e">
        <f t="shared" si="179"/>
        <v>#REF!</v>
      </c>
      <c r="M262" s="34" t="e">
        <f t="shared" si="179"/>
        <v>#REF!</v>
      </c>
      <c r="N262" s="34" t="e">
        <f t="shared" si="179"/>
        <v>#REF!</v>
      </c>
      <c r="O262" s="34" t="e">
        <f t="shared" si="179"/>
        <v>#REF!</v>
      </c>
      <c r="P262" s="34" t="e">
        <f t="shared" si="179"/>
        <v>#REF!</v>
      </c>
      <c r="Q262" s="34" t="e">
        <f t="shared" si="179"/>
        <v>#REF!</v>
      </c>
      <c r="R262" s="34" t="e">
        <f t="shared" si="179"/>
        <v>#REF!</v>
      </c>
      <c r="S262" s="34" t="e">
        <f t="shared" si="179"/>
        <v>#REF!</v>
      </c>
      <c r="T262" s="34" t="e">
        <f t="shared" si="179"/>
        <v>#REF!</v>
      </c>
      <c r="U262" s="34" t="e">
        <f t="shared" si="179"/>
        <v>#REF!</v>
      </c>
      <c r="V262" s="34" t="e">
        <f t="shared" si="179"/>
        <v>#REF!</v>
      </c>
      <c r="W262" s="34" t="e">
        <f t="shared" si="179"/>
        <v>#REF!</v>
      </c>
      <c r="X262" s="34" t="e">
        <f t="shared" si="179"/>
        <v>#REF!</v>
      </c>
      <c r="Y262" s="34" t="e">
        <f t="shared" si="179"/>
        <v>#REF!</v>
      </c>
      <c r="Z262" s="34" t="e">
        <f t="shared" si="179"/>
        <v>#REF!</v>
      </c>
      <c r="AA262" s="34" t="e">
        <f t="shared" si="179"/>
        <v>#REF!</v>
      </c>
      <c r="AB262" s="34" t="e">
        <f t="shared" si="179"/>
        <v>#REF!</v>
      </c>
      <c r="AC262" s="34" t="e">
        <f t="shared" si="179"/>
        <v>#REF!</v>
      </c>
      <c r="AD262" s="34" t="e">
        <f t="shared" si="179"/>
        <v>#REF!</v>
      </c>
      <c r="AE262" s="34" t="e">
        <f t="shared" si="179"/>
        <v>#REF!</v>
      </c>
      <c r="AF262" s="34" t="e">
        <f t="shared" si="179"/>
        <v>#REF!</v>
      </c>
      <c r="AG262" s="34" t="e">
        <f t="shared" si="179"/>
        <v>#REF!</v>
      </c>
      <c r="AH262" s="34" t="e">
        <f t="shared" si="179"/>
        <v>#REF!</v>
      </c>
      <c r="AI262" s="34" t="e">
        <f t="shared" si="179"/>
        <v>#REF!</v>
      </c>
      <c r="AJ262" s="34" t="e">
        <f t="shared" si="179"/>
        <v>#REF!</v>
      </c>
      <c r="AK262" s="34" t="e">
        <f t="shared" si="179"/>
        <v>#REF!</v>
      </c>
      <c r="AL262" s="34" t="e">
        <f t="shared" si="179"/>
        <v>#REF!</v>
      </c>
      <c r="AM262" s="34" t="e">
        <f t="shared" si="179"/>
        <v>#REF!</v>
      </c>
      <c r="AN262" s="34" t="e">
        <f t="shared" si="179"/>
        <v>#REF!</v>
      </c>
      <c r="AO262" s="34" t="e">
        <f t="shared" si="179"/>
        <v>#REF!</v>
      </c>
      <c r="AP262" s="34" t="e">
        <f t="shared" si="179"/>
        <v>#REF!</v>
      </c>
      <c r="AQ262" s="34" t="e">
        <f t="shared" si="179"/>
        <v>#REF!</v>
      </c>
      <c r="AR262" s="34" t="e">
        <f t="shared" si="179"/>
        <v>#REF!</v>
      </c>
      <c r="AS262" s="34" t="e">
        <f t="shared" si="179"/>
        <v>#REF!</v>
      </c>
      <c r="AT262" s="34" t="e">
        <f t="shared" si="179"/>
        <v>#REF!</v>
      </c>
      <c r="AU262" s="34" t="e">
        <f t="shared" si="179"/>
        <v>#REF!</v>
      </c>
      <c r="AV262" s="34" t="e">
        <f t="shared" si="179"/>
        <v>#REF!</v>
      </c>
      <c r="AW262" s="34" t="e">
        <f t="shared" si="179"/>
        <v>#REF!</v>
      </c>
      <c r="AX262" s="34" t="e">
        <f t="shared" si="179"/>
        <v>#REF!</v>
      </c>
      <c r="AY262" s="34" t="e">
        <f t="shared" si="179"/>
        <v>#REF!</v>
      </c>
      <c r="AZ262" s="34" t="e">
        <f t="shared" si="179"/>
        <v>#REF!</v>
      </c>
      <c r="BA262" s="34" t="e">
        <f t="shared" si="179"/>
        <v>#REF!</v>
      </c>
      <c r="BB262" s="34" t="e">
        <f t="shared" si="179"/>
        <v>#REF!</v>
      </c>
      <c r="BC262" s="34" t="e">
        <f t="shared" si="179"/>
        <v>#REF!</v>
      </c>
      <c r="BD262" s="34" t="e">
        <f t="shared" si="179"/>
        <v>#REF!</v>
      </c>
    </row>
    <row r="263" spans="1:56">
      <c r="A263" s="39"/>
      <c r="B263" s="12"/>
      <c r="C263" s="30" t="e">
        <f>$C$14</f>
        <v>#REF!</v>
      </c>
      <c r="D263" s="34" t="e">
        <f>IF($B259&gt;=$B260, D259, NPV($B260,E262:$BD262))</f>
        <v>#REF!</v>
      </c>
      <c r="E263" s="34" t="e">
        <f>IF($B259&gt;=$B260, E259, NPV($B260,F262:$BD262))</f>
        <v>#REF!</v>
      </c>
      <c r="F263" s="34" t="e">
        <f>IF($B259&gt;=$B260, F259, NPV($B260,G262:$BD262))</f>
        <v>#REF!</v>
      </c>
      <c r="G263" s="34" t="e">
        <f>IF($B259&gt;=$B260, G259, NPV($B260,H262:$BD262))</f>
        <v>#REF!</v>
      </c>
      <c r="H263" s="34" t="e">
        <f>IF($B259&gt;=$B260, H259, NPV($B260,I262:$BD262))</f>
        <v>#REF!</v>
      </c>
      <c r="I263" s="34" t="e">
        <f>IF($B259&gt;=$B260, I259, NPV($B260,J262:$BD262))</f>
        <v>#REF!</v>
      </c>
      <c r="J263" s="34" t="e">
        <f>IF($B259&gt;=$B260, J259, NPV($B260,K262:$BD262))</f>
        <v>#REF!</v>
      </c>
      <c r="K263" s="34" t="e">
        <f>IF($B259&gt;=$B260, K259, NPV($B260,L262:$BD262))</f>
        <v>#REF!</v>
      </c>
      <c r="L263" s="34" t="e">
        <f>IF($B259&gt;=$B260, L259, NPV($B260,M262:$BD262))</f>
        <v>#REF!</v>
      </c>
      <c r="M263" s="34" t="e">
        <f>IF($B259&gt;=$B260, M259, NPV($B260,N262:$BD262))</f>
        <v>#REF!</v>
      </c>
      <c r="N263" s="34" t="e">
        <f>IF($B259&gt;=$B260, N259, NPV($B260,O262:$BD262))</f>
        <v>#REF!</v>
      </c>
      <c r="O263" s="34" t="e">
        <f>IF($B259&gt;=$B260, O259, NPV($B260,P262:$BD262))</f>
        <v>#REF!</v>
      </c>
      <c r="P263" s="34" t="e">
        <f>IF($B259&gt;=$B260, P259, NPV($B260,Q262:$BD262))</f>
        <v>#REF!</v>
      </c>
      <c r="Q263" s="34" t="e">
        <f>IF($B259&gt;=$B260, Q259, NPV($B260,R262:$BD262))</f>
        <v>#REF!</v>
      </c>
      <c r="R263" s="34" t="e">
        <f>IF($B259&gt;=$B260, R259, NPV($B260,S262:$BD262))</f>
        <v>#REF!</v>
      </c>
      <c r="S263" s="34" t="e">
        <f>IF($B259&gt;=$B260, S259, NPV($B260,T262:$BD262))</f>
        <v>#REF!</v>
      </c>
      <c r="T263" s="34" t="e">
        <f>IF($B259&gt;=$B260, T259, NPV($B260,U262:$BD262))</f>
        <v>#REF!</v>
      </c>
      <c r="U263" s="34" t="e">
        <f>IF($B259&gt;=$B260, U259, NPV($B260,V262:$BD262))</f>
        <v>#REF!</v>
      </c>
      <c r="V263" s="34" t="e">
        <f>IF($B259&gt;=$B260, V259, NPV($B260,W262:$BD262))</f>
        <v>#REF!</v>
      </c>
      <c r="W263" s="34" t="e">
        <f>IF($B259&gt;=$B260, W259, NPV($B260,X262:$BD262))</f>
        <v>#REF!</v>
      </c>
      <c r="X263" s="34" t="e">
        <f>IF($B259&gt;=$B260, X259, NPV($B260,Y262:$BD262))</f>
        <v>#REF!</v>
      </c>
      <c r="Y263" s="34" t="e">
        <f>IF($B259&gt;=$B260, Y259, NPV($B260,Z262:$BD262))</f>
        <v>#REF!</v>
      </c>
      <c r="Z263" s="34" t="e">
        <f>IF($B259&gt;=$B260, Z259, NPV($B260,AA262:$BD262))</f>
        <v>#REF!</v>
      </c>
      <c r="AA263" s="34" t="e">
        <f>IF($B259&gt;=$B260, AA259, NPV($B260,AB262:$BD262))</f>
        <v>#REF!</v>
      </c>
      <c r="AB263" s="34" t="e">
        <f>IF($B259&gt;=$B260, AB259, NPV($B260,AC262:$BD262))</f>
        <v>#REF!</v>
      </c>
      <c r="AC263" s="34" t="e">
        <f>IF($B259&gt;=$B260, AC259, NPV($B260,AD262:$BD262))</f>
        <v>#REF!</v>
      </c>
      <c r="AD263" s="34" t="e">
        <f>IF($B259&gt;=$B260, AD259, NPV($B260,AE262:$BD262))</f>
        <v>#REF!</v>
      </c>
      <c r="AE263" s="34" t="e">
        <f>IF($B259&gt;=$B260, AE259, NPV($B260,AF262:$BD262))</f>
        <v>#REF!</v>
      </c>
      <c r="AF263" s="34" t="e">
        <f>IF($B259&gt;=$B260, AF259, NPV($B260,AG262:$BD262))</f>
        <v>#REF!</v>
      </c>
      <c r="AG263" s="34" t="e">
        <f>IF($B259&gt;=$B260, AG259, NPV($B260,AH262:$BD262))</f>
        <v>#REF!</v>
      </c>
      <c r="AH263" s="34" t="e">
        <f>IF($B259&gt;=$B260, AH259, NPV($B260,AI262:$BD262))</f>
        <v>#REF!</v>
      </c>
      <c r="AI263" s="34" t="e">
        <f>IF($B259&gt;=$B260, AI259, NPV($B260,AJ262:$BD262))</f>
        <v>#REF!</v>
      </c>
      <c r="AJ263" s="34" t="e">
        <f>IF($B259&gt;=$B260, AJ259, NPV($B260,AK262:$BD262))</f>
        <v>#REF!</v>
      </c>
      <c r="AK263" s="34" t="e">
        <f>IF($B259&gt;=$B260, AK259, NPV($B260,AL262:$BD262))</f>
        <v>#REF!</v>
      </c>
      <c r="AL263" s="34" t="e">
        <f>IF($B259&gt;=$B260, AL259, NPV($B260,AM262:$BD262))</f>
        <v>#REF!</v>
      </c>
      <c r="AM263" s="34" t="e">
        <f>IF($B259&gt;=$B260, AM259, NPV($B260,AN262:$BD262))</f>
        <v>#REF!</v>
      </c>
      <c r="AN263" s="34" t="e">
        <f>IF($B259&gt;=$B260, AN259, NPV($B260,AO262:$BD262))</f>
        <v>#REF!</v>
      </c>
      <c r="AO263" s="34" t="e">
        <f>IF($B259&gt;=$B260, AO259, NPV($B260,AP262:$BD262))</f>
        <v>#REF!</v>
      </c>
      <c r="AP263" s="34" t="e">
        <f>IF($B259&gt;=$B260, AP259, NPV($B260,AQ262:$BD262))</f>
        <v>#REF!</v>
      </c>
      <c r="AQ263" s="34" t="e">
        <f>IF($B259&gt;=$B260, AQ259, NPV($B260,AR262:$BD262))</f>
        <v>#REF!</v>
      </c>
      <c r="AR263" s="34" t="e">
        <f>IF($B259&gt;=$B260, AR259, NPV($B260,AS262:$BD262))</f>
        <v>#REF!</v>
      </c>
      <c r="AS263" s="34" t="e">
        <f>IF($B259&gt;=$B260, AS259, NPV($B260,AT262:$BD262))</f>
        <v>#REF!</v>
      </c>
      <c r="AT263" s="34" t="e">
        <f>IF($B259&gt;=$B260, AT259, NPV($B260,AU262:$BD262))</f>
        <v>#REF!</v>
      </c>
      <c r="AU263" s="34" t="e">
        <f>IF($B259&gt;=$B260, AU259, NPV($B260,AV262:$BD262))</f>
        <v>#REF!</v>
      </c>
      <c r="AV263" s="34" t="e">
        <f>IF($B259&gt;=$B260, AV259, NPV($B260,AW262:$BD262))</f>
        <v>#REF!</v>
      </c>
      <c r="AW263" s="34" t="e">
        <f>IF($B259&gt;=$B260, AW259, NPV($B260,AX262:$BD262))</f>
        <v>#REF!</v>
      </c>
      <c r="AX263" s="34" t="e">
        <f>IF($B259&gt;=$B260, AX259, NPV($B260,AY262:$BD262))</f>
        <v>#REF!</v>
      </c>
      <c r="AY263" s="34" t="e">
        <f>IF($B259&gt;=$B260, AY259, NPV($B260,AZ262:$BD262))</f>
        <v>#REF!</v>
      </c>
      <c r="AZ263" s="34" t="e">
        <f>IF($B259&gt;=$B260, AZ259, NPV($B260,BA262:$BD262))</f>
        <v>#REF!</v>
      </c>
      <c r="BA263" s="34" t="e">
        <f>IF($B259&gt;=$B260, BA259, NPV($B260,BB262:$BD262))</f>
        <v>#REF!</v>
      </c>
      <c r="BB263" s="34" t="e">
        <f>IF($B259&gt;=$B260, BB259, NPV($B260,BC262:$BD262))</f>
        <v>#REF!</v>
      </c>
      <c r="BC263" s="34" t="e">
        <f>IF($B259&gt;=$B260, BC259, NPV($B260,BD262:$BD262))</f>
        <v>#REF!</v>
      </c>
      <c r="BD263" s="34" t="e">
        <f>IF($B259&gt;=$B260, BD259, NPV($B260,$BD262:BD262))</f>
        <v>#REF!</v>
      </c>
    </row>
    <row r="264" spans="1:56">
      <c r="A264" s="39"/>
      <c r="B264" s="12"/>
      <c r="C264" s="30" t="e">
        <f>$C$15</f>
        <v>#REF!</v>
      </c>
      <c r="D264" s="34" t="e">
        <f t="shared" ref="D264:BD264" si="180">IF(D263=0,0,(1-D263/D259)*100)</f>
        <v>#REF!</v>
      </c>
      <c r="E264" s="34" t="e">
        <f t="shared" si="180"/>
        <v>#REF!</v>
      </c>
      <c r="F264" s="34" t="e">
        <f t="shared" si="180"/>
        <v>#REF!</v>
      </c>
      <c r="G264" s="34" t="e">
        <f t="shared" si="180"/>
        <v>#REF!</v>
      </c>
      <c r="H264" s="34" t="e">
        <f t="shared" si="180"/>
        <v>#REF!</v>
      </c>
      <c r="I264" s="34" t="e">
        <f t="shared" si="180"/>
        <v>#REF!</v>
      </c>
      <c r="J264" s="34" t="e">
        <f t="shared" si="180"/>
        <v>#REF!</v>
      </c>
      <c r="K264" s="34" t="e">
        <f t="shared" si="180"/>
        <v>#REF!</v>
      </c>
      <c r="L264" s="34" t="e">
        <f t="shared" si="180"/>
        <v>#REF!</v>
      </c>
      <c r="M264" s="34" t="e">
        <f t="shared" si="180"/>
        <v>#REF!</v>
      </c>
      <c r="N264" s="34" t="e">
        <f t="shared" si="180"/>
        <v>#REF!</v>
      </c>
      <c r="O264" s="34" t="e">
        <f t="shared" si="180"/>
        <v>#REF!</v>
      </c>
      <c r="P264" s="34" t="e">
        <f t="shared" si="180"/>
        <v>#REF!</v>
      </c>
      <c r="Q264" s="34" t="e">
        <f t="shared" si="180"/>
        <v>#REF!</v>
      </c>
      <c r="R264" s="34" t="e">
        <f t="shared" si="180"/>
        <v>#REF!</v>
      </c>
      <c r="S264" s="34" t="e">
        <f t="shared" si="180"/>
        <v>#REF!</v>
      </c>
      <c r="T264" s="34" t="e">
        <f t="shared" si="180"/>
        <v>#REF!</v>
      </c>
      <c r="U264" s="34" t="e">
        <f t="shared" si="180"/>
        <v>#REF!</v>
      </c>
      <c r="V264" s="34" t="e">
        <f t="shared" si="180"/>
        <v>#REF!</v>
      </c>
      <c r="W264" s="34" t="e">
        <f t="shared" si="180"/>
        <v>#REF!</v>
      </c>
      <c r="X264" s="34" t="e">
        <f t="shared" si="180"/>
        <v>#REF!</v>
      </c>
      <c r="Y264" s="34" t="e">
        <f t="shared" si="180"/>
        <v>#REF!</v>
      </c>
      <c r="Z264" s="34" t="e">
        <f t="shared" si="180"/>
        <v>#REF!</v>
      </c>
      <c r="AA264" s="34" t="e">
        <f t="shared" si="180"/>
        <v>#REF!</v>
      </c>
      <c r="AB264" s="34" t="e">
        <f t="shared" si="180"/>
        <v>#REF!</v>
      </c>
      <c r="AC264" s="34" t="e">
        <f t="shared" si="180"/>
        <v>#REF!</v>
      </c>
      <c r="AD264" s="34" t="e">
        <f t="shared" si="180"/>
        <v>#REF!</v>
      </c>
      <c r="AE264" s="34" t="e">
        <f t="shared" si="180"/>
        <v>#REF!</v>
      </c>
      <c r="AF264" s="34" t="e">
        <f t="shared" si="180"/>
        <v>#REF!</v>
      </c>
      <c r="AG264" s="34" t="e">
        <f t="shared" si="180"/>
        <v>#REF!</v>
      </c>
      <c r="AH264" s="34" t="e">
        <f t="shared" si="180"/>
        <v>#REF!</v>
      </c>
      <c r="AI264" s="34" t="e">
        <f t="shared" si="180"/>
        <v>#REF!</v>
      </c>
      <c r="AJ264" s="34" t="e">
        <f t="shared" si="180"/>
        <v>#REF!</v>
      </c>
      <c r="AK264" s="34" t="e">
        <f t="shared" si="180"/>
        <v>#REF!</v>
      </c>
      <c r="AL264" s="34" t="e">
        <f t="shared" si="180"/>
        <v>#REF!</v>
      </c>
      <c r="AM264" s="34" t="e">
        <f t="shared" si="180"/>
        <v>#REF!</v>
      </c>
      <c r="AN264" s="34" t="e">
        <f t="shared" si="180"/>
        <v>#REF!</v>
      </c>
      <c r="AO264" s="34" t="e">
        <f t="shared" si="180"/>
        <v>#REF!</v>
      </c>
      <c r="AP264" s="34" t="e">
        <f t="shared" si="180"/>
        <v>#REF!</v>
      </c>
      <c r="AQ264" s="34" t="e">
        <f t="shared" si="180"/>
        <v>#REF!</v>
      </c>
      <c r="AR264" s="34" t="e">
        <f t="shared" si="180"/>
        <v>#REF!</v>
      </c>
      <c r="AS264" s="34" t="e">
        <f t="shared" si="180"/>
        <v>#REF!</v>
      </c>
      <c r="AT264" s="34" t="e">
        <f t="shared" si="180"/>
        <v>#REF!</v>
      </c>
      <c r="AU264" s="34" t="e">
        <f t="shared" si="180"/>
        <v>#REF!</v>
      </c>
      <c r="AV264" s="34" t="e">
        <f t="shared" si="180"/>
        <v>#REF!</v>
      </c>
      <c r="AW264" s="34" t="e">
        <f t="shared" si="180"/>
        <v>#REF!</v>
      </c>
      <c r="AX264" s="34" t="e">
        <f t="shared" si="180"/>
        <v>#REF!</v>
      </c>
      <c r="AY264" s="34" t="e">
        <f t="shared" si="180"/>
        <v>#REF!</v>
      </c>
      <c r="AZ264" s="34" t="e">
        <f t="shared" si="180"/>
        <v>#REF!</v>
      </c>
      <c r="BA264" s="34" t="e">
        <f t="shared" si="180"/>
        <v>#REF!</v>
      </c>
      <c r="BB264" s="34" t="e">
        <f t="shared" si="180"/>
        <v>#REF!</v>
      </c>
      <c r="BC264" s="34" t="e">
        <f t="shared" si="180"/>
        <v>#REF!</v>
      </c>
      <c r="BD264" s="34" t="e">
        <f t="shared" si="180"/>
        <v>#REF!</v>
      </c>
    </row>
    <row r="265" spans="1:56">
      <c r="C265" s="30" t="str">
        <f>$C$16</f>
        <v>t-g&gt;0</v>
      </c>
      <c r="D265" s="42" t="e">
        <f t="shared" ref="D265:AE265" si="181">IF(D256-$B257&gt;0,D256-$B257,0)</f>
        <v>#REF!</v>
      </c>
      <c r="E265" s="42" t="e">
        <f t="shared" si="181"/>
        <v>#REF!</v>
      </c>
      <c r="F265" s="42" t="e">
        <f t="shared" si="181"/>
        <v>#REF!</v>
      </c>
      <c r="G265" s="42" t="e">
        <f t="shared" si="181"/>
        <v>#REF!</v>
      </c>
      <c r="H265" s="42" t="e">
        <f t="shared" si="181"/>
        <v>#REF!</v>
      </c>
      <c r="I265" s="42" t="e">
        <f t="shared" si="181"/>
        <v>#REF!</v>
      </c>
      <c r="J265" s="42" t="e">
        <f t="shared" si="181"/>
        <v>#REF!</v>
      </c>
      <c r="K265" s="42" t="e">
        <f t="shared" si="181"/>
        <v>#REF!</v>
      </c>
      <c r="L265" s="42" t="e">
        <f t="shared" si="181"/>
        <v>#REF!</v>
      </c>
      <c r="M265" s="42" t="e">
        <f t="shared" si="181"/>
        <v>#REF!</v>
      </c>
      <c r="N265" s="42" t="e">
        <f t="shared" si="181"/>
        <v>#REF!</v>
      </c>
      <c r="O265" s="42" t="e">
        <f t="shared" si="181"/>
        <v>#REF!</v>
      </c>
      <c r="P265" s="42" t="e">
        <f t="shared" si="181"/>
        <v>#REF!</v>
      </c>
      <c r="Q265" s="42" t="e">
        <f t="shared" si="181"/>
        <v>#REF!</v>
      </c>
      <c r="R265" s="42" t="e">
        <f t="shared" si="181"/>
        <v>#REF!</v>
      </c>
      <c r="S265" s="42" t="e">
        <f t="shared" si="181"/>
        <v>#REF!</v>
      </c>
      <c r="T265" s="42" t="e">
        <f t="shared" si="181"/>
        <v>#REF!</v>
      </c>
      <c r="U265" s="42" t="e">
        <f t="shared" si="181"/>
        <v>#REF!</v>
      </c>
      <c r="V265" s="42" t="e">
        <f t="shared" si="181"/>
        <v>#REF!</v>
      </c>
      <c r="W265" s="42" t="e">
        <f t="shared" si="181"/>
        <v>#REF!</v>
      </c>
      <c r="X265" s="42" t="e">
        <f t="shared" si="181"/>
        <v>#REF!</v>
      </c>
      <c r="Y265" s="42" t="e">
        <f t="shared" si="181"/>
        <v>#REF!</v>
      </c>
      <c r="Z265" s="42" t="e">
        <f t="shared" si="181"/>
        <v>#REF!</v>
      </c>
      <c r="AA265" s="42" t="e">
        <f t="shared" si="181"/>
        <v>#REF!</v>
      </c>
      <c r="AB265" s="42" t="e">
        <f t="shared" si="181"/>
        <v>#REF!</v>
      </c>
      <c r="AC265" s="42" t="e">
        <f t="shared" si="181"/>
        <v>#REF!</v>
      </c>
      <c r="AD265" s="42" t="e">
        <f t="shared" si="181"/>
        <v>#REF!</v>
      </c>
      <c r="AE265" s="42" t="e">
        <f t="shared" si="181"/>
        <v>#REF!</v>
      </c>
      <c r="AF265" s="42"/>
      <c r="AG265" s="42"/>
      <c r="AH265" s="42"/>
      <c r="AI265" s="42"/>
      <c r="AJ265" s="42"/>
      <c r="AK265" s="42"/>
      <c r="AL265" s="42"/>
      <c r="AM265" s="42"/>
      <c r="AN265" s="42"/>
      <c r="AO265" s="42"/>
      <c r="AP265" s="42"/>
      <c r="AQ265" s="42"/>
      <c r="AR265" s="43"/>
      <c r="AS265" s="43"/>
      <c r="AT265" s="43"/>
      <c r="AU265" s="43"/>
      <c r="AV265" s="43"/>
      <c r="AW265" s="43"/>
      <c r="AX265" s="43"/>
      <c r="AY265" s="43"/>
      <c r="AZ265" s="43"/>
      <c r="BA265" s="43"/>
      <c r="BB265" s="46"/>
      <c r="BC265" s="46"/>
      <c r="BD265" s="46"/>
    </row>
    <row r="266" spans="1:56">
      <c r="C266" s="30"/>
      <c r="D266" s="42" t="e">
        <f>IF(D265=0,0,CHOOSE(D265,D272,E272,F272,G272,H272,I272,J272,K272,L272,M272,N272,O272,P272,Q272,R272,S272,T272,U272,V272,W272,X272,Y272,Z272,AA272,AB272,AC272,AD272,AE272,AF272))</f>
        <v>#REF!</v>
      </c>
      <c r="E266" s="42" t="e">
        <f>IF(E265=0,0,CHOOSE(E265,D272,E272,F272,G272,H272,I272,J272,K272,L272,M272,N272,O272,P272,Q272,R272,S272,T272,U272,V272,W272,X272,Y272,Z272,AA272,AB272,AC272,AD272,AE272,AF272))</f>
        <v>#REF!</v>
      </c>
      <c r="F266" s="42" t="e">
        <f>IF(F265=0,0,CHOOSE(F265,D272,E272,F272,G272,H272,I272,J272,K272,L272,M272,N272,O272,P272,Q272,R272,S272,T272,U272,V272,W272,X272,Y272,Z272,AA272,AB272,AC272,AD272,AE272,AF272))</f>
        <v>#REF!</v>
      </c>
      <c r="G266" s="42" t="e">
        <f>IF(G265=0,0,CHOOSE(G265,D272,E272,F272,G272,H272,I272,J272,K272,L272,M272,N272,O272,P272,Q272,R272,S272,T272,U272,V272,W272,X272,Y272,Z272,AA272,AB272,AC272,AD272,AE272,AF272))</f>
        <v>#REF!</v>
      </c>
      <c r="H266" s="42" t="e">
        <f>IF(H265=0,0,CHOOSE(H265,D272,E272,F272,G272,H272,I272,J272,K272,L272,M272,N272,O272,P272,Q272,R272,S272,T272,U272,V272,W272,X272,Y272,Z272,AA272,AB272,AC272,AD272,AE272,AF272))</f>
        <v>#REF!</v>
      </c>
      <c r="I266" s="42" t="e">
        <f>IF(I265=0,0,CHOOSE(I265,D272,E272,F272,G272,H272,I272,J272,K272,L272,M272,N272,O272,P272,Q272,R272,S272,T272,U272,V272,W272,X272,Y272,Z272,AA272,AB272,AC272,AD272,AE272,AF272))</f>
        <v>#REF!</v>
      </c>
      <c r="J266" s="42" t="e">
        <f>IF(J265=0,0,CHOOSE(J265,D272,E272,F272,G272,H272,I272,J272,K272,L272,M272,N272,O272,P272,Q272,R272,S272,T272,U272,V272,W272,X272,Y272,Z272,AA272,AB272,AC272,AD272,AE272,AF272))</f>
        <v>#REF!</v>
      </c>
      <c r="K266" s="42" t="e">
        <f>IF(K265=0,0,CHOOSE(K265,D272,E272,F272,G272,H272,I272,J272,K272,L272,M272,N272,O272,P272,Q272,R272,S272,T272,U272,V272,W272,X272,Y272,Z272,AA272,AB272,AC272,AD272,AE272,AF272))</f>
        <v>#REF!</v>
      </c>
      <c r="L266" s="42" t="e">
        <f>IF(L265=0,0,CHOOSE(L265,D272,E272,F272,G272,H272,I272,J272,K272,L272,M272,N272,O272,P272,Q272,R272,S272,T272,U272,V272,W272,X272,Y272,Z272,AA272,AB272,AC272,AD272,AE272,AF272))</f>
        <v>#REF!</v>
      </c>
      <c r="M266" s="42" t="e">
        <f>IF(M265=0,0,CHOOSE(M265,D272,E272,F272,G272,H272,I272,J272,K272,L272,M272,N272,O272,P272,Q272,R272,S272,T272,U272,V272,W272,X272,Y272,Z272,AA272,AB272,AC272,AD272,AE272,AF272))</f>
        <v>#REF!</v>
      </c>
      <c r="N266" s="42" t="e">
        <f>IF(N265=0,0,CHOOSE(N265,D272,E272,F272,G272,H272,I272,J272,K272,L272,M272,N272,O272,P272,Q272,R272,S272,T272,U272,V272,W272,X272,Y272,Z272,AA272,AB272,AC272,AD272,AE272,AF272))</f>
        <v>#REF!</v>
      </c>
      <c r="O266" s="42" t="e">
        <f>IF(O265=0,0,CHOOSE(O265,D272,E272,F272,G272,H272,I272,J272,K272,L272,M272,N272,O272,P272,Q272,R272,S272,T272,U272,V272,W272,X272,Y272,Z272,AA272,AB272,AC272,AD272,AE272,AF272))</f>
        <v>#REF!</v>
      </c>
      <c r="P266" s="42" t="e">
        <f>IF(P265=0,0,CHOOSE(P265,D272,E272,F272,G272,H272,I272,J272,K272,L272,M272,N272,O272,P272,Q272,R272,S272,T272,U272,V272,W272,X272,Y272,Z272,AA272,AB272,AC272,AD272,AE272,AF272))</f>
        <v>#REF!</v>
      </c>
      <c r="Q266" s="42" t="e">
        <f>IF(Q265=0,0,CHOOSE(Q265,D272,E272,F272,G272,H272,I272,J272,K272,L272,M272,N272,O272,P272,Q272,R272,S272,T272,U272,V272,W272,X272,Y272,Z272,AA272,AB272,AC272,AD272,AE272,AF272))</f>
        <v>#REF!</v>
      </c>
      <c r="R266" s="42" t="e">
        <f>IF(R265=0,0,CHOOSE(R265,D272,E272,F272,G272,H272,I272,J272,K272,L272,M272,N272,O272,P272,Q272,R272,S272,T272,U272,V272,W272,X272,Y272,Z272,AA272,AB272,AC272,AD272,AE272,AF272))</f>
        <v>#REF!</v>
      </c>
      <c r="S266" s="42" t="e">
        <f>IF(S265=0,0,CHOOSE(S265,D272,E272,F272,G272,H272,I272,J272,K272,L272,M272,N272,O272,P272,Q272,R272,S272,T272,U272,V272,W272,X272,Y272,Z272,AA272,AB272,AC272,AD272,AE272,AF272))</f>
        <v>#REF!</v>
      </c>
      <c r="T266" s="42" t="e">
        <f>IF(T265=0,0,CHOOSE(T265,D272,E272,F272,G272,H272,I272,J272,K272,L272,M272,N272,O272,P272,Q272,R272,S272,T272,U272,V272,W272,X272,Y272,Z272,AA272,AB272,AC272,AD272,AE272,AF272))</f>
        <v>#REF!</v>
      </c>
      <c r="U266" s="42" t="e">
        <f>IF(U265=0,0,CHOOSE(U265,D272,E272,F272,G272,H272,I272,J272,K272,L272,M272,N272,O272,P272,Q272,R272,S272,T272,U272,V272,W272,X272,Y272,Z272,AA272,AB272,AC272,AD272,AE272,AF272))</f>
        <v>#REF!</v>
      </c>
      <c r="V266" s="42" t="e">
        <f>IF(V265=0,0,CHOOSE(V265,D272,E272,F272,G272,H272,I272,J272,K272,L272,M272,N272,O272,P272,Q272,R272,S272,T272,U272,V272,W272,X272,Y272,Z272,AA272,AB272,AC272,AD272,AE272,AF272))</f>
        <v>#REF!</v>
      </c>
      <c r="W266" s="42" t="e">
        <f>IF(W265=0,0,CHOOSE(W265,D272,E272,F272,G272,H272,I272,J272,K272,L272,M272,N272,O272,P272,Q272,R272,S272,T272,U272,V272,W272,X272,Y272,Z272,AA272,AB272,AC272,AD272,AE272,AF272))</f>
        <v>#REF!</v>
      </c>
      <c r="X266" s="42" t="e">
        <f>IF(X265=0,0,CHOOSE(X265,D272,E272,F272,G272,H272,I272,J272,K272,L272,M272,N272,O272,P272,Q272,R272,S272,T272,U272,V272,W272,X272,Y272,Z272,AA272,AB272,AC272,AD272,AE272,AF272))</f>
        <v>#REF!</v>
      </c>
      <c r="Y266" s="42" t="e">
        <f>IF(Y265=0,0,CHOOSE(Y265,D272,E272,F272,G272,H272,I272,J272,K272,L272,M272,N272,O272,P272,Q272,R272,S272,T272,U272,V272,W272,X272,Y272,Z272,AA272,AB272,AC272,AD272,AE272,AF272))</f>
        <v>#REF!</v>
      </c>
      <c r="Z266" s="42" t="e">
        <f>IF(Z265=0,0,CHOOSE(Z265,D272,E272,F272,G272,H272,I272,J272,K272,L272,M272,N272,O272,P272,Q272,R272,S272,T272,U272,V272,W272,X272,Y272,Z272,AA272,AB272,AC272,AD272,AE272,AF272))</f>
        <v>#REF!</v>
      </c>
      <c r="AA266" s="42" t="e">
        <f>IF(AA265=0,0,CHOOSE(AA265,D272,E272,F272,G272,H272,I272,J272,K272,L272,M272,N272,O272,P272,Q272,R272,S272,T272,U272,V272,W272,X272,Y272,Z272,AA272,AB272,AC272,AD272,AE272,AF272))</f>
        <v>#REF!</v>
      </c>
      <c r="AB266" s="42" t="e">
        <f>IF(AB265=0,0,CHOOSE(AB265,D272,E272,F272,G272,H272,I272,J272,K272,L272,M272,N272,O272,P272,Q272,R272,S272,T272,U272,V272,W272,X272,Y272,Z272,AA272,AB272,AC272,AD272,AE272,AF272))</f>
        <v>#REF!</v>
      </c>
      <c r="AC266" s="42" t="e">
        <f>IF(AC265=0,0,CHOOSE(AC265,D272,E272,F272,G272,H272,I272,J272,K272,L272,M272,N272,O272,P272,Q272,R272,S272,T272,U272,V272,W272,X272,Y272,Z272,AA272,AB272,AC272,AD272,AE272,AF272))</f>
        <v>#REF!</v>
      </c>
      <c r="AD266" s="42" t="e">
        <f>IF(AD265=0,0,CHOOSE(AD265,D272,E272,F272,G272,H272,I272,J272,K272,L272,M272,N272,O272,P272,Q272,R272,S272,T272,U272,V272,W272,X272,Y272,Z272,AA272,AB272,AC272,AD272,AE272,AF272))</f>
        <v>#REF!</v>
      </c>
      <c r="AE266" s="42" t="e">
        <f>IF(AE265=0,0,CHOOSE(AE265,D272,E272,F272,G272,H272,I272,J272,K272,L272,M272,N272,O272,P272,Q272,R272,S272,T272,U272,V272,W272,X272,Y272,Z272,AA272,AB272,AC272,AD272,AE272,AF272))</f>
        <v>#REF!</v>
      </c>
      <c r="AF266" s="42"/>
      <c r="AG266" s="42"/>
      <c r="AH266" s="42"/>
      <c r="AI266" s="42"/>
      <c r="AJ266" s="42"/>
      <c r="AK266" s="42"/>
      <c r="AL266" s="42"/>
      <c r="AM266" s="42"/>
      <c r="AN266" s="42"/>
      <c r="AO266" s="42"/>
      <c r="AP266" s="42"/>
      <c r="AQ266" s="42"/>
      <c r="AR266" s="23"/>
      <c r="AS266" s="23"/>
      <c r="AT266" s="23"/>
      <c r="AU266" s="23"/>
      <c r="AV266" s="23"/>
      <c r="AW266" s="23"/>
      <c r="AX266" s="23"/>
      <c r="AY266" s="23"/>
      <c r="AZ266" s="23"/>
      <c r="BA266" s="23"/>
      <c r="BB266" s="23"/>
      <c r="BC266" s="23"/>
      <c r="BD266" s="23"/>
    </row>
    <row r="267" spans="1:56">
      <c r="C267" s="30" t="str">
        <f>$C$18</f>
        <v>t-m condition</v>
      </c>
      <c r="D267" s="42" t="e">
        <f t="shared" ref="D267:AE267" si="182">IF(D256-$B258&gt;0,D256-$B258,0)</f>
        <v>#REF!</v>
      </c>
      <c r="E267" s="42" t="e">
        <f t="shared" si="182"/>
        <v>#REF!</v>
      </c>
      <c r="F267" s="42" t="e">
        <f t="shared" si="182"/>
        <v>#REF!</v>
      </c>
      <c r="G267" s="42" t="e">
        <f t="shared" si="182"/>
        <v>#REF!</v>
      </c>
      <c r="H267" s="42" t="e">
        <f t="shared" si="182"/>
        <v>#REF!</v>
      </c>
      <c r="I267" s="42" t="e">
        <f t="shared" si="182"/>
        <v>#REF!</v>
      </c>
      <c r="J267" s="42" t="e">
        <f t="shared" si="182"/>
        <v>#REF!</v>
      </c>
      <c r="K267" s="42" t="e">
        <f t="shared" si="182"/>
        <v>#REF!</v>
      </c>
      <c r="L267" s="42" t="e">
        <f t="shared" si="182"/>
        <v>#REF!</v>
      </c>
      <c r="M267" s="42" t="e">
        <f t="shared" si="182"/>
        <v>#REF!</v>
      </c>
      <c r="N267" s="42" t="e">
        <f t="shared" si="182"/>
        <v>#REF!</v>
      </c>
      <c r="O267" s="42" t="e">
        <f t="shared" si="182"/>
        <v>#REF!</v>
      </c>
      <c r="P267" s="42" t="e">
        <f t="shared" si="182"/>
        <v>#REF!</v>
      </c>
      <c r="Q267" s="42" t="e">
        <f t="shared" si="182"/>
        <v>#REF!</v>
      </c>
      <c r="R267" s="42" t="e">
        <f t="shared" si="182"/>
        <v>#REF!</v>
      </c>
      <c r="S267" s="42" t="e">
        <f t="shared" si="182"/>
        <v>#REF!</v>
      </c>
      <c r="T267" s="42" t="e">
        <f t="shared" si="182"/>
        <v>#REF!</v>
      </c>
      <c r="U267" s="42" t="e">
        <f t="shared" si="182"/>
        <v>#REF!</v>
      </c>
      <c r="V267" s="42" t="e">
        <f t="shared" si="182"/>
        <v>#REF!</v>
      </c>
      <c r="W267" s="42" t="e">
        <f t="shared" si="182"/>
        <v>#REF!</v>
      </c>
      <c r="X267" s="42" t="e">
        <f t="shared" si="182"/>
        <v>#REF!</v>
      </c>
      <c r="Y267" s="42" t="e">
        <f t="shared" si="182"/>
        <v>#REF!</v>
      </c>
      <c r="Z267" s="42" t="e">
        <f t="shared" si="182"/>
        <v>#REF!</v>
      </c>
      <c r="AA267" s="42" t="e">
        <f t="shared" si="182"/>
        <v>#REF!</v>
      </c>
      <c r="AB267" s="42" t="e">
        <f t="shared" si="182"/>
        <v>#REF!</v>
      </c>
      <c r="AC267" s="42" t="e">
        <f t="shared" si="182"/>
        <v>#REF!</v>
      </c>
      <c r="AD267" s="42" t="e">
        <f t="shared" si="182"/>
        <v>#REF!</v>
      </c>
      <c r="AE267" s="42" t="e">
        <f t="shared" si="182"/>
        <v>#REF!</v>
      </c>
      <c r="AF267" s="42"/>
      <c r="AG267" s="42"/>
      <c r="AH267" s="42"/>
      <c r="AI267" s="42"/>
      <c r="AJ267" s="42"/>
      <c r="AK267" s="42"/>
      <c r="AL267" s="42"/>
      <c r="AM267" s="42"/>
      <c r="AN267" s="42"/>
      <c r="AO267" s="42"/>
      <c r="AP267" s="42"/>
      <c r="AQ267" s="42"/>
      <c r="AR267" s="45"/>
      <c r="AS267" s="45"/>
      <c r="AT267" s="45"/>
      <c r="AU267" s="45"/>
      <c r="AV267" s="45"/>
      <c r="AW267" s="46"/>
      <c r="AX267" s="45"/>
      <c r="AY267" s="45"/>
      <c r="AZ267" s="45"/>
      <c r="BA267" s="45"/>
      <c r="BB267" s="45"/>
      <c r="BC267" s="45"/>
      <c r="BD267" s="45"/>
    </row>
    <row r="268" spans="1:56">
      <c r="D268" s="34" t="e">
        <f>IF(D267=0,0,CHOOSE(D267,D272,E272,F272,G272,H272,I272,J272,K272,L272,M272,N272,O272,P272,Q272,R272,S272,T272,U272,V272,W272,X272,Y272,Z272,AA272,AB272,AC272,AD272,AE272))</f>
        <v>#REF!</v>
      </c>
      <c r="E268" s="34" t="e">
        <f>IF(E267=0,0,CHOOSE(E267,D272,E272,F272,G272,H272,I272,J272,K272,L272,M272,N272,O272,P272,Q272,R272,S272,T272,U272,V272,W272,X272,Y272,Z272,AA272,AB272,AC272,AD272,AE272))</f>
        <v>#REF!</v>
      </c>
      <c r="F268" s="34" t="e">
        <f>IF(F267=0,0,CHOOSE(F267,D272,E272,F272,G272,H272,I272,J272,K272,L272,M272,N272,O272,P272,Q272,R272,S272,T272,U272,V272,W272,X272,Y272,Z272,AA272,AB272,AC272,AD272,AE272))</f>
        <v>#REF!</v>
      </c>
      <c r="G268" s="34" t="e">
        <f>IF(G267=0,0,CHOOSE(G267,D272,E272,F272,G272,H272,I272,J272,K272,L272,M272,N272,O272,P272,Q272,R272,S272,T272,U272,V272,W272,X272,Y272,Z272,AA272,AB272,AC272,AD272,AE272))</f>
        <v>#REF!</v>
      </c>
      <c r="H268" s="34" t="e">
        <f>IF(H267=0,0,CHOOSE(H267,D272,E272,F272,G272,H272,I272,J272,K272,L272,M272,N272,O272,P272,Q272,R272,S272,T272,U272,V272,W272,X272,Y272,Z272,AA272,AB272,AC272,AD272,AE272))</f>
        <v>#REF!</v>
      </c>
      <c r="I268" s="34" t="e">
        <f>IF(I267=0,0,CHOOSE(I267,D272,E272,F272,G272,H272,I272,J272,K272,L272,M272,N272,O272,P272,Q272,R272,S272,T272,U272,V272,W272,X272,Y272,Z272,AA272,AB272,AC272,AD272,AE272))</f>
        <v>#REF!</v>
      </c>
      <c r="J268" s="34" t="e">
        <f>IF(J267=0,0,CHOOSE(J267,D272,E272,F272,G272,H272,I272,J272,K272,L272,M272,N272,O272,P272,Q272,R272,S272,T272,U272,V272,W272,X272,Y272,Z272,AA272,AB272,AC272,AD272,AE272))</f>
        <v>#REF!</v>
      </c>
      <c r="K268" s="34" t="e">
        <f>IF(K267=0,0,CHOOSE(K267,D272,E272,F272,G272,H272,I272,J272,K272,L272,M272,N272,O272,P272,Q272,R272,S272,T272,U272,V272,W272,X272,Y272,Z272,AA272,AB272,AC272,AD272,AE272))</f>
        <v>#REF!</v>
      </c>
      <c r="L268" s="34" t="e">
        <f>IF(L267=0,0,CHOOSE(L267,D272,E272,F272,G272,H272,I272,J272,K272,L272,M272,N272,O272,P272,Q272,R272,S272,T272,U272,V272,W272,X272,Y272,Z272,AA272,AB272,AC272,AD272,AE272))</f>
        <v>#REF!</v>
      </c>
      <c r="M268" s="34" t="e">
        <f>IF(M267=0,0,CHOOSE(M267,D272,E272,F272,G272,H272,I272,J272,K272,L272,M272,N272,O272,P272,Q272,R272,S272,T272,U272,V272,W272,X272,Y272,Z272,AA272,AB272,AC272,AD272,AE272))</f>
        <v>#REF!</v>
      </c>
      <c r="N268" s="34" t="e">
        <f>IF(N267=0,0,CHOOSE(N267,D272,E272,F272,G272,H272,I272,J272,K272,L272,M272,N272,O272,P272,Q272,R272,S272,T272,U272,V272,W272,X272,Y272,Z272,AA272,AB272,AC272,AD272,AE272))</f>
        <v>#REF!</v>
      </c>
      <c r="O268" s="34" t="e">
        <f>IF(O267=0,0,CHOOSE(O267,D272,E272,F272,G272,H272,I272,J272,K272,L272,M272,N272,O272,P272,Q272,R272,S272,T272,U272,V272,W272,X272,Y272,Z272,AA272,AB272,AC272,AD272,AE272))</f>
        <v>#REF!</v>
      </c>
      <c r="P268" s="34" t="e">
        <f>IF(P267=0,0,CHOOSE(P267,D272,E272,F272,G272,H272,I272,J272,K272,L272,M272,N272,O272,P272,Q272,R272,S272,T272,U272,V272,W272,X272,Y272,Z272,AA272,AB272,AC272,AD272,AE272))</f>
        <v>#REF!</v>
      </c>
      <c r="Q268" s="34" t="e">
        <f>IF(Q267=0,0,CHOOSE(Q267,D272,E272,F272,G272,H272,I272,J272,K272,L272,M272,N272,O272,P272,Q272,R272,S272,T272,U272,V272,W272,X272,Y272,Z272,AA272,AB272,AC272,AD272,AE272))</f>
        <v>#REF!</v>
      </c>
      <c r="R268" s="34" t="e">
        <f>IF(R267=0,0,CHOOSE(R267,D272,E272,F272,G272,H272,I272,J272,K272,L272,M272,N272,O272,P272,Q272,R272,S272,T272,U272,V272,W272,X272,Y272,Z272,AA272,AB272,AC272,AD272,AE272))</f>
        <v>#REF!</v>
      </c>
      <c r="S268" s="34" t="e">
        <f>IF(S267=0,0,CHOOSE(S267,D272,E272,F272,G272,H272,I272,J272,K272,L272,M272,N272,O272,P272,Q272,R272,S272,T272,U272,V272,W272,X272,Y272,Z272,AA272,AB272,AC272,AD272,AE272))</f>
        <v>#REF!</v>
      </c>
      <c r="T268" s="34" t="e">
        <f>IF(T267=0,0,CHOOSE(T267,D272,E272,F272,G272,H272,I272,J272,K272,L272,M272,N272,O272,P272,Q272,R272,S272,T272,U272,V272,W272,X272,Y272,Z272,AA272,AB272,AC272,AD272,AE272))</f>
        <v>#REF!</v>
      </c>
      <c r="U268" s="34" t="e">
        <f>IF(U267=0,0,CHOOSE(U267,D272,E272,F272,G272,H272,I272,J272,K272,L272,M272,N272,O272,P272,Q272,R272,S272,T272,U272,V272,W272,X272,Y272,Z272,AA272,AB272,AC272,AD272,AE272))</f>
        <v>#REF!</v>
      </c>
      <c r="V268" s="34" t="e">
        <f>IF(V267=0,0,CHOOSE(V267,D272,E272,F272,G272,H272,I272,J272,K272,L272,M272,N272,O272,P272,Q272,R272,S272,T272,U272,V272,W272,X272,Y272,Z272,AA272,AB272,AC272,AD272,AE272))</f>
        <v>#REF!</v>
      </c>
      <c r="W268" s="34" t="e">
        <f>IF(W267=0,0,CHOOSE(W267,D272,E272,F272,G272,H272,I272,J272,K272,L272,M272,N272,O272,P272,Q272,R272,S272,T272,U272,V272,W272,X272,Y272,Z272,AA272,AB272,AC272,AD272,AE272))</f>
        <v>#REF!</v>
      </c>
      <c r="X268" s="34" t="e">
        <f>IF(X267=0,0,CHOOSE(X267,D272,E272,F272,G272,H272,I272,J272,K272,L272,M272,N272,O272,P272,Q272,R272,S272,T272,U272,V272,W272,X272,Y272,Z272,AA272,AB272,AC272,AD272,AE272))</f>
        <v>#REF!</v>
      </c>
      <c r="Y268" s="34" t="e">
        <f>IF(Y267=0,0,CHOOSE(Y267,D272,E272,F272,G272,H272,I272,J272,K272,L272,M272,N272,O272,P272,Q272,R272,S272,T272,U272,V272,W272,X272,Y272,Z272,AA272,AB272,AC272,AD272,AE272))</f>
        <v>#REF!</v>
      </c>
      <c r="Z268" s="34" t="e">
        <f>IF(Z267=0,0,CHOOSE(Z267,D272,E272,F272,G272,H272,I272,J272,K272,L272,M272,N272,O272,P272,Q272,R272,S272,T272,U272,V272,W272,X272,Y272,Z272,AA272,AB272,AC272,AD272,AE272))</f>
        <v>#REF!</v>
      </c>
      <c r="AA268" s="34" t="e">
        <f>IF(AA267=0,0,CHOOSE(AA267,D272,E272,F272,G272,H272,I272,J272,K272,L272,M272,N272,O272,P272,Q272,R272,S272,T272,U272,V272,W272,X272,Y272,Z272,AA272,AB272,AC272,AD272,AE272))</f>
        <v>#REF!</v>
      </c>
      <c r="AB268" s="34" t="e">
        <f>IF(AB267=0,0,CHOOSE(AB267,D272,E272,F272,G272,H272,I272,J272,K272,L272,M272,N272,O272,P272,Q272,R272,S272,T272,U272,V272,W272,X272,Y272,Z272,AA272,AB272,AC272,AD272,AE272))</f>
        <v>#REF!</v>
      </c>
      <c r="AC268" s="34" t="e">
        <f>IF(AC267=0,0,CHOOSE(AC267,D272,E272,F272,G272,H272,I272,J272,K272,L272,M272,N272,O272,P272,Q272,R272,S272,T272,U272,V272,W272,X272,Y272,Z272,AA272,AB272,AC272,AD272,AE272))</f>
        <v>#REF!</v>
      </c>
      <c r="AD268" s="34" t="e">
        <f>IF(AD267=0,0,CHOOSE(AD267,D272,E272,F272,G272,H272,I272,J272,K272,L272,M272,N272,O272,P272,Q272,R272,S272,T272,U272,V272,W272,X272,Y272,Z272,AA272,AB272,AC272,AD272,AE272))</f>
        <v>#REF!</v>
      </c>
      <c r="AE268" s="34" t="e">
        <f>IF(AE267=0,0,CHOOSE(AE267,D272,E272,F272,G272,H272,I272,J272,K272,L272,M272,N272,O272,P272,Q272,R272,S272,T272,U272,V272,W272,X272,Y272,Z272,AA272,AB272,AC272,AD272,AE272))</f>
        <v>#REF!</v>
      </c>
      <c r="AF268" s="42"/>
      <c r="AG268" s="42"/>
      <c r="AH268" s="42"/>
      <c r="AI268" s="42"/>
      <c r="AJ268" s="42"/>
      <c r="AK268" s="42"/>
      <c r="AL268" s="42"/>
      <c r="AM268" s="42"/>
      <c r="AN268" s="42"/>
      <c r="AO268" s="42"/>
      <c r="AP268" s="42"/>
      <c r="AQ268" s="42"/>
      <c r="AR268" s="12"/>
      <c r="AS268" s="12"/>
      <c r="AT268" s="12"/>
      <c r="AU268" s="12"/>
      <c r="AV268" s="12"/>
      <c r="AW268" s="12"/>
      <c r="AX268" s="12"/>
      <c r="AY268" s="12"/>
      <c r="AZ268" s="12"/>
      <c r="BA268" s="12"/>
      <c r="BB268" s="12"/>
      <c r="BC268" s="12"/>
      <c r="BD268" s="12"/>
    </row>
    <row r="269" spans="1:56">
      <c r="A269" s="49"/>
      <c r="B269" s="12"/>
      <c r="C269" s="12"/>
      <c r="D269" s="22"/>
      <c r="E269" s="22"/>
      <c r="F269" s="22"/>
      <c r="G269" s="22"/>
      <c r="H269" s="22"/>
      <c r="I269" s="22"/>
      <c r="J269" s="22"/>
      <c r="K269" s="22"/>
      <c r="L269" s="22"/>
      <c r="M269" s="22"/>
      <c r="N269" s="22"/>
      <c r="O269" s="22"/>
      <c r="P269" s="22"/>
      <c r="Q269" s="22"/>
      <c r="R269" s="22"/>
      <c r="S269" s="22"/>
      <c r="T269" s="22"/>
      <c r="U269" s="22"/>
      <c r="V269" s="22"/>
      <c r="W269" s="22"/>
      <c r="X269" s="22"/>
      <c r="Y269" s="22"/>
      <c r="Z269" s="22"/>
      <c r="AA269" s="22"/>
      <c r="AB269" s="22"/>
      <c r="AC269" s="22"/>
      <c r="AD269" s="50"/>
      <c r="AE269" s="50"/>
      <c r="AF269" s="50"/>
      <c r="AG269" s="50"/>
      <c r="AH269" s="50"/>
      <c r="AI269" s="50"/>
      <c r="AJ269" s="50"/>
      <c r="AK269" s="50"/>
      <c r="AL269" s="50"/>
      <c r="AM269" s="50"/>
      <c r="AN269" s="50"/>
      <c r="AO269" s="50"/>
      <c r="AP269" s="50"/>
      <c r="AQ269" s="50"/>
      <c r="AR269" s="50"/>
      <c r="AS269" s="50"/>
      <c r="AT269" s="50"/>
      <c r="AU269" s="50"/>
      <c r="AV269" s="50"/>
      <c r="AW269" s="50"/>
      <c r="AX269" s="50"/>
      <c r="AY269" s="50"/>
      <c r="AZ269" s="50"/>
      <c r="BA269" s="50"/>
      <c r="BB269" s="46"/>
      <c r="BC269" s="46"/>
      <c r="BD269" s="46"/>
    </row>
    <row r="270" spans="1:56">
      <c r="A270" s="49" t="e">
        <f>+"Output "&amp; PV_Base!A256&amp;""</f>
        <v>#REF!</v>
      </c>
      <c r="B270" s="12"/>
      <c r="C270" s="51"/>
      <c r="D270" s="52" t="e">
        <f>D$7</f>
        <v>#NAME?</v>
      </c>
      <c r="E270" s="25" t="e">
        <f t="shared" ref="E270:AE270" si="183">D270+1</f>
        <v>#NAME?</v>
      </c>
      <c r="F270" s="25" t="e">
        <f t="shared" si="183"/>
        <v>#NAME?</v>
      </c>
      <c r="G270" s="25" t="e">
        <f t="shared" si="183"/>
        <v>#NAME?</v>
      </c>
      <c r="H270" s="25" t="e">
        <f t="shared" si="183"/>
        <v>#NAME?</v>
      </c>
      <c r="I270" s="25" t="e">
        <f t="shared" si="183"/>
        <v>#NAME?</v>
      </c>
      <c r="J270" s="25" t="e">
        <f t="shared" si="183"/>
        <v>#NAME?</v>
      </c>
      <c r="K270" s="25" t="e">
        <f t="shared" si="183"/>
        <v>#NAME?</v>
      </c>
      <c r="L270" s="25" t="e">
        <f t="shared" si="183"/>
        <v>#NAME?</v>
      </c>
      <c r="M270" s="25" t="e">
        <f t="shared" si="183"/>
        <v>#NAME?</v>
      </c>
      <c r="N270" s="25" t="e">
        <f t="shared" si="183"/>
        <v>#NAME?</v>
      </c>
      <c r="O270" s="25" t="e">
        <f t="shared" si="183"/>
        <v>#NAME?</v>
      </c>
      <c r="P270" s="25" t="e">
        <f t="shared" si="183"/>
        <v>#NAME?</v>
      </c>
      <c r="Q270" s="25" t="e">
        <f t="shared" si="183"/>
        <v>#NAME?</v>
      </c>
      <c r="R270" s="25" t="e">
        <f t="shared" si="183"/>
        <v>#NAME?</v>
      </c>
      <c r="S270" s="25" t="e">
        <f t="shared" si="183"/>
        <v>#NAME?</v>
      </c>
      <c r="T270" s="25" t="e">
        <f t="shared" si="183"/>
        <v>#NAME?</v>
      </c>
      <c r="U270" s="25" t="e">
        <f t="shared" si="183"/>
        <v>#NAME?</v>
      </c>
      <c r="V270" s="25" t="e">
        <f t="shared" si="183"/>
        <v>#NAME?</v>
      </c>
      <c r="W270" s="25" t="e">
        <f t="shared" si="183"/>
        <v>#NAME?</v>
      </c>
      <c r="X270" s="25" t="e">
        <f t="shared" si="183"/>
        <v>#NAME?</v>
      </c>
      <c r="Y270" s="25" t="e">
        <f t="shared" si="183"/>
        <v>#NAME?</v>
      </c>
      <c r="Z270" s="25" t="e">
        <f t="shared" si="183"/>
        <v>#NAME?</v>
      </c>
      <c r="AA270" s="25" t="e">
        <f t="shared" si="183"/>
        <v>#NAME?</v>
      </c>
      <c r="AB270" s="25" t="e">
        <f t="shared" si="183"/>
        <v>#NAME?</v>
      </c>
      <c r="AC270" s="25" t="e">
        <f t="shared" si="183"/>
        <v>#NAME?</v>
      </c>
      <c r="AD270" s="25" t="e">
        <f t="shared" si="183"/>
        <v>#NAME?</v>
      </c>
      <c r="AE270" s="25" t="e">
        <f t="shared" si="183"/>
        <v>#NAME?</v>
      </c>
      <c r="AF270" s="50"/>
      <c r="AG270" s="50"/>
      <c r="AH270" s="50"/>
      <c r="AI270" s="50"/>
      <c r="AJ270" s="50"/>
      <c r="AK270" s="50"/>
      <c r="AL270" s="50"/>
      <c r="AM270" s="50"/>
      <c r="AN270" s="50"/>
      <c r="AO270" s="50"/>
      <c r="AP270" s="50"/>
      <c r="AQ270" s="50"/>
      <c r="AR270" s="50"/>
      <c r="AS270" s="50"/>
      <c r="AT270" s="50"/>
      <c r="AU270" s="50"/>
      <c r="AV270" s="50"/>
      <c r="AW270" s="50"/>
      <c r="AX270" s="50"/>
      <c r="AY270" s="50"/>
      <c r="AZ270" s="50"/>
      <c r="BA270" s="50"/>
      <c r="BB270" s="46"/>
      <c r="BC270" s="46"/>
      <c r="BD270" s="46"/>
    </row>
    <row r="271" spans="1:56">
      <c r="A271" s="53"/>
      <c r="B271" s="51"/>
      <c r="C271" s="54" t="e">
        <f>$C$22</f>
        <v>#REF!</v>
      </c>
      <c r="D271" s="85" t="e">
        <f>#REF!</f>
        <v>#REF!</v>
      </c>
      <c r="E271" s="85" t="e">
        <f>#REF!</f>
        <v>#REF!</v>
      </c>
      <c r="F271" s="85" t="e">
        <f>#REF!</f>
        <v>#REF!</v>
      </c>
      <c r="G271" s="85" t="e">
        <f>#REF!</f>
        <v>#REF!</v>
      </c>
      <c r="H271" s="85" t="e">
        <f>#REF!</f>
        <v>#REF!</v>
      </c>
      <c r="I271" s="85" t="e">
        <f>#REF!</f>
        <v>#REF!</v>
      </c>
      <c r="J271" s="85" t="e">
        <f>#REF!</f>
        <v>#REF!</v>
      </c>
      <c r="K271" s="85" t="e">
        <f>#REF!</f>
        <v>#REF!</v>
      </c>
      <c r="L271" s="85" t="e">
        <f>#REF!</f>
        <v>#REF!</v>
      </c>
      <c r="M271" s="85" t="e">
        <f>#REF!</f>
        <v>#REF!</v>
      </c>
      <c r="N271" s="85" t="e">
        <f>#REF!</f>
        <v>#REF!</v>
      </c>
      <c r="O271" s="85" t="e">
        <f>#REF!</f>
        <v>#REF!</v>
      </c>
      <c r="P271" s="85" t="e">
        <f>#REF!</f>
        <v>#REF!</v>
      </c>
      <c r="Q271" s="85" t="e">
        <f>#REF!</f>
        <v>#REF!</v>
      </c>
      <c r="R271" s="85" t="e">
        <f>#REF!</f>
        <v>#REF!</v>
      </c>
      <c r="S271" s="85" t="e">
        <f>#REF!</f>
        <v>#REF!</v>
      </c>
      <c r="T271" s="85" t="e">
        <f>#REF!</f>
        <v>#REF!</v>
      </c>
      <c r="U271" s="85" t="e">
        <f>#REF!</f>
        <v>#REF!</v>
      </c>
      <c r="V271" s="85" t="e">
        <f>#REF!</f>
        <v>#REF!</v>
      </c>
      <c r="W271" s="85" t="e">
        <f>#REF!</f>
        <v>#REF!</v>
      </c>
      <c r="X271" s="85" t="e">
        <f>#REF!</f>
        <v>#REF!</v>
      </c>
      <c r="Y271" s="85" t="e">
        <f>#REF!</f>
        <v>#REF!</v>
      </c>
      <c r="Z271" s="85" t="e">
        <f>#REF!</f>
        <v>#REF!</v>
      </c>
      <c r="AA271" s="85" t="e">
        <f>#REF!</f>
        <v>#REF!</v>
      </c>
      <c r="AB271" s="85" t="e">
        <f>#REF!</f>
        <v>#REF!</v>
      </c>
      <c r="AC271" s="85" t="e">
        <f>#REF!</f>
        <v>#REF!</v>
      </c>
      <c r="AD271" s="85" t="e">
        <f>#REF!</f>
        <v>#REF!</v>
      </c>
      <c r="AE271" s="85" t="e">
        <f>#REF!</f>
        <v>#REF!</v>
      </c>
      <c r="AF271" s="50"/>
      <c r="AG271" s="50"/>
      <c r="AH271" s="50"/>
      <c r="AI271" s="50"/>
      <c r="AJ271" s="50"/>
      <c r="AK271" s="50"/>
      <c r="AL271" s="50"/>
      <c r="AM271" s="50"/>
      <c r="AN271" s="50"/>
      <c r="AO271" s="50"/>
      <c r="AP271" s="50"/>
      <c r="AQ271" s="50"/>
      <c r="AR271" s="50"/>
      <c r="AS271" s="50"/>
      <c r="AT271" s="50"/>
      <c r="AU271" s="50"/>
      <c r="AV271" s="50"/>
      <c r="AW271" s="50"/>
      <c r="AX271" s="50"/>
      <c r="AY271" s="50"/>
      <c r="AZ271" s="50"/>
      <c r="BA271" s="50"/>
      <c r="BB271" s="12"/>
      <c r="BC271" s="12"/>
      <c r="BD271" s="12"/>
    </row>
    <row r="272" spans="1:56">
      <c r="C272" s="30" t="e">
        <f>$C$23</f>
        <v>#REF!</v>
      </c>
      <c r="D272" s="84" t="e">
        <f>D271</f>
        <v>#REF!</v>
      </c>
      <c r="E272" s="84" t="e">
        <f>SUM(D271:E271)</f>
        <v>#REF!</v>
      </c>
      <c r="F272" s="84" t="e">
        <f>SUM(D271:F271)</f>
        <v>#REF!</v>
      </c>
      <c r="G272" s="84" t="e">
        <f>SUM(D271:G271)</f>
        <v>#REF!</v>
      </c>
      <c r="H272" s="84" t="e">
        <f>SUM(D271:H271)</f>
        <v>#REF!</v>
      </c>
      <c r="I272" s="84" t="e">
        <f>SUM(D271:I271)</f>
        <v>#REF!</v>
      </c>
      <c r="J272" s="84" t="e">
        <f>SUM(D271:J271)</f>
        <v>#REF!</v>
      </c>
      <c r="K272" s="84" t="e">
        <f>SUM(D271:K271)</f>
        <v>#REF!</v>
      </c>
      <c r="L272" s="84" t="e">
        <f>SUM(D271:L271)</f>
        <v>#REF!</v>
      </c>
      <c r="M272" s="84" t="e">
        <f>SUM(D271:M271)</f>
        <v>#REF!</v>
      </c>
      <c r="N272" s="84" t="e">
        <f>SUM(D271:N271)</f>
        <v>#REF!</v>
      </c>
      <c r="O272" s="84" t="e">
        <f>SUM(D271:O271)</f>
        <v>#REF!</v>
      </c>
      <c r="P272" s="84" t="e">
        <f>SUM(D271:P271)</f>
        <v>#REF!</v>
      </c>
      <c r="Q272" s="84" t="e">
        <f>SUM(D271:Q271)</f>
        <v>#REF!</v>
      </c>
      <c r="R272" s="84" t="e">
        <f>SUM(D271:R271)</f>
        <v>#REF!</v>
      </c>
      <c r="S272" s="84" t="e">
        <f>SUM(D271:S271)</f>
        <v>#REF!</v>
      </c>
      <c r="T272" s="84" t="e">
        <f>SUM(D271:T271)</f>
        <v>#REF!</v>
      </c>
      <c r="U272" s="84" t="e">
        <f>SUM(D271:U271)</f>
        <v>#REF!</v>
      </c>
      <c r="V272" s="84" t="e">
        <f>SUM(D271:V271)</f>
        <v>#REF!</v>
      </c>
      <c r="W272" s="84" t="e">
        <f>SUM(D271:W271)</f>
        <v>#REF!</v>
      </c>
      <c r="X272" s="84" t="e">
        <f>SUM(D271:X271)</f>
        <v>#REF!</v>
      </c>
      <c r="Y272" s="84" t="e">
        <f>SUM(D271:Y271)</f>
        <v>#REF!</v>
      </c>
      <c r="Z272" s="84" t="e">
        <f>SUM(D271:Z271)</f>
        <v>#REF!</v>
      </c>
      <c r="AA272" s="84" t="e">
        <f>SUM(D271:AA271)</f>
        <v>#REF!</v>
      </c>
      <c r="AB272" s="84" t="e">
        <f>SUM(D271:AB271)</f>
        <v>#REF!</v>
      </c>
      <c r="AC272" s="84" t="e">
        <f>SUM(D271:AC271)</f>
        <v>#REF!</v>
      </c>
      <c r="AD272" s="84" t="e">
        <f>SUM(D271:AD271)</f>
        <v>#REF!</v>
      </c>
      <c r="AE272" s="84" t="e">
        <f>SUM(D271:AE271)</f>
        <v>#REF!</v>
      </c>
      <c r="AF272" s="50"/>
      <c r="AG272" s="50"/>
      <c r="AH272" s="50"/>
      <c r="AI272" s="50"/>
      <c r="AJ272" s="50"/>
      <c r="AK272" s="50"/>
      <c r="AL272" s="50"/>
      <c r="AM272" s="50"/>
      <c r="AN272" s="50"/>
      <c r="AO272" s="50"/>
      <c r="AP272" s="50"/>
      <c r="AQ272" s="50"/>
      <c r="AR272" s="50"/>
      <c r="AS272" s="50"/>
      <c r="AT272" s="50"/>
      <c r="AU272" s="50"/>
      <c r="AV272" s="50"/>
      <c r="AW272" s="50"/>
      <c r="AX272" s="50"/>
      <c r="AY272" s="50"/>
      <c r="AZ272" s="50"/>
      <c r="BA272" s="50"/>
      <c r="BB272" s="12"/>
      <c r="BC272" s="12"/>
      <c r="BD272" s="12"/>
    </row>
    <row r="273" spans="1:56">
      <c r="A273" s="53"/>
      <c r="C273" s="30" t="e">
        <f>$C$24</f>
        <v>#REF!</v>
      </c>
      <c r="D273" s="34" t="e">
        <f>D271-D277</f>
        <v>#REF!</v>
      </c>
      <c r="E273" s="34" t="e">
        <f t="shared" ref="E273:AE273" si="184">D273+E271-E277</f>
        <v>#REF!</v>
      </c>
      <c r="F273" s="34" t="e">
        <f t="shared" si="184"/>
        <v>#REF!</v>
      </c>
      <c r="G273" s="34" t="e">
        <f t="shared" si="184"/>
        <v>#REF!</v>
      </c>
      <c r="H273" s="34" t="e">
        <f t="shared" si="184"/>
        <v>#REF!</v>
      </c>
      <c r="I273" s="34" t="e">
        <f t="shared" si="184"/>
        <v>#REF!</v>
      </c>
      <c r="J273" s="34" t="e">
        <f t="shared" si="184"/>
        <v>#REF!</v>
      </c>
      <c r="K273" s="34" t="e">
        <f t="shared" si="184"/>
        <v>#REF!</v>
      </c>
      <c r="L273" s="34" t="e">
        <f t="shared" si="184"/>
        <v>#REF!</v>
      </c>
      <c r="M273" s="34" t="e">
        <f t="shared" si="184"/>
        <v>#REF!</v>
      </c>
      <c r="N273" s="34" t="e">
        <f t="shared" si="184"/>
        <v>#REF!</v>
      </c>
      <c r="O273" s="34" t="e">
        <f t="shared" si="184"/>
        <v>#REF!</v>
      </c>
      <c r="P273" s="34" t="e">
        <f t="shared" si="184"/>
        <v>#REF!</v>
      </c>
      <c r="Q273" s="34" t="e">
        <f t="shared" si="184"/>
        <v>#REF!</v>
      </c>
      <c r="R273" s="34" t="e">
        <f t="shared" si="184"/>
        <v>#REF!</v>
      </c>
      <c r="S273" s="34" t="e">
        <f t="shared" si="184"/>
        <v>#REF!</v>
      </c>
      <c r="T273" s="34" t="e">
        <f t="shared" si="184"/>
        <v>#REF!</v>
      </c>
      <c r="U273" s="34" t="e">
        <f t="shared" si="184"/>
        <v>#REF!</v>
      </c>
      <c r="V273" s="34" t="e">
        <f t="shared" si="184"/>
        <v>#REF!</v>
      </c>
      <c r="W273" s="34" t="e">
        <f t="shared" si="184"/>
        <v>#REF!</v>
      </c>
      <c r="X273" s="34" t="e">
        <f t="shared" si="184"/>
        <v>#REF!</v>
      </c>
      <c r="Y273" s="34" t="e">
        <f t="shared" si="184"/>
        <v>#REF!</v>
      </c>
      <c r="Z273" s="34" t="e">
        <f t="shared" si="184"/>
        <v>#REF!</v>
      </c>
      <c r="AA273" s="34" t="e">
        <f t="shared" si="184"/>
        <v>#REF!</v>
      </c>
      <c r="AB273" s="34" t="e">
        <f t="shared" si="184"/>
        <v>#REF!</v>
      </c>
      <c r="AC273" s="34" t="e">
        <f t="shared" si="184"/>
        <v>#REF!</v>
      </c>
      <c r="AD273" s="34" t="e">
        <f t="shared" si="184"/>
        <v>#REF!</v>
      </c>
      <c r="AE273" s="34" t="e">
        <f t="shared" si="184"/>
        <v>#REF!</v>
      </c>
      <c r="AF273" s="50"/>
      <c r="AG273" s="50"/>
      <c r="AH273" s="50"/>
      <c r="AI273" s="50"/>
      <c r="AJ273" s="50"/>
      <c r="AK273" s="50"/>
      <c r="AL273" s="50"/>
      <c r="AM273" s="50"/>
      <c r="AN273" s="50"/>
      <c r="AO273" s="50"/>
      <c r="AP273" s="50"/>
      <c r="AQ273" s="50"/>
      <c r="AR273" s="50"/>
      <c r="AS273" s="50"/>
      <c r="AT273" s="50"/>
      <c r="AU273" s="50"/>
      <c r="AV273" s="50"/>
      <c r="AW273" s="50"/>
      <c r="AX273" s="50"/>
      <c r="AY273" s="50"/>
      <c r="AZ273" s="50"/>
      <c r="BA273" s="50"/>
      <c r="BB273" s="12"/>
      <c r="BC273" s="12"/>
      <c r="BD273" s="12"/>
    </row>
    <row r="274" spans="1:56" s="12" customFormat="1">
      <c r="A274" s="39"/>
      <c r="C274" s="30" t="e">
        <f>+TEXT(C263,"#")&amp;"   "&amp;TEXT(A256,"#")</f>
        <v>#REF!</v>
      </c>
      <c r="D274" s="56" t="e">
        <f>IF($B259&gt;=$B260,D271,D271*D263/100)</f>
        <v>#REF!</v>
      </c>
      <c r="E274" s="56" t="e">
        <f>IF($B259&gt;=$B260,D274-E277+E271,D274*(1+$B260)-E275+E271*$D263/100)</f>
        <v>#REF!</v>
      </c>
      <c r="F274" s="56" t="e">
        <f t="shared" ref="F274:AE274" si="185">IF($B259&gt;=$B260,E274-F277+F271,E274*(1+$B260)-F275+F271*$D263/100)</f>
        <v>#REF!</v>
      </c>
      <c r="G274" s="56" t="e">
        <f t="shared" si="185"/>
        <v>#REF!</v>
      </c>
      <c r="H274" s="56" t="e">
        <f t="shared" si="185"/>
        <v>#REF!</v>
      </c>
      <c r="I274" s="56" t="e">
        <f t="shared" si="185"/>
        <v>#REF!</v>
      </c>
      <c r="J274" s="56" t="e">
        <f t="shared" si="185"/>
        <v>#REF!</v>
      </c>
      <c r="K274" s="56" t="e">
        <f t="shared" si="185"/>
        <v>#REF!</v>
      </c>
      <c r="L274" s="56" t="e">
        <f t="shared" si="185"/>
        <v>#REF!</v>
      </c>
      <c r="M274" s="56" t="e">
        <f t="shared" si="185"/>
        <v>#REF!</v>
      </c>
      <c r="N274" s="56" t="e">
        <f t="shared" si="185"/>
        <v>#REF!</v>
      </c>
      <c r="O274" s="56" t="e">
        <f t="shared" si="185"/>
        <v>#REF!</v>
      </c>
      <c r="P274" s="56" t="e">
        <f t="shared" si="185"/>
        <v>#REF!</v>
      </c>
      <c r="Q274" s="56" t="e">
        <f t="shared" si="185"/>
        <v>#REF!</v>
      </c>
      <c r="R274" s="56" t="e">
        <f t="shared" si="185"/>
        <v>#REF!</v>
      </c>
      <c r="S274" s="56" t="e">
        <f t="shared" si="185"/>
        <v>#REF!</v>
      </c>
      <c r="T274" s="56" t="e">
        <f t="shared" si="185"/>
        <v>#REF!</v>
      </c>
      <c r="U274" s="56" t="e">
        <f t="shared" si="185"/>
        <v>#REF!</v>
      </c>
      <c r="V274" s="56" t="e">
        <f t="shared" si="185"/>
        <v>#REF!</v>
      </c>
      <c r="W274" s="56" t="e">
        <f t="shared" si="185"/>
        <v>#REF!</v>
      </c>
      <c r="X274" s="56" t="e">
        <f t="shared" si="185"/>
        <v>#REF!</v>
      </c>
      <c r="Y274" s="56" t="e">
        <f t="shared" si="185"/>
        <v>#REF!</v>
      </c>
      <c r="Z274" s="56" t="e">
        <f t="shared" si="185"/>
        <v>#REF!</v>
      </c>
      <c r="AA274" s="56" t="e">
        <f t="shared" si="185"/>
        <v>#REF!</v>
      </c>
      <c r="AB274" s="56" t="e">
        <f t="shared" si="185"/>
        <v>#REF!</v>
      </c>
      <c r="AC274" s="56" t="e">
        <f t="shared" si="185"/>
        <v>#REF!</v>
      </c>
      <c r="AD274" s="56" t="e">
        <f t="shared" si="185"/>
        <v>#REF!</v>
      </c>
      <c r="AE274" s="56" t="e">
        <f t="shared" si="185"/>
        <v>#REF!</v>
      </c>
      <c r="AF274" s="50"/>
      <c r="AG274" s="50"/>
      <c r="AH274" s="50"/>
      <c r="AI274" s="50"/>
      <c r="AJ274" s="50"/>
      <c r="AK274" s="50"/>
      <c r="AL274" s="50"/>
      <c r="AM274" s="50"/>
      <c r="AN274" s="50"/>
      <c r="AO274" s="50"/>
      <c r="AP274" s="50"/>
      <c r="AQ274" s="50"/>
      <c r="AR274" s="50"/>
      <c r="AS274" s="50"/>
      <c r="AT274" s="50"/>
      <c r="AU274" s="50"/>
      <c r="AV274" s="50"/>
      <c r="AW274" s="50"/>
      <c r="AX274" s="50"/>
      <c r="AY274" s="50"/>
      <c r="AZ274" s="50"/>
      <c r="BA274" s="50"/>
      <c r="BB274" s="50"/>
      <c r="BC274" s="50"/>
      <c r="BD274" s="50"/>
    </row>
    <row r="275" spans="1:56">
      <c r="C275" s="30" t="e">
        <f>$C$26</f>
        <v>#REF!</v>
      </c>
      <c r="D275" s="84" t="e">
        <f t="shared" ref="D275:AE275" si="186">D276+D277</f>
        <v>#REF!</v>
      </c>
      <c r="E275" s="84" t="e">
        <f t="shared" si="186"/>
        <v>#REF!</v>
      </c>
      <c r="F275" s="84" t="e">
        <f t="shared" si="186"/>
        <v>#REF!</v>
      </c>
      <c r="G275" s="84" t="e">
        <f t="shared" si="186"/>
        <v>#REF!</v>
      </c>
      <c r="H275" s="84" t="e">
        <f t="shared" si="186"/>
        <v>#REF!</v>
      </c>
      <c r="I275" s="84" t="e">
        <f t="shared" si="186"/>
        <v>#REF!</v>
      </c>
      <c r="J275" s="84" t="e">
        <f t="shared" si="186"/>
        <v>#REF!</v>
      </c>
      <c r="K275" s="84" t="e">
        <f t="shared" si="186"/>
        <v>#REF!</v>
      </c>
      <c r="L275" s="84" t="e">
        <f t="shared" si="186"/>
        <v>#REF!</v>
      </c>
      <c r="M275" s="84" t="e">
        <f t="shared" si="186"/>
        <v>#REF!</v>
      </c>
      <c r="N275" s="84" t="e">
        <f t="shared" si="186"/>
        <v>#REF!</v>
      </c>
      <c r="O275" s="84" t="e">
        <f t="shared" si="186"/>
        <v>#REF!</v>
      </c>
      <c r="P275" s="84" t="e">
        <f t="shared" si="186"/>
        <v>#REF!</v>
      </c>
      <c r="Q275" s="84" t="e">
        <f t="shared" si="186"/>
        <v>#REF!</v>
      </c>
      <c r="R275" s="84" t="e">
        <f t="shared" si="186"/>
        <v>#REF!</v>
      </c>
      <c r="S275" s="84" t="e">
        <f t="shared" si="186"/>
        <v>#REF!</v>
      </c>
      <c r="T275" s="84" t="e">
        <f t="shared" si="186"/>
        <v>#REF!</v>
      </c>
      <c r="U275" s="84" t="e">
        <f t="shared" si="186"/>
        <v>#REF!</v>
      </c>
      <c r="V275" s="84" t="e">
        <f t="shared" si="186"/>
        <v>#REF!</v>
      </c>
      <c r="W275" s="84" t="e">
        <f t="shared" si="186"/>
        <v>#REF!</v>
      </c>
      <c r="X275" s="84" t="e">
        <f t="shared" si="186"/>
        <v>#REF!</v>
      </c>
      <c r="Y275" s="84" t="e">
        <f t="shared" si="186"/>
        <v>#REF!</v>
      </c>
      <c r="Z275" s="84" t="e">
        <f t="shared" si="186"/>
        <v>#REF!</v>
      </c>
      <c r="AA275" s="84" t="e">
        <f t="shared" si="186"/>
        <v>#REF!</v>
      </c>
      <c r="AB275" s="84" t="e">
        <f t="shared" si="186"/>
        <v>#REF!</v>
      </c>
      <c r="AC275" s="84" t="e">
        <f t="shared" si="186"/>
        <v>#REF!</v>
      </c>
      <c r="AD275" s="84" t="e">
        <f t="shared" si="186"/>
        <v>#REF!</v>
      </c>
      <c r="AE275" s="84" t="e">
        <f t="shared" si="186"/>
        <v>#REF!</v>
      </c>
      <c r="AF275" s="23"/>
      <c r="AG275" s="23"/>
      <c r="AH275" s="23"/>
      <c r="AI275" s="23"/>
      <c r="AJ275" s="23"/>
      <c r="AK275" s="23"/>
      <c r="AL275" s="23"/>
      <c r="AM275" s="23"/>
      <c r="AN275" s="23"/>
      <c r="AO275" s="23"/>
      <c r="AP275" s="59"/>
      <c r="AQ275" s="23"/>
      <c r="AR275" s="23"/>
      <c r="AS275" s="23"/>
      <c r="AT275" s="23"/>
      <c r="AU275" s="23"/>
      <c r="AV275" s="23"/>
      <c r="AW275" s="23"/>
      <c r="AX275" s="23"/>
      <c r="AY275" s="23"/>
      <c r="AZ275" s="23"/>
      <c r="BA275" s="23"/>
      <c r="BB275" s="12"/>
      <c r="BC275" s="12"/>
      <c r="BD275" s="12"/>
    </row>
    <row r="276" spans="1:56">
      <c r="C276" s="30" t="e">
        <f>$C$27</f>
        <v>#REF!</v>
      </c>
      <c r="D276" s="84"/>
      <c r="E276" s="84" t="e">
        <f>$B259*D273</f>
        <v>#REF!</v>
      </c>
      <c r="F276" s="84" t="e">
        <f t="shared" ref="F276:AE276" si="187">$B259*E273</f>
        <v>#REF!</v>
      </c>
      <c r="G276" s="84" t="e">
        <f t="shared" si="187"/>
        <v>#REF!</v>
      </c>
      <c r="H276" s="84" t="e">
        <f t="shared" si="187"/>
        <v>#REF!</v>
      </c>
      <c r="I276" s="84" t="e">
        <f t="shared" si="187"/>
        <v>#REF!</v>
      </c>
      <c r="J276" s="84" t="e">
        <f t="shared" si="187"/>
        <v>#REF!</v>
      </c>
      <c r="K276" s="84" t="e">
        <f t="shared" si="187"/>
        <v>#REF!</v>
      </c>
      <c r="L276" s="84" t="e">
        <f t="shared" si="187"/>
        <v>#REF!</v>
      </c>
      <c r="M276" s="84" t="e">
        <f t="shared" si="187"/>
        <v>#REF!</v>
      </c>
      <c r="N276" s="84" t="e">
        <f t="shared" si="187"/>
        <v>#REF!</v>
      </c>
      <c r="O276" s="84" t="e">
        <f t="shared" si="187"/>
        <v>#REF!</v>
      </c>
      <c r="P276" s="84" t="e">
        <f t="shared" si="187"/>
        <v>#REF!</v>
      </c>
      <c r="Q276" s="84" t="e">
        <f t="shared" si="187"/>
        <v>#REF!</v>
      </c>
      <c r="R276" s="84" t="e">
        <f t="shared" si="187"/>
        <v>#REF!</v>
      </c>
      <c r="S276" s="84" t="e">
        <f t="shared" si="187"/>
        <v>#REF!</v>
      </c>
      <c r="T276" s="84" t="e">
        <f t="shared" si="187"/>
        <v>#REF!</v>
      </c>
      <c r="U276" s="84" t="e">
        <f t="shared" si="187"/>
        <v>#REF!</v>
      </c>
      <c r="V276" s="84" t="e">
        <f t="shared" si="187"/>
        <v>#REF!</v>
      </c>
      <c r="W276" s="84" t="e">
        <f t="shared" si="187"/>
        <v>#REF!</v>
      </c>
      <c r="X276" s="84" t="e">
        <f t="shared" si="187"/>
        <v>#REF!</v>
      </c>
      <c r="Y276" s="84" t="e">
        <f t="shared" si="187"/>
        <v>#REF!</v>
      </c>
      <c r="Z276" s="84" t="e">
        <f t="shared" si="187"/>
        <v>#REF!</v>
      </c>
      <c r="AA276" s="84" t="e">
        <f t="shared" si="187"/>
        <v>#REF!</v>
      </c>
      <c r="AB276" s="84" t="e">
        <f t="shared" si="187"/>
        <v>#REF!</v>
      </c>
      <c r="AC276" s="84" t="e">
        <f t="shared" si="187"/>
        <v>#REF!</v>
      </c>
      <c r="AD276" s="84" t="e">
        <f t="shared" si="187"/>
        <v>#REF!</v>
      </c>
      <c r="AE276" s="84" t="e">
        <f t="shared" si="187"/>
        <v>#REF!</v>
      </c>
      <c r="AF276" s="45"/>
      <c r="AG276" s="45"/>
      <c r="AH276" s="45"/>
      <c r="AI276" s="45"/>
      <c r="AJ276" s="45"/>
      <c r="AK276" s="45"/>
      <c r="AL276" s="45"/>
      <c r="AM276" s="45"/>
      <c r="AN276" s="45"/>
      <c r="AO276" s="45"/>
      <c r="AP276" s="60"/>
      <c r="AQ276" s="45"/>
      <c r="AR276" s="45"/>
      <c r="AS276" s="45"/>
      <c r="AT276" s="45"/>
      <c r="AU276" s="45"/>
      <c r="AV276" s="45"/>
      <c r="AW276" s="46"/>
      <c r="AX276" s="45"/>
      <c r="AY276" s="45"/>
      <c r="AZ276" s="45"/>
      <c r="BA276" s="45"/>
      <c r="BB276" s="12"/>
      <c r="BC276" s="12"/>
      <c r="BD276" s="12"/>
    </row>
    <row r="277" spans="1:56">
      <c r="C277" s="30" t="e">
        <f>$C$28</f>
        <v>#REF!</v>
      </c>
      <c r="D277" s="84" t="e">
        <f>(D266-D268)/(B258-B257)</f>
        <v>#REF!</v>
      </c>
      <c r="E277" s="84" t="e">
        <f>(E266-E268)/(B258-B257)</f>
        <v>#REF!</v>
      </c>
      <c r="F277" s="84" t="e">
        <f>(F266-F268)/(B258-B257)</f>
        <v>#REF!</v>
      </c>
      <c r="G277" s="84" t="e">
        <f>(G266-G268)/(B258-B257)</f>
        <v>#REF!</v>
      </c>
      <c r="H277" s="84" t="e">
        <f>(H266-H268)/(B258-B257)</f>
        <v>#REF!</v>
      </c>
      <c r="I277" s="84" t="e">
        <f>(I266-I268)/(B258-B257)</f>
        <v>#REF!</v>
      </c>
      <c r="J277" s="84" t="e">
        <f>(J266-J268)/(B258-B257)</f>
        <v>#REF!</v>
      </c>
      <c r="K277" s="84" t="e">
        <f>(K266-K268)/(B258-B257)</f>
        <v>#REF!</v>
      </c>
      <c r="L277" s="84" t="e">
        <f>(L266-L268)/(B258-B257)</f>
        <v>#REF!</v>
      </c>
      <c r="M277" s="84" t="e">
        <f>(M266-M268)/(B258-B257)</f>
        <v>#REF!</v>
      </c>
      <c r="N277" s="84" t="e">
        <f>(N266-N268)/(B258-B257)</f>
        <v>#REF!</v>
      </c>
      <c r="O277" s="84" t="e">
        <f>(O266-O268)/(B258-B257)</f>
        <v>#REF!</v>
      </c>
      <c r="P277" s="84" t="e">
        <f>(P266-P268)/(B258-B257)</f>
        <v>#REF!</v>
      </c>
      <c r="Q277" s="84" t="e">
        <f>(Q266-Q268)/(B258-B257)</f>
        <v>#REF!</v>
      </c>
      <c r="R277" s="84" t="e">
        <f>(R266-R268)/(B258-B257)</f>
        <v>#REF!</v>
      </c>
      <c r="S277" s="84" t="e">
        <f>(S266-S268)/(B258-B257)</f>
        <v>#REF!</v>
      </c>
      <c r="T277" s="84" t="e">
        <f>(T266-T268)/(B258-B257)</f>
        <v>#REF!</v>
      </c>
      <c r="U277" s="84" t="e">
        <f>(U266-U268)/(B258-B257)</f>
        <v>#REF!</v>
      </c>
      <c r="V277" s="84" t="e">
        <f>(V266-V268)/(B258-B257)</f>
        <v>#REF!</v>
      </c>
      <c r="W277" s="84" t="e">
        <f>(W266-W268)/(B258-B257)</f>
        <v>#REF!</v>
      </c>
      <c r="X277" s="84" t="e">
        <f>(X266-X268)/(B258-B257)</f>
        <v>#REF!</v>
      </c>
      <c r="Y277" s="84" t="e">
        <f>(Y266-Y268)/(B258-B257)</f>
        <v>#REF!</v>
      </c>
      <c r="Z277" s="84" t="e">
        <f>(Z266-Z268)/(B258-B257)</f>
        <v>#REF!</v>
      </c>
      <c r="AA277" s="84" t="e">
        <f>(AA266-AA268)/(B258-B257)</f>
        <v>#REF!</v>
      </c>
      <c r="AB277" s="84" t="e">
        <f>(AB266-AB268)/(B258-B257)</f>
        <v>#REF!</v>
      </c>
      <c r="AC277" s="84" t="e">
        <f>(AC266-AC268)/(B258-B257)</f>
        <v>#REF!</v>
      </c>
      <c r="AD277" s="84" t="e">
        <f>(AD266-AD268)/(B258-B257)</f>
        <v>#REF!</v>
      </c>
      <c r="AE277" s="84" t="e">
        <f>(AE266-AE268)/(B258-B257)</f>
        <v>#REF!</v>
      </c>
      <c r="AF277" s="46"/>
      <c r="AG277" s="46"/>
      <c r="AH277" s="46"/>
      <c r="AI277" s="46"/>
      <c r="AJ277" s="46"/>
      <c r="AK277" s="46"/>
      <c r="AL277" s="46"/>
      <c r="AM277" s="46"/>
      <c r="AN277" s="46"/>
      <c r="AO277" s="46"/>
      <c r="AP277" s="46"/>
      <c r="AQ277" s="46"/>
      <c r="AR277" s="46"/>
      <c r="AS277" s="46"/>
      <c r="AT277" s="46"/>
      <c r="AU277" s="46"/>
      <c r="AV277" s="12"/>
      <c r="AW277" s="46"/>
      <c r="AX277" s="12"/>
      <c r="AY277" s="12"/>
      <c r="AZ277" s="12"/>
      <c r="BA277" s="12"/>
      <c r="BB277" s="12"/>
      <c r="BC277" s="12"/>
      <c r="BD277" s="12"/>
    </row>
    <row r="278" spans="1:56">
      <c r="C278" s="30"/>
      <c r="D278" s="34"/>
      <c r="E278" s="34"/>
      <c r="F278" s="34"/>
      <c r="G278" s="34"/>
      <c r="H278" s="34"/>
      <c r="I278" s="34"/>
      <c r="J278" s="34"/>
      <c r="K278" s="34"/>
      <c r="L278" s="34"/>
      <c r="M278" s="34"/>
      <c r="N278" s="34"/>
      <c r="O278" s="34"/>
      <c r="P278" s="34"/>
      <c r="Q278" s="34"/>
      <c r="R278" s="34"/>
      <c r="S278" s="34"/>
      <c r="T278" s="34"/>
      <c r="U278" s="34"/>
      <c r="V278" s="34"/>
      <c r="W278" s="34"/>
      <c r="X278" s="34"/>
      <c r="Y278" s="34"/>
      <c r="Z278" s="34"/>
      <c r="AA278" s="34"/>
      <c r="AB278" s="34"/>
      <c r="AC278" s="34"/>
      <c r="AD278" s="34"/>
      <c r="AE278" s="34"/>
      <c r="AF278" s="46"/>
      <c r="AG278" s="46"/>
      <c r="AH278" s="46"/>
      <c r="AI278" s="46"/>
      <c r="AJ278" s="46"/>
      <c r="AK278" s="46"/>
      <c r="AL278" s="46"/>
      <c r="AM278" s="46"/>
      <c r="AN278" s="46"/>
      <c r="AO278" s="46"/>
      <c r="AP278" s="46"/>
      <c r="AQ278" s="46"/>
      <c r="AR278" s="46"/>
      <c r="AS278" s="46"/>
      <c r="AT278" s="46"/>
      <c r="AU278" s="46"/>
      <c r="AV278" s="46"/>
      <c r="AW278" s="46"/>
      <c r="AX278" s="46"/>
      <c r="AY278" s="46"/>
      <c r="AZ278" s="46"/>
      <c r="BA278" s="46"/>
      <c r="BB278" s="12"/>
      <c r="BC278" s="12"/>
      <c r="BD278" s="12"/>
    </row>
    <row r="279" spans="1:56">
      <c r="A279" s="39"/>
      <c r="B279" s="86"/>
      <c r="C279" s="30"/>
      <c r="D279" s="34"/>
      <c r="E279" s="34"/>
      <c r="F279" s="34"/>
      <c r="G279" s="34"/>
      <c r="H279" s="34"/>
      <c r="I279" s="34"/>
      <c r="J279" s="34"/>
      <c r="K279" s="34"/>
      <c r="L279" s="34"/>
      <c r="M279" s="34"/>
      <c r="N279" s="34"/>
      <c r="O279" s="34"/>
      <c r="P279" s="34"/>
      <c r="Q279" s="34"/>
      <c r="R279" s="34"/>
      <c r="S279" s="34"/>
      <c r="T279" s="34"/>
      <c r="U279" s="34"/>
      <c r="V279" s="34"/>
      <c r="W279" s="34"/>
      <c r="X279" s="34"/>
      <c r="Y279" s="34"/>
      <c r="Z279" s="34"/>
      <c r="AA279" s="34"/>
      <c r="AB279" s="34"/>
      <c r="AC279" s="34"/>
      <c r="AD279" s="34"/>
      <c r="AE279" s="34"/>
      <c r="AF279" s="46"/>
      <c r="AG279" s="46"/>
      <c r="AH279" s="46"/>
      <c r="AI279" s="46"/>
      <c r="AJ279" s="46"/>
      <c r="AK279" s="46"/>
      <c r="AL279" s="46"/>
      <c r="AM279" s="46"/>
      <c r="AN279" s="46"/>
      <c r="AO279" s="46"/>
      <c r="AP279" s="46"/>
      <c r="AQ279" s="46"/>
      <c r="AR279" s="46"/>
      <c r="AS279" s="46"/>
      <c r="AT279" s="46"/>
      <c r="AU279" s="46"/>
      <c r="AV279" s="46"/>
      <c r="AW279" s="46"/>
      <c r="AX279" s="46"/>
      <c r="AY279" s="46"/>
      <c r="AZ279" s="46"/>
      <c r="BA279" s="46"/>
      <c r="BB279" s="12"/>
      <c r="BC279" s="12"/>
      <c r="BD279" s="12"/>
    </row>
    <row r="280" spans="1:56" s="94" customFormat="1" ht="19.5" customHeight="1">
      <c r="A280" s="19" t="e">
        <f>#REF!</f>
        <v>#REF!</v>
      </c>
      <c r="B280" s="20"/>
      <c r="C280" s="20"/>
      <c r="D280" s="20"/>
      <c r="E280" s="321"/>
      <c r="F280" s="321"/>
      <c r="G280" s="321"/>
      <c r="H280" s="321"/>
      <c r="I280" s="321"/>
      <c r="J280" s="321"/>
      <c r="K280" s="321"/>
      <c r="L280" s="321"/>
      <c r="M280" s="321"/>
      <c r="N280" s="321"/>
      <c r="O280" s="321"/>
      <c r="P280" s="321"/>
      <c r="Q280" s="321"/>
      <c r="R280" s="321"/>
      <c r="S280" s="321"/>
      <c r="T280" s="321"/>
      <c r="U280" s="321"/>
      <c r="V280" s="321"/>
      <c r="W280" s="321"/>
      <c r="X280" s="321"/>
      <c r="Y280" s="321"/>
      <c r="Z280" s="321"/>
      <c r="AA280" s="321"/>
      <c r="AB280" s="321"/>
      <c r="AC280" s="321"/>
      <c r="AD280" s="321"/>
      <c r="AE280" s="321"/>
      <c r="AF280" s="321"/>
      <c r="AG280" s="321"/>
      <c r="AH280" s="321"/>
      <c r="AI280" s="321"/>
      <c r="AJ280" s="321"/>
      <c r="AK280" s="321"/>
      <c r="AL280" s="321"/>
      <c r="AM280" s="321"/>
      <c r="AN280" s="321"/>
      <c r="AO280" s="321"/>
      <c r="AP280" s="321"/>
      <c r="AQ280" s="321"/>
      <c r="AR280" s="321"/>
      <c r="AS280" s="321"/>
      <c r="AT280" s="321"/>
      <c r="AU280" s="321"/>
      <c r="AV280" s="321"/>
      <c r="AW280" s="321"/>
      <c r="AX280" s="321"/>
      <c r="AY280" s="321"/>
      <c r="AZ280" s="321"/>
      <c r="BA280" s="321"/>
      <c r="BB280" s="321"/>
      <c r="BC280" s="321"/>
      <c r="BD280" s="321"/>
    </row>
    <row r="281" spans="1:56">
      <c r="A281" s="39"/>
      <c r="B281" s="86"/>
      <c r="C281" s="30"/>
      <c r="D281" s="34"/>
      <c r="E281" s="34"/>
      <c r="F281" s="34"/>
      <c r="G281" s="34"/>
      <c r="H281" s="34"/>
      <c r="I281" s="34"/>
      <c r="J281" s="34"/>
      <c r="K281" s="34"/>
      <c r="L281" s="34"/>
      <c r="M281" s="34"/>
      <c r="N281" s="34"/>
      <c r="O281" s="34"/>
      <c r="P281" s="34"/>
      <c r="Q281" s="34"/>
      <c r="R281" s="34"/>
      <c r="S281" s="34"/>
      <c r="T281" s="34"/>
      <c r="U281" s="34"/>
      <c r="V281" s="34"/>
      <c r="W281" s="34"/>
      <c r="X281" s="34"/>
      <c r="Y281" s="34"/>
      <c r="Z281" s="34"/>
      <c r="AA281" s="34"/>
      <c r="AB281" s="34"/>
      <c r="AC281" s="34"/>
      <c r="AD281" s="34"/>
      <c r="AE281" s="34"/>
      <c r="AF281" s="46"/>
      <c r="AG281" s="46"/>
      <c r="AH281" s="46"/>
      <c r="AI281" s="46"/>
      <c r="AJ281" s="46"/>
      <c r="AK281" s="46"/>
      <c r="AL281" s="46"/>
      <c r="AM281" s="46"/>
      <c r="AN281" s="46"/>
      <c r="AO281" s="46"/>
      <c r="AP281" s="46"/>
      <c r="AQ281" s="46"/>
      <c r="AR281" s="46"/>
      <c r="AS281" s="46"/>
      <c r="AT281" s="46"/>
      <c r="AU281" s="46"/>
      <c r="AV281" s="46"/>
      <c r="AW281" s="46"/>
      <c r="AX281" s="46"/>
      <c r="AY281" s="46"/>
      <c r="AZ281" s="46"/>
      <c r="BA281" s="46"/>
      <c r="BB281" s="12"/>
      <c r="BC281" s="12"/>
      <c r="BD281" s="12"/>
    </row>
    <row r="282" spans="1:56">
      <c r="A282" s="18" t="e">
        <f>+#REF!</f>
        <v>#REF!</v>
      </c>
      <c r="B282" s="12"/>
      <c r="C282" s="12"/>
      <c r="D282" s="12">
        <f>D$49</f>
        <v>0</v>
      </c>
      <c r="E282" s="12">
        <f t="shared" ref="E282:BD282" si="188">E$49</f>
        <v>1</v>
      </c>
      <c r="F282" s="12">
        <f t="shared" si="188"/>
        <v>2</v>
      </c>
      <c r="G282" s="12">
        <f t="shared" si="188"/>
        <v>3</v>
      </c>
      <c r="H282" s="12">
        <f t="shared" si="188"/>
        <v>4</v>
      </c>
      <c r="I282" s="12">
        <f t="shared" si="188"/>
        <v>5</v>
      </c>
      <c r="J282" s="12">
        <f t="shared" si="188"/>
        <v>6</v>
      </c>
      <c r="K282" s="12">
        <f t="shared" si="188"/>
        <v>7</v>
      </c>
      <c r="L282" s="12">
        <f t="shared" si="188"/>
        <v>8</v>
      </c>
      <c r="M282" s="12">
        <f t="shared" si="188"/>
        <v>9</v>
      </c>
      <c r="N282" s="12">
        <f t="shared" si="188"/>
        <v>10</v>
      </c>
      <c r="O282" s="12">
        <f t="shared" si="188"/>
        <v>11</v>
      </c>
      <c r="P282" s="12">
        <f t="shared" si="188"/>
        <v>12</v>
      </c>
      <c r="Q282" s="12">
        <f t="shared" si="188"/>
        <v>13</v>
      </c>
      <c r="R282" s="12">
        <f t="shared" si="188"/>
        <v>14</v>
      </c>
      <c r="S282" s="12">
        <f t="shared" si="188"/>
        <v>15</v>
      </c>
      <c r="T282" s="12">
        <f t="shared" si="188"/>
        <v>16</v>
      </c>
      <c r="U282" s="12">
        <f t="shared" si="188"/>
        <v>17</v>
      </c>
      <c r="V282" s="12">
        <f t="shared" si="188"/>
        <v>18</v>
      </c>
      <c r="W282" s="12">
        <f t="shared" si="188"/>
        <v>19</v>
      </c>
      <c r="X282" s="12">
        <f t="shared" si="188"/>
        <v>20</v>
      </c>
      <c r="Y282" s="12">
        <f t="shared" si="188"/>
        <v>21</v>
      </c>
      <c r="Z282" s="12">
        <f t="shared" si="188"/>
        <v>22</v>
      </c>
      <c r="AA282" s="12">
        <f t="shared" si="188"/>
        <v>23</v>
      </c>
      <c r="AB282" s="12">
        <f t="shared" si="188"/>
        <v>24</v>
      </c>
      <c r="AC282" s="12">
        <f t="shared" si="188"/>
        <v>25</v>
      </c>
      <c r="AD282" s="12">
        <f t="shared" si="188"/>
        <v>26</v>
      </c>
      <c r="AE282" s="12">
        <f t="shared" si="188"/>
        <v>27</v>
      </c>
      <c r="AF282" s="12">
        <f t="shared" si="188"/>
        <v>28</v>
      </c>
      <c r="AG282" s="12">
        <f t="shared" si="188"/>
        <v>29</v>
      </c>
      <c r="AH282" s="12">
        <f t="shared" si="188"/>
        <v>30</v>
      </c>
      <c r="AI282" s="12">
        <f t="shared" si="188"/>
        <v>31</v>
      </c>
      <c r="AJ282" s="12">
        <f t="shared" si="188"/>
        <v>32</v>
      </c>
      <c r="AK282" s="12">
        <f t="shared" si="188"/>
        <v>33</v>
      </c>
      <c r="AL282" s="12">
        <f t="shared" si="188"/>
        <v>34</v>
      </c>
      <c r="AM282" s="12">
        <f t="shared" si="188"/>
        <v>35</v>
      </c>
      <c r="AN282" s="12">
        <f t="shared" si="188"/>
        <v>36</v>
      </c>
      <c r="AO282" s="12">
        <f t="shared" si="188"/>
        <v>37</v>
      </c>
      <c r="AP282" s="12">
        <f t="shared" si="188"/>
        <v>38</v>
      </c>
      <c r="AQ282" s="12">
        <f t="shared" si="188"/>
        <v>39</v>
      </c>
      <c r="AR282" s="12">
        <f t="shared" si="188"/>
        <v>40</v>
      </c>
      <c r="AS282" s="12">
        <f t="shared" si="188"/>
        <v>41</v>
      </c>
      <c r="AT282" s="12">
        <f t="shared" si="188"/>
        <v>42</v>
      </c>
      <c r="AU282" s="12">
        <f t="shared" si="188"/>
        <v>43</v>
      </c>
      <c r="AV282" s="12">
        <f t="shared" si="188"/>
        <v>44</v>
      </c>
      <c r="AW282" s="12">
        <f t="shared" si="188"/>
        <v>45</v>
      </c>
      <c r="AX282" s="12">
        <f t="shared" si="188"/>
        <v>46</v>
      </c>
      <c r="AY282" s="12">
        <f t="shared" si="188"/>
        <v>47</v>
      </c>
      <c r="AZ282" s="12">
        <f t="shared" si="188"/>
        <v>48</v>
      </c>
      <c r="BA282" s="12">
        <f t="shared" si="188"/>
        <v>49</v>
      </c>
      <c r="BB282" s="12">
        <f t="shared" si="188"/>
        <v>50</v>
      </c>
      <c r="BC282" s="12">
        <f t="shared" si="188"/>
        <v>51</v>
      </c>
      <c r="BD282" s="12">
        <f t="shared" si="188"/>
        <v>52</v>
      </c>
    </row>
    <row r="283" spans="1:56">
      <c r="A283" s="28" t="e">
        <f>+"Grace "&amp; PV_Base!A282&amp;""</f>
        <v>#REF!</v>
      </c>
      <c r="B283" s="29" t="e">
        <f>#REF!</f>
        <v>#REF!</v>
      </c>
      <c r="C283" s="17"/>
      <c r="D283" s="25" t="e">
        <f>D$50</f>
        <v>#NAME?</v>
      </c>
      <c r="E283" s="25" t="e">
        <f t="shared" ref="E283:BD283" si="189">E$50</f>
        <v>#NAME?</v>
      </c>
      <c r="F283" s="25" t="e">
        <f t="shared" si="189"/>
        <v>#NAME?</v>
      </c>
      <c r="G283" s="25" t="e">
        <f t="shared" si="189"/>
        <v>#NAME?</v>
      </c>
      <c r="H283" s="25" t="e">
        <f t="shared" si="189"/>
        <v>#NAME?</v>
      </c>
      <c r="I283" s="25" t="e">
        <f t="shared" si="189"/>
        <v>#NAME?</v>
      </c>
      <c r="J283" s="25" t="e">
        <f t="shared" si="189"/>
        <v>#NAME?</v>
      </c>
      <c r="K283" s="25" t="e">
        <f t="shared" si="189"/>
        <v>#NAME?</v>
      </c>
      <c r="L283" s="25" t="e">
        <f t="shared" si="189"/>
        <v>#NAME?</v>
      </c>
      <c r="M283" s="25" t="e">
        <f t="shared" si="189"/>
        <v>#NAME?</v>
      </c>
      <c r="N283" s="25" t="e">
        <f t="shared" si="189"/>
        <v>#NAME?</v>
      </c>
      <c r="O283" s="25" t="e">
        <f t="shared" si="189"/>
        <v>#NAME?</v>
      </c>
      <c r="P283" s="25" t="e">
        <f t="shared" si="189"/>
        <v>#NAME?</v>
      </c>
      <c r="Q283" s="25" t="e">
        <f t="shared" si="189"/>
        <v>#NAME?</v>
      </c>
      <c r="R283" s="25" t="e">
        <f t="shared" si="189"/>
        <v>#NAME?</v>
      </c>
      <c r="S283" s="25" t="e">
        <f t="shared" si="189"/>
        <v>#NAME?</v>
      </c>
      <c r="T283" s="25" t="e">
        <f t="shared" si="189"/>
        <v>#NAME?</v>
      </c>
      <c r="U283" s="25" t="e">
        <f t="shared" si="189"/>
        <v>#NAME?</v>
      </c>
      <c r="V283" s="25" t="e">
        <f t="shared" si="189"/>
        <v>#NAME?</v>
      </c>
      <c r="W283" s="25" t="e">
        <f t="shared" si="189"/>
        <v>#NAME?</v>
      </c>
      <c r="X283" s="25" t="e">
        <f t="shared" si="189"/>
        <v>#NAME?</v>
      </c>
      <c r="Y283" s="25" t="e">
        <f t="shared" si="189"/>
        <v>#NAME?</v>
      </c>
      <c r="Z283" s="25" t="e">
        <f t="shared" si="189"/>
        <v>#NAME?</v>
      </c>
      <c r="AA283" s="25" t="e">
        <f t="shared" si="189"/>
        <v>#NAME?</v>
      </c>
      <c r="AB283" s="25" t="e">
        <f t="shared" si="189"/>
        <v>#NAME?</v>
      </c>
      <c r="AC283" s="25" t="e">
        <f t="shared" si="189"/>
        <v>#NAME?</v>
      </c>
      <c r="AD283" s="25" t="e">
        <f t="shared" si="189"/>
        <v>#NAME?</v>
      </c>
      <c r="AE283" s="25" t="e">
        <f t="shared" si="189"/>
        <v>#NAME?</v>
      </c>
      <c r="AF283" s="25" t="e">
        <f t="shared" si="189"/>
        <v>#NAME?</v>
      </c>
      <c r="AG283" s="25" t="e">
        <f t="shared" si="189"/>
        <v>#NAME?</v>
      </c>
      <c r="AH283" s="25" t="e">
        <f t="shared" si="189"/>
        <v>#NAME?</v>
      </c>
      <c r="AI283" s="25" t="e">
        <f t="shared" si="189"/>
        <v>#NAME?</v>
      </c>
      <c r="AJ283" s="25" t="e">
        <f t="shared" si="189"/>
        <v>#NAME?</v>
      </c>
      <c r="AK283" s="25" t="e">
        <f t="shared" si="189"/>
        <v>#NAME?</v>
      </c>
      <c r="AL283" s="25" t="e">
        <f t="shared" si="189"/>
        <v>#NAME?</v>
      </c>
      <c r="AM283" s="25" t="e">
        <f t="shared" si="189"/>
        <v>#NAME?</v>
      </c>
      <c r="AN283" s="25" t="e">
        <f t="shared" si="189"/>
        <v>#NAME?</v>
      </c>
      <c r="AO283" s="25" t="e">
        <f t="shared" si="189"/>
        <v>#NAME?</v>
      </c>
      <c r="AP283" s="25" t="e">
        <f t="shared" si="189"/>
        <v>#NAME?</v>
      </c>
      <c r="AQ283" s="25" t="e">
        <f t="shared" si="189"/>
        <v>#NAME?</v>
      </c>
      <c r="AR283" s="25" t="e">
        <f t="shared" si="189"/>
        <v>#NAME?</v>
      </c>
      <c r="AS283" s="25" t="e">
        <f t="shared" si="189"/>
        <v>#NAME?</v>
      </c>
      <c r="AT283" s="25" t="e">
        <f t="shared" si="189"/>
        <v>#NAME?</v>
      </c>
      <c r="AU283" s="25" t="e">
        <f t="shared" si="189"/>
        <v>#NAME?</v>
      </c>
      <c r="AV283" s="25" t="e">
        <f t="shared" si="189"/>
        <v>#NAME?</v>
      </c>
      <c r="AW283" s="25" t="e">
        <f t="shared" si="189"/>
        <v>#NAME?</v>
      </c>
      <c r="AX283" s="25" t="e">
        <f t="shared" si="189"/>
        <v>#NAME?</v>
      </c>
      <c r="AY283" s="25" t="e">
        <f t="shared" si="189"/>
        <v>#NAME?</v>
      </c>
      <c r="AZ283" s="25" t="e">
        <f t="shared" si="189"/>
        <v>#NAME?</v>
      </c>
      <c r="BA283" s="25" t="e">
        <f t="shared" si="189"/>
        <v>#NAME?</v>
      </c>
      <c r="BB283" s="25" t="e">
        <f t="shared" si="189"/>
        <v>#NAME?</v>
      </c>
      <c r="BC283" s="25" t="e">
        <f t="shared" si="189"/>
        <v>#NAME?</v>
      </c>
      <c r="BD283" s="25" t="e">
        <f t="shared" si="189"/>
        <v>#NAME?</v>
      </c>
    </row>
    <row r="284" spans="1:56">
      <c r="A284" s="32" t="e">
        <f>+"Maturity "&amp; PV_Base!A282&amp;""</f>
        <v>#REF!</v>
      </c>
      <c r="B284" s="33" t="e">
        <f>#REF!</f>
        <v>#REF!</v>
      </c>
      <c r="C284" s="30" t="str">
        <f>$C$9</f>
        <v>Base</v>
      </c>
      <c r="D284" s="31">
        <v>100</v>
      </c>
      <c r="E284" s="27"/>
      <c r="F284" s="27"/>
      <c r="G284" s="27"/>
      <c r="H284" s="27"/>
      <c r="I284" s="27"/>
      <c r="J284" s="27"/>
      <c r="K284" s="27"/>
      <c r="L284" s="27"/>
      <c r="M284" s="27"/>
      <c r="N284" s="27"/>
      <c r="O284" s="27"/>
      <c r="P284" s="27"/>
      <c r="Q284" s="27"/>
      <c r="R284" s="27"/>
      <c r="S284" s="27"/>
      <c r="T284" s="27"/>
      <c r="U284" s="27"/>
      <c r="V284" s="27"/>
      <c r="W284"/>
      <c r="X284"/>
      <c r="Y284" s="27"/>
      <c r="Z284" s="27"/>
      <c r="AA284" s="27"/>
      <c r="AB284" s="27"/>
      <c r="AC284" s="27"/>
      <c r="AD284" s="27"/>
      <c r="AE284" s="27"/>
      <c r="AF284" s="27"/>
      <c r="AG284" s="27"/>
      <c r="AH284" s="27"/>
      <c r="AI284" s="27"/>
      <c r="AJ284" s="27"/>
      <c r="AK284" s="27"/>
      <c r="AL284" s="27"/>
      <c r="AM284" s="27"/>
      <c r="AN284" s="27"/>
      <c r="AO284" s="27"/>
      <c r="AP284" s="27"/>
      <c r="AQ284" s="27"/>
      <c r="AR284" s="27"/>
      <c r="AS284" s="27"/>
      <c r="AT284" s="27"/>
      <c r="AU284" s="27"/>
      <c r="AV284" s="27"/>
      <c r="AW284" s="27"/>
      <c r="AX284" s="27"/>
      <c r="AY284" s="27"/>
      <c r="AZ284" s="27"/>
      <c r="BA284" s="27"/>
      <c r="BB284" s="12"/>
      <c r="BC284" s="12"/>
      <c r="BD284" s="12"/>
    </row>
    <row r="285" spans="1:56">
      <c r="A285" s="32" t="e">
        <f>+"Interest "&amp; PV_Base!A282&amp;""</f>
        <v>#REF!</v>
      </c>
      <c r="B285" s="35" t="e">
        <f>#REF!</f>
        <v>#REF!</v>
      </c>
      <c r="C285" s="30" t="e">
        <f>$C$10</f>
        <v>#REF!</v>
      </c>
      <c r="D285" s="34" t="e">
        <f>D284-D286</f>
        <v>#REF!</v>
      </c>
      <c r="E285" s="34" t="e">
        <f t="shared" ref="E285:BD285" si="190">D285-E286</f>
        <v>#REF!</v>
      </c>
      <c r="F285" s="34" t="e">
        <f t="shared" si="190"/>
        <v>#REF!</v>
      </c>
      <c r="G285" s="34" t="e">
        <f t="shared" si="190"/>
        <v>#REF!</v>
      </c>
      <c r="H285" s="34" t="e">
        <f t="shared" si="190"/>
        <v>#REF!</v>
      </c>
      <c r="I285" s="34" t="e">
        <f t="shared" si="190"/>
        <v>#REF!</v>
      </c>
      <c r="J285" s="34" t="e">
        <f t="shared" si="190"/>
        <v>#REF!</v>
      </c>
      <c r="K285" s="34" t="e">
        <f t="shared" si="190"/>
        <v>#REF!</v>
      </c>
      <c r="L285" s="34" t="e">
        <f t="shared" si="190"/>
        <v>#REF!</v>
      </c>
      <c r="M285" s="34" t="e">
        <f t="shared" si="190"/>
        <v>#REF!</v>
      </c>
      <c r="N285" s="34" t="e">
        <f t="shared" si="190"/>
        <v>#REF!</v>
      </c>
      <c r="O285" s="34" t="e">
        <f t="shared" si="190"/>
        <v>#REF!</v>
      </c>
      <c r="P285" s="34" t="e">
        <f t="shared" si="190"/>
        <v>#REF!</v>
      </c>
      <c r="Q285" s="34" t="e">
        <f t="shared" si="190"/>
        <v>#REF!</v>
      </c>
      <c r="R285" s="34" t="e">
        <f t="shared" si="190"/>
        <v>#REF!</v>
      </c>
      <c r="S285" s="34" t="e">
        <f t="shared" si="190"/>
        <v>#REF!</v>
      </c>
      <c r="T285" s="34" t="e">
        <f t="shared" si="190"/>
        <v>#REF!</v>
      </c>
      <c r="U285" s="34" t="e">
        <f t="shared" si="190"/>
        <v>#REF!</v>
      </c>
      <c r="V285" s="34" t="e">
        <f t="shared" si="190"/>
        <v>#REF!</v>
      </c>
      <c r="W285" s="34" t="e">
        <f t="shared" si="190"/>
        <v>#REF!</v>
      </c>
      <c r="X285" s="34" t="e">
        <f t="shared" si="190"/>
        <v>#REF!</v>
      </c>
      <c r="Y285" s="34" t="e">
        <f t="shared" si="190"/>
        <v>#REF!</v>
      </c>
      <c r="Z285" s="34" t="e">
        <f t="shared" si="190"/>
        <v>#REF!</v>
      </c>
      <c r="AA285" s="34" t="e">
        <f t="shared" si="190"/>
        <v>#REF!</v>
      </c>
      <c r="AB285" s="34" t="e">
        <f t="shared" si="190"/>
        <v>#REF!</v>
      </c>
      <c r="AC285" s="34" t="e">
        <f t="shared" si="190"/>
        <v>#REF!</v>
      </c>
      <c r="AD285" s="34" t="e">
        <f t="shared" si="190"/>
        <v>#REF!</v>
      </c>
      <c r="AE285" s="34" t="e">
        <f t="shared" si="190"/>
        <v>#REF!</v>
      </c>
      <c r="AF285" s="34" t="e">
        <f t="shared" si="190"/>
        <v>#REF!</v>
      </c>
      <c r="AG285" s="34" t="e">
        <f t="shared" si="190"/>
        <v>#REF!</v>
      </c>
      <c r="AH285" s="34" t="e">
        <f t="shared" si="190"/>
        <v>#REF!</v>
      </c>
      <c r="AI285" s="34" t="e">
        <f t="shared" si="190"/>
        <v>#REF!</v>
      </c>
      <c r="AJ285" s="34" t="e">
        <f t="shared" si="190"/>
        <v>#REF!</v>
      </c>
      <c r="AK285" s="34" t="e">
        <f t="shared" si="190"/>
        <v>#REF!</v>
      </c>
      <c r="AL285" s="34" t="e">
        <f t="shared" si="190"/>
        <v>#REF!</v>
      </c>
      <c r="AM285" s="34" t="e">
        <f t="shared" si="190"/>
        <v>#REF!</v>
      </c>
      <c r="AN285" s="34" t="e">
        <f t="shared" si="190"/>
        <v>#REF!</v>
      </c>
      <c r="AO285" s="34" t="e">
        <f t="shared" si="190"/>
        <v>#REF!</v>
      </c>
      <c r="AP285" s="34" t="e">
        <f t="shared" si="190"/>
        <v>#REF!</v>
      </c>
      <c r="AQ285" s="34" t="e">
        <f t="shared" si="190"/>
        <v>#REF!</v>
      </c>
      <c r="AR285" s="34" t="e">
        <f t="shared" si="190"/>
        <v>#REF!</v>
      </c>
      <c r="AS285" s="34" t="e">
        <f t="shared" si="190"/>
        <v>#REF!</v>
      </c>
      <c r="AT285" s="34" t="e">
        <f t="shared" si="190"/>
        <v>#REF!</v>
      </c>
      <c r="AU285" s="34" t="e">
        <f t="shared" si="190"/>
        <v>#REF!</v>
      </c>
      <c r="AV285" s="34" t="e">
        <f t="shared" si="190"/>
        <v>#REF!</v>
      </c>
      <c r="AW285" s="34" t="e">
        <f t="shared" si="190"/>
        <v>#REF!</v>
      </c>
      <c r="AX285" s="34" t="e">
        <f t="shared" si="190"/>
        <v>#REF!</v>
      </c>
      <c r="AY285" s="34" t="e">
        <f t="shared" si="190"/>
        <v>#REF!</v>
      </c>
      <c r="AZ285" s="34" t="e">
        <f t="shared" si="190"/>
        <v>#REF!</v>
      </c>
      <c r="BA285" s="34" t="e">
        <f t="shared" si="190"/>
        <v>#REF!</v>
      </c>
      <c r="BB285" s="34" t="e">
        <f t="shared" si="190"/>
        <v>#REF!</v>
      </c>
      <c r="BC285" s="34" t="e">
        <f t="shared" si="190"/>
        <v>#REF!</v>
      </c>
      <c r="BD285" s="34" t="e">
        <f t="shared" si="190"/>
        <v>#REF!</v>
      </c>
    </row>
    <row r="286" spans="1:56">
      <c r="A286" s="36" t="e">
        <f>+"Discount "&amp; PV_Base!A282&amp;""</f>
        <v>#REF!</v>
      </c>
      <c r="B286" s="37" t="e">
        <f>#REF!</f>
        <v>#REF!</v>
      </c>
      <c r="C286" s="30" t="e">
        <f>$C$11</f>
        <v>#REF!</v>
      </c>
      <c r="D286" s="34" t="e">
        <f t="shared" ref="D286:F286" si="191">IF(D282-$D282-1&lt;$B283,0,IF(D282-$D282-1&lt;$B284,$D284/($B284-$B283),0))</f>
        <v>#REF!</v>
      </c>
      <c r="E286" s="34" t="e">
        <f t="shared" si="191"/>
        <v>#REF!</v>
      </c>
      <c r="F286" s="34" t="e">
        <f t="shared" si="191"/>
        <v>#REF!</v>
      </c>
      <c r="G286" s="34" t="e">
        <f>IF(G282-$D282-1&lt;$B283,0,IF(G282-$D282-1&lt;$B284,$D284/($B284-$B283),0))</f>
        <v>#REF!</v>
      </c>
      <c r="H286" s="34" t="e">
        <f t="shared" ref="H286:BD286" si="192">IF(H282-$D282-1&lt;$B283,0,IF(H282-$D282-1&lt;$B284,$D284/($B284-$B283),0))</f>
        <v>#REF!</v>
      </c>
      <c r="I286" s="34" t="e">
        <f t="shared" si="192"/>
        <v>#REF!</v>
      </c>
      <c r="J286" s="34" t="e">
        <f t="shared" si="192"/>
        <v>#REF!</v>
      </c>
      <c r="K286" s="34" t="e">
        <f t="shared" si="192"/>
        <v>#REF!</v>
      </c>
      <c r="L286" s="34" t="e">
        <f t="shared" si="192"/>
        <v>#REF!</v>
      </c>
      <c r="M286" s="34" t="e">
        <f t="shared" si="192"/>
        <v>#REF!</v>
      </c>
      <c r="N286" s="34" t="e">
        <f t="shared" si="192"/>
        <v>#REF!</v>
      </c>
      <c r="O286" s="34" t="e">
        <f t="shared" si="192"/>
        <v>#REF!</v>
      </c>
      <c r="P286" s="34" t="e">
        <f t="shared" si="192"/>
        <v>#REF!</v>
      </c>
      <c r="Q286" s="34" t="e">
        <f t="shared" si="192"/>
        <v>#REF!</v>
      </c>
      <c r="R286" s="34" t="e">
        <f t="shared" si="192"/>
        <v>#REF!</v>
      </c>
      <c r="S286" s="34" t="e">
        <f t="shared" si="192"/>
        <v>#REF!</v>
      </c>
      <c r="T286" s="34" t="e">
        <f t="shared" si="192"/>
        <v>#REF!</v>
      </c>
      <c r="U286" s="34" t="e">
        <f t="shared" si="192"/>
        <v>#REF!</v>
      </c>
      <c r="V286" s="34" t="e">
        <f t="shared" si="192"/>
        <v>#REF!</v>
      </c>
      <c r="W286" s="34" t="e">
        <f t="shared" si="192"/>
        <v>#REF!</v>
      </c>
      <c r="X286" s="34" t="e">
        <f t="shared" si="192"/>
        <v>#REF!</v>
      </c>
      <c r="Y286" s="34" t="e">
        <f t="shared" si="192"/>
        <v>#REF!</v>
      </c>
      <c r="Z286" s="34" t="e">
        <f t="shared" si="192"/>
        <v>#REF!</v>
      </c>
      <c r="AA286" s="34" t="e">
        <f t="shared" si="192"/>
        <v>#REF!</v>
      </c>
      <c r="AB286" s="34" t="e">
        <f t="shared" si="192"/>
        <v>#REF!</v>
      </c>
      <c r="AC286" s="34" t="e">
        <f t="shared" si="192"/>
        <v>#REF!</v>
      </c>
      <c r="AD286" s="34" t="e">
        <f t="shared" si="192"/>
        <v>#REF!</v>
      </c>
      <c r="AE286" s="34" t="e">
        <f t="shared" si="192"/>
        <v>#REF!</v>
      </c>
      <c r="AF286" s="34" t="e">
        <f t="shared" si="192"/>
        <v>#REF!</v>
      </c>
      <c r="AG286" s="34" t="e">
        <f t="shared" si="192"/>
        <v>#REF!</v>
      </c>
      <c r="AH286" s="34" t="e">
        <f t="shared" si="192"/>
        <v>#REF!</v>
      </c>
      <c r="AI286" s="34" t="e">
        <f t="shared" si="192"/>
        <v>#REF!</v>
      </c>
      <c r="AJ286" s="34" t="e">
        <f t="shared" si="192"/>
        <v>#REF!</v>
      </c>
      <c r="AK286" s="34" t="e">
        <f t="shared" si="192"/>
        <v>#REF!</v>
      </c>
      <c r="AL286" s="34" t="e">
        <f t="shared" si="192"/>
        <v>#REF!</v>
      </c>
      <c r="AM286" s="34" t="e">
        <f t="shared" si="192"/>
        <v>#REF!</v>
      </c>
      <c r="AN286" s="34" t="e">
        <f t="shared" si="192"/>
        <v>#REF!</v>
      </c>
      <c r="AO286" s="34" t="e">
        <f t="shared" si="192"/>
        <v>#REF!</v>
      </c>
      <c r="AP286" s="34" t="e">
        <f t="shared" si="192"/>
        <v>#REF!</v>
      </c>
      <c r="AQ286" s="34" t="e">
        <f t="shared" si="192"/>
        <v>#REF!</v>
      </c>
      <c r="AR286" s="34" t="e">
        <f t="shared" si="192"/>
        <v>#REF!</v>
      </c>
      <c r="AS286" s="34" t="e">
        <f t="shared" si="192"/>
        <v>#REF!</v>
      </c>
      <c r="AT286" s="34" t="e">
        <f t="shared" si="192"/>
        <v>#REF!</v>
      </c>
      <c r="AU286" s="34" t="e">
        <f t="shared" si="192"/>
        <v>#REF!</v>
      </c>
      <c r="AV286" s="34" t="e">
        <f t="shared" si="192"/>
        <v>#REF!</v>
      </c>
      <c r="AW286" s="34" t="e">
        <f t="shared" si="192"/>
        <v>#REF!</v>
      </c>
      <c r="AX286" s="34" t="e">
        <f t="shared" si="192"/>
        <v>#REF!</v>
      </c>
      <c r="AY286" s="34" t="e">
        <f t="shared" si="192"/>
        <v>#REF!</v>
      </c>
      <c r="AZ286" s="34" t="e">
        <f t="shared" si="192"/>
        <v>#REF!</v>
      </c>
      <c r="BA286" s="34" t="e">
        <f t="shared" si="192"/>
        <v>#REF!</v>
      </c>
      <c r="BB286" s="34" t="e">
        <f t="shared" si="192"/>
        <v>#REF!</v>
      </c>
      <c r="BC286" s="34" t="e">
        <f t="shared" si="192"/>
        <v>#REF!</v>
      </c>
      <c r="BD286" s="34" t="e">
        <f t="shared" si="192"/>
        <v>#REF!</v>
      </c>
    </row>
    <row r="287" spans="1:56">
      <c r="A287" s="49"/>
      <c r="B287" s="12"/>
      <c r="C287" s="30" t="e">
        <f>$C$12</f>
        <v>#REF!</v>
      </c>
      <c r="D287" s="84"/>
      <c r="E287" s="84" t="e">
        <f>$B285*D285</f>
        <v>#REF!</v>
      </c>
      <c r="F287" s="84" t="e">
        <f t="shared" ref="F287:BD287" si="193">$B285*E285</f>
        <v>#REF!</v>
      </c>
      <c r="G287" s="84" t="e">
        <f t="shared" si="193"/>
        <v>#REF!</v>
      </c>
      <c r="H287" s="84" t="e">
        <f t="shared" si="193"/>
        <v>#REF!</v>
      </c>
      <c r="I287" s="84" t="e">
        <f t="shared" si="193"/>
        <v>#REF!</v>
      </c>
      <c r="J287" s="84" t="e">
        <f t="shared" si="193"/>
        <v>#REF!</v>
      </c>
      <c r="K287" s="84" t="e">
        <f t="shared" si="193"/>
        <v>#REF!</v>
      </c>
      <c r="L287" s="84" t="e">
        <f t="shared" si="193"/>
        <v>#REF!</v>
      </c>
      <c r="M287" s="84" t="e">
        <f t="shared" si="193"/>
        <v>#REF!</v>
      </c>
      <c r="N287" s="84" t="e">
        <f t="shared" si="193"/>
        <v>#REF!</v>
      </c>
      <c r="O287" s="84" t="e">
        <f t="shared" si="193"/>
        <v>#REF!</v>
      </c>
      <c r="P287" s="84" t="e">
        <f t="shared" si="193"/>
        <v>#REF!</v>
      </c>
      <c r="Q287" s="84" t="e">
        <f t="shared" si="193"/>
        <v>#REF!</v>
      </c>
      <c r="R287" s="84" t="e">
        <f t="shared" si="193"/>
        <v>#REF!</v>
      </c>
      <c r="S287" s="84" t="e">
        <f t="shared" si="193"/>
        <v>#REF!</v>
      </c>
      <c r="T287" s="84" t="e">
        <f t="shared" si="193"/>
        <v>#REF!</v>
      </c>
      <c r="U287" s="84" t="e">
        <f t="shared" si="193"/>
        <v>#REF!</v>
      </c>
      <c r="V287" s="84" t="e">
        <f t="shared" si="193"/>
        <v>#REF!</v>
      </c>
      <c r="W287" s="84" t="e">
        <f t="shared" si="193"/>
        <v>#REF!</v>
      </c>
      <c r="X287" s="84" t="e">
        <f t="shared" si="193"/>
        <v>#REF!</v>
      </c>
      <c r="Y287" s="84" t="e">
        <f t="shared" si="193"/>
        <v>#REF!</v>
      </c>
      <c r="Z287" s="84" t="e">
        <f t="shared" si="193"/>
        <v>#REF!</v>
      </c>
      <c r="AA287" s="84" t="e">
        <f t="shared" si="193"/>
        <v>#REF!</v>
      </c>
      <c r="AB287" s="84" t="e">
        <f t="shared" si="193"/>
        <v>#REF!</v>
      </c>
      <c r="AC287" s="84" t="e">
        <f t="shared" si="193"/>
        <v>#REF!</v>
      </c>
      <c r="AD287" s="84" t="e">
        <f t="shared" si="193"/>
        <v>#REF!</v>
      </c>
      <c r="AE287" s="84" t="e">
        <f t="shared" si="193"/>
        <v>#REF!</v>
      </c>
      <c r="AF287" s="84" t="e">
        <f t="shared" si="193"/>
        <v>#REF!</v>
      </c>
      <c r="AG287" s="84" t="e">
        <f t="shared" si="193"/>
        <v>#REF!</v>
      </c>
      <c r="AH287" s="84" t="e">
        <f t="shared" si="193"/>
        <v>#REF!</v>
      </c>
      <c r="AI287" s="84" t="e">
        <f t="shared" si="193"/>
        <v>#REF!</v>
      </c>
      <c r="AJ287" s="84" t="e">
        <f t="shared" si="193"/>
        <v>#REF!</v>
      </c>
      <c r="AK287" s="84" t="e">
        <f t="shared" si="193"/>
        <v>#REF!</v>
      </c>
      <c r="AL287" s="84" t="e">
        <f t="shared" si="193"/>
        <v>#REF!</v>
      </c>
      <c r="AM287" s="84" t="e">
        <f t="shared" si="193"/>
        <v>#REF!</v>
      </c>
      <c r="AN287" s="84" t="e">
        <f t="shared" si="193"/>
        <v>#REF!</v>
      </c>
      <c r="AO287" s="84" t="e">
        <f t="shared" si="193"/>
        <v>#REF!</v>
      </c>
      <c r="AP287" s="84" t="e">
        <f t="shared" si="193"/>
        <v>#REF!</v>
      </c>
      <c r="AQ287" s="84" t="e">
        <f t="shared" si="193"/>
        <v>#REF!</v>
      </c>
      <c r="AR287" s="84" t="e">
        <f t="shared" si="193"/>
        <v>#REF!</v>
      </c>
      <c r="AS287" s="84" t="e">
        <f t="shared" si="193"/>
        <v>#REF!</v>
      </c>
      <c r="AT287" s="84" t="e">
        <f t="shared" si="193"/>
        <v>#REF!</v>
      </c>
      <c r="AU287" s="84" t="e">
        <f t="shared" si="193"/>
        <v>#REF!</v>
      </c>
      <c r="AV287" s="84" t="e">
        <f t="shared" si="193"/>
        <v>#REF!</v>
      </c>
      <c r="AW287" s="84" t="e">
        <f t="shared" si="193"/>
        <v>#REF!</v>
      </c>
      <c r="AX287" s="84" t="e">
        <f t="shared" si="193"/>
        <v>#REF!</v>
      </c>
      <c r="AY287" s="84" t="e">
        <f t="shared" si="193"/>
        <v>#REF!</v>
      </c>
      <c r="AZ287" s="84" t="e">
        <f t="shared" si="193"/>
        <v>#REF!</v>
      </c>
      <c r="BA287" s="84" t="e">
        <f t="shared" si="193"/>
        <v>#REF!</v>
      </c>
      <c r="BB287" s="84" t="e">
        <f t="shared" si="193"/>
        <v>#REF!</v>
      </c>
      <c r="BC287" s="84" t="e">
        <f t="shared" si="193"/>
        <v>#REF!</v>
      </c>
      <c r="BD287" s="84" t="e">
        <f t="shared" si="193"/>
        <v>#REF!</v>
      </c>
    </row>
    <row r="288" spans="1:56">
      <c r="A288" s="49"/>
      <c r="B288" s="12"/>
      <c r="C288" s="30" t="e">
        <f>$C$13</f>
        <v>#REF!</v>
      </c>
      <c r="D288" s="34" t="e">
        <f t="shared" ref="D288:BD288" si="194">D286+D287</f>
        <v>#REF!</v>
      </c>
      <c r="E288" s="34" t="e">
        <f t="shared" si="194"/>
        <v>#REF!</v>
      </c>
      <c r="F288" s="34" t="e">
        <f t="shared" si="194"/>
        <v>#REF!</v>
      </c>
      <c r="G288" s="34" t="e">
        <f t="shared" si="194"/>
        <v>#REF!</v>
      </c>
      <c r="H288" s="34" t="e">
        <f t="shared" si="194"/>
        <v>#REF!</v>
      </c>
      <c r="I288" s="34" t="e">
        <f t="shared" si="194"/>
        <v>#REF!</v>
      </c>
      <c r="J288" s="34" t="e">
        <f t="shared" si="194"/>
        <v>#REF!</v>
      </c>
      <c r="K288" s="34" t="e">
        <f t="shared" si="194"/>
        <v>#REF!</v>
      </c>
      <c r="L288" s="34" t="e">
        <f t="shared" si="194"/>
        <v>#REF!</v>
      </c>
      <c r="M288" s="34" t="e">
        <f t="shared" si="194"/>
        <v>#REF!</v>
      </c>
      <c r="N288" s="34" t="e">
        <f t="shared" si="194"/>
        <v>#REF!</v>
      </c>
      <c r="O288" s="34" t="e">
        <f t="shared" si="194"/>
        <v>#REF!</v>
      </c>
      <c r="P288" s="34" t="e">
        <f t="shared" si="194"/>
        <v>#REF!</v>
      </c>
      <c r="Q288" s="34" t="e">
        <f t="shared" si="194"/>
        <v>#REF!</v>
      </c>
      <c r="R288" s="34" t="e">
        <f t="shared" si="194"/>
        <v>#REF!</v>
      </c>
      <c r="S288" s="34" t="e">
        <f t="shared" si="194"/>
        <v>#REF!</v>
      </c>
      <c r="T288" s="34" t="e">
        <f t="shared" si="194"/>
        <v>#REF!</v>
      </c>
      <c r="U288" s="34" t="e">
        <f t="shared" si="194"/>
        <v>#REF!</v>
      </c>
      <c r="V288" s="34" t="e">
        <f t="shared" si="194"/>
        <v>#REF!</v>
      </c>
      <c r="W288" s="34" t="e">
        <f t="shared" si="194"/>
        <v>#REF!</v>
      </c>
      <c r="X288" s="34" t="e">
        <f t="shared" si="194"/>
        <v>#REF!</v>
      </c>
      <c r="Y288" s="34" t="e">
        <f t="shared" si="194"/>
        <v>#REF!</v>
      </c>
      <c r="Z288" s="34" t="e">
        <f t="shared" si="194"/>
        <v>#REF!</v>
      </c>
      <c r="AA288" s="34" t="e">
        <f t="shared" si="194"/>
        <v>#REF!</v>
      </c>
      <c r="AB288" s="34" t="e">
        <f t="shared" si="194"/>
        <v>#REF!</v>
      </c>
      <c r="AC288" s="34" t="e">
        <f t="shared" si="194"/>
        <v>#REF!</v>
      </c>
      <c r="AD288" s="34" t="e">
        <f t="shared" si="194"/>
        <v>#REF!</v>
      </c>
      <c r="AE288" s="34" t="e">
        <f t="shared" si="194"/>
        <v>#REF!</v>
      </c>
      <c r="AF288" s="34" t="e">
        <f t="shared" si="194"/>
        <v>#REF!</v>
      </c>
      <c r="AG288" s="34" t="e">
        <f t="shared" si="194"/>
        <v>#REF!</v>
      </c>
      <c r="AH288" s="34" t="e">
        <f t="shared" si="194"/>
        <v>#REF!</v>
      </c>
      <c r="AI288" s="34" t="e">
        <f t="shared" si="194"/>
        <v>#REF!</v>
      </c>
      <c r="AJ288" s="34" t="e">
        <f t="shared" si="194"/>
        <v>#REF!</v>
      </c>
      <c r="AK288" s="34" t="e">
        <f t="shared" si="194"/>
        <v>#REF!</v>
      </c>
      <c r="AL288" s="34" t="e">
        <f t="shared" si="194"/>
        <v>#REF!</v>
      </c>
      <c r="AM288" s="34" t="e">
        <f t="shared" si="194"/>
        <v>#REF!</v>
      </c>
      <c r="AN288" s="34" t="e">
        <f t="shared" si="194"/>
        <v>#REF!</v>
      </c>
      <c r="AO288" s="34" t="e">
        <f t="shared" si="194"/>
        <v>#REF!</v>
      </c>
      <c r="AP288" s="34" t="e">
        <f t="shared" si="194"/>
        <v>#REF!</v>
      </c>
      <c r="AQ288" s="34" t="e">
        <f t="shared" si="194"/>
        <v>#REF!</v>
      </c>
      <c r="AR288" s="34" t="e">
        <f t="shared" si="194"/>
        <v>#REF!</v>
      </c>
      <c r="AS288" s="34" t="e">
        <f t="shared" si="194"/>
        <v>#REF!</v>
      </c>
      <c r="AT288" s="34" t="e">
        <f t="shared" si="194"/>
        <v>#REF!</v>
      </c>
      <c r="AU288" s="34" t="e">
        <f t="shared" si="194"/>
        <v>#REF!</v>
      </c>
      <c r="AV288" s="34" t="e">
        <f t="shared" si="194"/>
        <v>#REF!</v>
      </c>
      <c r="AW288" s="34" t="e">
        <f t="shared" si="194"/>
        <v>#REF!</v>
      </c>
      <c r="AX288" s="34" t="e">
        <f t="shared" si="194"/>
        <v>#REF!</v>
      </c>
      <c r="AY288" s="34" t="e">
        <f t="shared" si="194"/>
        <v>#REF!</v>
      </c>
      <c r="AZ288" s="34" t="e">
        <f t="shared" si="194"/>
        <v>#REF!</v>
      </c>
      <c r="BA288" s="34" t="e">
        <f t="shared" si="194"/>
        <v>#REF!</v>
      </c>
      <c r="BB288" s="34" t="e">
        <f t="shared" si="194"/>
        <v>#REF!</v>
      </c>
      <c r="BC288" s="34" t="e">
        <f t="shared" si="194"/>
        <v>#REF!</v>
      </c>
      <c r="BD288" s="34" t="e">
        <f t="shared" si="194"/>
        <v>#REF!</v>
      </c>
    </row>
    <row r="289" spans="1:56">
      <c r="A289" s="39"/>
      <c r="B289" s="12"/>
      <c r="C289" s="30" t="e">
        <f>$C$14</f>
        <v>#REF!</v>
      </c>
      <c r="D289" s="34" t="e">
        <f>IF($B285&gt;=$B286, D285, NPV($B286,E288:$BD288))</f>
        <v>#REF!</v>
      </c>
      <c r="E289" s="34" t="e">
        <f>IF($B285&gt;=$B286, E285, NPV($B286,F288:$BD288))</f>
        <v>#REF!</v>
      </c>
      <c r="F289" s="34" t="e">
        <f>IF($B285&gt;=$B286, F285, NPV($B286,G288:$BD288))</f>
        <v>#REF!</v>
      </c>
      <c r="G289" s="34" t="e">
        <f>IF($B285&gt;=$B286, G285, NPV($B286,H288:$BD288))</f>
        <v>#REF!</v>
      </c>
      <c r="H289" s="34" t="e">
        <f>IF($B285&gt;=$B286, H285, NPV($B286,I288:$BD288))</f>
        <v>#REF!</v>
      </c>
      <c r="I289" s="34" t="e">
        <f>IF($B285&gt;=$B286, I285, NPV($B286,J288:$BD288))</f>
        <v>#REF!</v>
      </c>
      <c r="J289" s="34" t="e">
        <f>IF($B285&gt;=$B286, J285, NPV($B286,K288:$BD288))</f>
        <v>#REF!</v>
      </c>
      <c r="K289" s="34" t="e">
        <f>IF($B285&gt;=$B286, K285, NPV($B286,L288:$BD288))</f>
        <v>#REF!</v>
      </c>
      <c r="L289" s="34" t="e">
        <f>IF($B285&gt;=$B286, L285, NPV($B286,M288:$BD288))</f>
        <v>#REF!</v>
      </c>
      <c r="M289" s="34" t="e">
        <f>IF($B285&gt;=$B286, M285, NPV($B286,N288:$BD288))</f>
        <v>#REF!</v>
      </c>
      <c r="N289" s="34" t="e">
        <f>IF($B285&gt;=$B286, N285, NPV($B286,O288:$BD288))</f>
        <v>#REF!</v>
      </c>
      <c r="O289" s="34" t="e">
        <f>IF($B285&gt;=$B286, O285, NPV($B286,P288:$BD288))</f>
        <v>#REF!</v>
      </c>
      <c r="P289" s="34" t="e">
        <f>IF($B285&gt;=$B286, P285, NPV($B286,Q288:$BD288))</f>
        <v>#REF!</v>
      </c>
      <c r="Q289" s="34" t="e">
        <f>IF($B285&gt;=$B286, Q285, NPV($B286,R288:$BD288))</f>
        <v>#REF!</v>
      </c>
      <c r="R289" s="34" t="e">
        <f>IF($B285&gt;=$B286, R285, NPV($B286,S288:$BD288))</f>
        <v>#REF!</v>
      </c>
      <c r="S289" s="34" t="e">
        <f>IF($B285&gt;=$B286, S285, NPV($B286,T288:$BD288))</f>
        <v>#REF!</v>
      </c>
      <c r="T289" s="34" t="e">
        <f>IF($B285&gt;=$B286, T285, NPV($B286,U288:$BD288))</f>
        <v>#REF!</v>
      </c>
      <c r="U289" s="34" t="e">
        <f>IF($B285&gt;=$B286, U285, NPV($B286,V288:$BD288))</f>
        <v>#REF!</v>
      </c>
      <c r="V289" s="34" t="e">
        <f>IF($B285&gt;=$B286, V285, NPV($B286,W288:$BD288))</f>
        <v>#REF!</v>
      </c>
      <c r="W289" s="34" t="e">
        <f>IF($B285&gt;=$B286, W285, NPV($B286,X288:$BD288))</f>
        <v>#REF!</v>
      </c>
      <c r="X289" s="89" t="e">
        <f>IF($B285&gt;=$B286, X285, NPV($B286,Y288:$BD288))</f>
        <v>#REF!</v>
      </c>
      <c r="Y289" s="34" t="e">
        <f>IF($B285&gt;=$B286, Y285, NPV($B286,Z288:$BD288))</f>
        <v>#REF!</v>
      </c>
      <c r="Z289" s="34" t="e">
        <f>IF($B285&gt;=$B286, Z285, NPV($B286,AA288:$BD288))</f>
        <v>#REF!</v>
      </c>
      <c r="AA289" s="34" t="e">
        <f>IF($B285&gt;=$B286, AA285, NPV($B286,AB288:$BD288))</f>
        <v>#REF!</v>
      </c>
      <c r="AB289" s="34" t="e">
        <f>IF($B285&gt;=$B286, AB285, NPV($B286,AC288:$BD288))</f>
        <v>#REF!</v>
      </c>
      <c r="AC289" s="34" t="e">
        <f>IF($B285&gt;=$B286, AC285, NPV($B286,AD288:$BD288))</f>
        <v>#REF!</v>
      </c>
      <c r="AD289" s="34" t="e">
        <f>IF($B285&gt;=$B286, AD285, NPV($B286,AE288:$BD288))</f>
        <v>#REF!</v>
      </c>
      <c r="AE289" s="34" t="e">
        <f>IF($B285&gt;=$B286, AE285, NPV($B286,AF288:$BD288))</f>
        <v>#REF!</v>
      </c>
      <c r="AF289" s="34" t="e">
        <f>IF($B285&gt;=$B286, AF285, NPV($B286,AG288:$BD288))</f>
        <v>#REF!</v>
      </c>
      <c r="AG289" s="34" t="e">
        <f>IF($B285&gt;=$B286, AG285, NPV($B286,AH288:$BD288))</f>
        <v>#REF!</v>
      </c>
      <c r="AH289" s="34" t="e">
        <f>IF($B285&gt;=$B286, AH285, NPV($B286,AI288:$BD288))</f>
        <v>#REF!</v>
      </c>
      <c r="AI289" s="34" t="e">
        <f>IF($B285&gt;=$B286, AI285, NPV($B286,AJ288:$BD288))</f>
        <v>#REF!</v>
      </c>
      <c r="AJ289" s="34" t="e">
        <f>IF($B285&gt;=$B286, AJ285, NPV($B286,AK288:$BD288))</f>
        <v>#REF!</v>
      </c>
      <c r="AK289" s="34" t="e">
        <f>IF($B285&gt;=$B286, AK285, NPV($B286,AL288:$BD288))</f>
        <v>#REF!</v>
      </c>
      <c r="AL289" s="34" t="e">
        <f>IF($B285&gt;=$B286, AL285, NPV($B286,AM288:$BD288))</f>
        <v>#REF!</v>
      </c>
      <c r="AM289" s="34" t="e">
        <f>IF($B285&gt;=$B286, AM285, NPV($B286,AN288:$BD288))</f>
        <v>#REF!</v>
      </c>
      <c r="AN289" s="34" t="e">
        <f>IF($B285&gt;=$B286, AN285, NPV($B286,AO288:$BD288))</f>
        <v>#REF!</v>
      </c>
      <c r="AO289" s="34" t="e">
        <f>IF($B285&gt;=$B286, AO285, NPV($B286,AP288:$BD288))</f>
        <v>#REF!</v>
      </c>
      <c r="AP289" s="34" t="e">
        <f>IF($B285&gt;=$B286, AP285, NPV($B286,AQ288:$BD288))</f>
        <v>#REF!</v>
      </c>
      <c r="AQ289" s="34" t="e">
        <f>IF($B285&gt;=$B286, AQ285, NPV($B286,AR288:$BD288))</f>
        <v>#REF!</v>
      </c>
      <c r="AR289" s="34" t="e">
        <f>IF($B285&gt;=$B286, AR285, NPV($B286,AS288:$BD288))</f>
        <v>#REF!</v>
      </c>
      <c r="AS289" s="34" t="e">
        <f>IF($B285&gt;=$B286, AS285, NPV($B286,AT288:$BD288))</f>
        <v>#REF!</v>
      </c>
      <c r="AT289" s="34" t="e">
        <f>IF($B285&gt;=$B286, AT285, NPV($B286,AU288:$BD288))</f>
        <v>#REF!</v>
      </c>
      <c r="AU289" s="34" t="e">
        <f>IF($B285&gt;=$B286, AU285, NPV($B286,AV288:$BD288))</f>
        <v>#REF!</v>
      </c>
      <c r="AV289" s="34" t="e">
        <f>IF($B285&gt;=$B286, AV285, NPV($B286,AW288:$BD288))</f>
        <v>#REF!</v>
      </c>
      <c r="AW289" s="34" t="e">
        <f>IF($B285&gt;=$B286, AW285, NPV($B286,AX288:$BD288))</f>
        <v>#REF!</v>
      </c>
      <c r="AX289" s="34" t="e">
        <f>IF($B285&gt;=$B286, AX285, NPV($B286,AY288:$BD288))</f>
        <v>#REF!</v>
      </c>
      <c r="AY289" s="34" t="e">
        <f>IF($B285&gt;=$B286, AY285, NPV($B286,AZ288:$BD288))</f>
        <v>#REF!</v>
      </c>
      <c r="AZ289" s="34" t="e">
        <f>IF($B285&gt;=$B286, AZ285, NPV($B286,BA288:$BD288))</f>
        <v>#REF!</v>
      </c>
      <c r="BA289" s="34" t="e">
        <f>IF($B285&gt;=$B286, BA285, NPV($B286,BB288:$BD288))</f>
        <v>#REF!</v>
      </c>
      <c r="BB289" s="34" t="e">
        <f>IF($B285&gt;=$B286, BB285, NPV($B286,BC288:$BD288))</f>
        <v>#REF!</v>
      </c>
      <c r="BC289" s="34" t="e">
        <f>IF($B285&gt;=$B286, BC285, NPV($B286,BD288:$BD288))</f>
        <v>#REF!</v>
      </c>
      <c r="BD289" s="34" t="e">
        <f>IF($B285&gt;=$B286, BD285, NPV($B286,$BD288:BD288))</f>
        <v>#REF!</v>
      </c>
    </row>
    <row r="290" spans="1:56">
      <c r="A290" s="39"/>
      <c r="B290" s="12"/>
      <c r="C290" s="30" t="e">
        <f>$C$15</f>
        <v>#REF!</v>
      </c>
      <c r="D290" s="34" t="e">
        <f t="shared" ref="D290:BD290" si="195">IF(D289=0,0,(1-D289/D285)*100)</f>
        <v>#REF!</v>
      </c>
      <c r="E290" s="34" t="e">
        <f t="shared" si="195"/>
        <v>#REF!</v>
      </c>
      <c r="F290" s="34" t="e">
        <f t="shared" si="195"/>
        <v>#REF!</v>
      </c>
      <c r="G290" s="34" t="e">
        <f t="shared" si="195"/>
        <v>#REF!</v>
      </c>
      <c r="H290" s="34" t="e">
        <f t="shared" si="195"/>
        <v>#REF!</v>
      </c>
      <c r="I290" s="34" t="e">
        <f t="shared" si="195"/>
        <v>#REF!</v>
      </c>
      <c r="J290" s="34" t="e">
        <f t="shared" si="195"/>
        <v>#REF!</v>
      </c>
      <c r="K290" s="34" t="e">
        <f t="shared" si="195"/>
        <v>#REF!</v>
      </c>
      <c r="L290" s="34" t="e">
        <f t="shared" si="195"/>
        <v>#REF!</v>
      </c>
      <c r="M290" s="34" t="e">
        <f t="shared" si="195"/>
        <v>#REF!</v>
      </c>
      <c r="N290" s="34" t="e">
        <f t="shared" si="195"/>
        <v>#REF!</v>
      </c>
      <c r="O290" s="34" t="e">
        <f t="shared" si="195"/>
        <v>#REF!</v>
      </c>
      <c r="P290" s="34" t="e">
        <f t="shared" si="195"/>
        <v>#REF!</v>
      </c>
      <c r="Q290" s="34" t="e">
        <f t="shared" si="195"/>
        <v>#REF!</v>
      </c>
      <c r="R290" s="34" t="e">
        <f t="shared" si="195"/>
        <v>#REF!</v>
      </c>
      <c r="S290" s="34" t="e">
        <f t="shared" si="195"/>
        <v>#REF!</v>
      </c>
      <c r="T290" s="34" t="e">
        <f t="shared" si="195"/>
        <v>#REF!</v>
      </c>
      <c r="U290" s="34" t="e">
        <f t="shared" si="195"/>
        <v>#REF!</v>
      </c>
      <c r="V290" s="34" t="e">
        <f t="shared" si="195"/>
        <v>#REF!</v>
      </c>
      <c r="W290" s="34" t="e">
        <f t="shared" si="195"/>
        <v>#REF!</v>
      </c>
      <c r="X290" s="34" t="e">
        <f t="shared" si="195"/>
        <v>#REF!</v>
      </c>
      <c r="Y290" s="34" t="e">
        <f t="shared" si="195"/>
        <v>#REF!</v>
      </c>
      <c r="Z290" s="34" t="e">
        <f t="shared" si="195"/>
        <v>#REF!</v>
      </c>
      <c r="AA290" s="34" t="e">
        <f t="shared" si="195"/>
        <v>#REF!</v>
      </c>
      <c r="AB290" s="34" t="e">
        <f t="shared" si="195"/>
        <v>#REF!</v>
      </c>
      <c r="AC290" s="34" t="e">
        <f t="shared" si="195"/>
        <v>#REF!</v>
      </c>
      <c r="AD290" s="34" t="e">
        <f t="shared" si="195"/>
        <v>#REF!</v>
      </c>
      <c r="AE290" s="34" t="e">
        <f t="shared" si="195"/>
        <v>#REF!</v>
      </c>
      <c r="AF290" s="34" t="e">
        <f t="shared" si="195"/>
        <v>#REF!</v>
      </c>
      <c r="AG290" s="34" t="e">
        <f t="shared" si="195"/>
        <v>#REF!</v>
      </c>
      <c r="AH290" s="34" t="e">
        <f t="shared" si="195"/>
        <v>#REF!</v>
      </c>
      <c r="AI290" s="34" t="e">
        <f t="shared" si="195"/>
        <v>#REF!</v>
      </c>
      <c r="AJ290" s="34" t="e">
        <f t="shared" si="195"/>
        <v>#REF!</v>
      </c>
      <c r="AK290" s="34" t="e">
        <f t="shared" si="195"/>
        <v>#REF!</v>
      </c>
      <c r="AL290" s="34" t="e">
        <f t="shared" si="195"/>
        <v>#REF!</v>
      </c>
      <c r="AM290" s="34" t="e">
        <f t="shared" si="195"/>
        <v>#REF!</v>
      </c>
      <c r="AN290" s="34" t="e">
        <f t="shared" si="195"/>
        <v>#REF!</v>
      </c>
      <c r="AO290" s="34" t="e">
        <f t="shared" si="195"/>
        <v>#REF!</v>
      </c>
      <c r="AP290" s="34" t="e">
        <f t="shared" si="195"/>
        <v>#REF!</v>
      </c>
      <c r="AQ290" s="34" t="e">
        <f t="shared" si="195"/>
        <v>#REF!</v>
      </c>
      <c r="AR290" s="34" t="e">
        <f t="shared" si="195"/>
        <v>#REF!</v>
      </c>
      <c r="AS290" s="34" t="e">
        <f t="shared" si="195"/>
        <v>#REF!</v>
      </c>
      <c r="AT290" s="34" t="e">
        <f t="shared" si="195"/>
        <v>#REF!</v>
      </c>
      <c r="AU290" s="34" t="e">
        <f t="shared" si="195"/>
        <v>#REF!</v>
      </c>
      <c r="AV290" s="34" t="e">
        <f t="shared" si="195"/>
        <v>#REF!</v>
      </c>
      <c r="AW290" s="34" t="e">
        <f t="shared" si="195"/>
        <v>#REF!</v>
      </c>
      <c r="AX290" s="34" t="e">
        <f t="shared" si="195"/>
        <v>#REF!</v>
      </c>
      <c r="AY290" s="34" t="e">
        <f t="shared" si="195"/>
        <v>#REF!</v>
      </c>
      <c r="AZ290" s="34" t="e">
        <f t="shared" si="195"/>
        <v>#REF!</v>
      </c>
      <c r="BA290" s="34" t="e">
        <f t="shared" si="195"/>
        <v>#REF!</v>
      </c>
      <c r="BB290" s="34" t="e">
        <f t="shared" si="195"/>
        <v>#REF!</v>
      </c>
      <c r="BC290" s="34" t="e">
        <f t="shared" si="195"/>
        <v>#REF!</v>
      </c>
      <c r="BD290" s="34" t="e">
        <f t="shared" si="195"/>
        <v>#REF!</v>
      </c>
    </row>
    <row r="291" spans="1:56">
      <c r="C291" s="30" t="str">
        <f>$C$16</f>
        <v>t-g&gt;0</v>
      </c>
      <c r="D291" s="42" t="e">
        <f t="shared" ref="D291:AE291" si="196">IF(D282-$B283&gt;0,D282-$B283,0)</f>
        <v>#REF!</v>
      </c>
      <c r="E291" s="42" t="e">
        <f t="shared" si="196"/>
        <v>#REF!</v>
      </c>
      <c r="F291" s="42" t="e">
        <f t="shared" si="196"/>
        <v>#REF!</v>
      </c>
      <c r="G291" s="42" t="e">
        <f t="shared" si="196"/>
        <v>#REF!</v>
      </c>
      <c r="H291" s="42" t="e">
        <f t="shared" si="196"/>
        <v>#REF!</v>
      </c>
      <c r="I291" s="42" t="e">
        <f t="shared" si="196"/>
        <v>#REF!</v>
      </c>
      <c r="J291" s="42" t="e">
        <f t="shared" si="196"/>
        <v>#REF!</v>
      </c>
      <c r="K291" s="42" t="e">
        <f t="shared" si="196"/>
        <v>#REF!</v>
      </c>
      <c r="L291" s="42" t="e">
        <f t="shared" si="196"/>
        <v>#REF!</v>
      </c>
      <c r="M291" s="42" t="e">
        <f t="shared" si="196"/>
        <v>#REF!</v>
      </c>
      <c r="N291" s="42" t="e">
        <f t="shared" si="196"/>
        <v>#REF!</v>
      </c>
      <c r="O291" s="42" t="e">
        <f t="shared" si="196"/>
        <v>#REF!</v>
      </c>
      <c r="P291" s="42" t="e">
        <f t="shared" si="196"/>
        <v>#REF!</v>
      </c>
      <c r="Q291" s="42" t="e">
        <f t="shared" si="196"/>
        <v>#REF!</v>
      </c>
      <c r="R291" s="42" t="e">
        <f t="shared" si="196"/>
        <v>#REF!</v>
      </c>
      <c r="S291" s="42" t="e">
        <f t="shared" si="196"/>
        <v>#REF!</v>
      </c>
      <c r="T291" s="42" t="e">
        <f t="shared" si="196"/>
        <v>#REF!</v>
      </c>
      <c r="U291" s="42" t="e">
        <f t="shared" si="196"/>
        <v>#REF!</v>
      </c>
      <c r="V291" s="42" t="e">
        <f t="shared" si="196"/>
        <v>#REF!</v>
      </c>
      <c r="W291" s="42" t="e">
        <f t="shared" si="196"/>
        <v>#REF!</v>
      </c>
      <c r="X291" s="42" t="e">
        <f t="shared" si="196"/>
        <v>#REF!</v>
      </c>
      <c r="Y291" s="42" t="e">
        <f t="shared" si="196"/>
        <v>#REF!</v>
      </c>
      <c r="Z291" s="42" t="e">
        <f t="shared" si="196"/>
        <v>#REF!</v>
      </c>
      <c r="AA291" s="42" t="e">
        <f t="shared" si="196"/>
        <v>#REF!</v>
      </c>
      <c r="AB291" s="42" t="e">
        <f t="shared" si="196"/>
        <v>#REF!</v>
      </c>
      <c r="AC291" s="42" t="e">
        <f t="shared" si="196"/>
        <v>#REF!</v>
      </c>
      <c r="AD291" s="42" t="e">
        <f t="shared" si="196"/>
        <v>#REF!</v>
      </c>
      <c r="AE291" s="42" t="e">
        <f t="shared" si="196"/>
        <v>#REF!</v>
      </c>
      <c r="AF291" s="42"/>
      <c r="AG291" s="42"/>
      <c r="AH291" s="42"/>
      <c r="AI291" s="42"/>
      <c r="AJ291" s="42"/>
      <c r="AK291" s="42"/>
      <c r="AL291" s="42"/>
      <c r="AM291" s="42"/>
      <c r="AN291" s="42"/>
      <c r="AO291" s="42"/>
      <c r="AP291" s="42"/>
      <c r="AQ291" s="42"/>
      <c r="AR291" s="43"/>
      <c r="AS291" s="43"/>
      <c r="AT291" s="43"/>
      <c r="AU291" s="43"/>
      <c r="AV291" s="43"/>
      <c r="AW291" s="43"/>
      <c r="AX291" s="43"/>
      <c r="AY291" s="43"/>
      <c r="AZ291" s="43"/>
      <c r="BA291" s="43"/>
      <c r="BB291" s="46"/>
      <c r="BC291" s="46"/>
      <c r="BD291" s="46"/>
    </row>
    <row r="292" spans="1:56">
      <c r="C292" s="30"/>
      <c r="D292" s="42" t="e">
        <f>IF(D291=0,0,CHOOSE(D291,D298,E298,F298,G298,H298,I298,J298,K298,L298,M298,N298,O298,P298,Q298,R298,S298,T298,U298,V298,W298,X298,Y298,Z298,AA298,AB298,AC298,AD298,AE298,AF298))</f>
        <v>#REF!</v>
      </c>
      <c r="E292" s="42" t="e">
        <f>IF(E291=0,0,CHOOSE(E291,D298,E298,F298,G298,H298,I298,J298,K298,L298,M298,N298,O298,P298,Q298,R298,S298,T298,U298,V298,W298,X298,Y298,Z298,AA298,AB298,AC298,AD298,AE298,AF298))</f>
        <v>#REF!</v>
      </c>
      <c r="F292" s="42" t="e">
        <f>IF(F291=0,0,CHOOSE(F291,D298,E298,F298,G298,H298,I298,J298,K298,L298,M298,N298,O298,P298,Q298,R298,S298,T298,U298,V298,W298,X298,Y298,Z298,AA298,AB298,AC298,AD298,AE298,AF298))</f>
        <v>#REF!</v>
      </c>
      <c r="G292" s="42" t="e">
        <f>IF(G291=0,0,CHOOSE(G291,D298,E298,F298,G298,H298,I298,J298,K298,L298,M298,N298,O298,P298,Q298,R298,S298,T298,U298,V298,W298,X298,Y298,Z298,AA298,AB298,AC298,AD298,AE298,AF298))</f>
        <v>#REF!</v>
      </c>
      <c r="H292" s="42" t="e">
        <f>IF(H291=0,0,CHOOSE(H291,D298,E298,F298,G298,H298,I298,J298,K298,L298,M298,N298,O298,P298,Q298,R298,S298,T298,U298,V298,W298,X298,Y298,Z298,AA298,AB298,AC298,AD298,AE298,AF298))</f>
        <v>#REF!</v>
      </c>
      <c r="I292" s="42" t="e">
        <f>IF(I291=0,0,CHOOSE(I291,D298,E298,F298,G298,H298,I298,J298,K298,L298,M298,N298,O298,P298,Q298,R298,S298,T298,U298,V298,W298,X298,Y298,Z298,AA298,AB298,AC298,AD298,AE298,AF298))</f>
        <v>#REF!</v>
      </c>
      <c r="J292" s="42" t="e">
        <f>IF(J291=0,0,CHOOSE(J291,D298,E298,F298,G298,H298,I298,J298,K298,L298,M298,N298,O298,P298,Q298,R298,S298,T298,U298,V298,W298,X298,Y298,Z298,AA298,AB298,AC298,AD298,AE298,AF298))</f>
        <v>#REF!</v>
      </c>
      <c r="K292" s="42" t="e">
        <f>IF(K291=0,0,CHOOSE(K291,D298,E298,F298,G298,H298,I298,J298,K298,L298,M298,N298,O298,P298,Q298,R298,S298,T298,U298,V298,W298,X298,Y298,Z298,AA298,AB298,AC298,AD298,AE298,AF298))</f>
        <v>#REF!</v>
      </c>
      <c r="L292" s="42" t="e">
        <f>IF(L291=0,0,CHOOSE(L291,D298,E298,F298,G298,H298,I298,J298,K298,L298,M298,N298,O298,P298,Q298,R298,S298,T298,U298,V298,W298,X298,Y298,Z298,AA298,AB298,AC298,AD298,AE298,AF298))</f>
        <v>#REF!</v>
      </c>
      <c r="M292" s="42" t="e">
        <f>IF(M291=0,0,CHOOSE(M291,D298,E298,F298,G298,H298,I298,J298,K298,L298,M298,N298,O298,P298,Q298,R298,S298,T298,U298,V298,W298,X298,Y298,Z298,AA298,AB298,AC298,AD298,AE298,AF298))</f>
        <v>#REF!</v>
      </c>
      <c r="N292" s="42" t="e">
        <f>IF(N291=0,0,CHOOSE(N291,D298,E298,F298,G298,H298,I298,J298,K298,L298,M298,N298,O298,P298,Q298,R298,S298,T298,U298,V298,W298,X298,Y298,Z298,AA298,AB298,AC298,AD298,AE298,AF298))</f>
        <v>#REF!</v>
      </c>
      <c r="O292" s="42" t="e">
        <f>IF(O291=0,0,CHOOSE(O291,D298,E298,F298,G298,H298,I298,J298,K298,L298,M298,N298,O298,P298,Q298,R298,S298,T298,U298,V298,W298,X298,Y298,Z298,AA298,AB298,AC298,AD298,AE298,AF298))</f>
        <v>#REF!</v>
      </c>
      <c r="P292" s="42" t="e">
        <f>IF(P291=0,0,CHOOSE(P291,D298,E298,F298,G298,H298,I298,J298,K298,L298,M298,N298,O298,P298,Q298,R298,S298,T298,U298,V298,W298,X298,Y298,Z298,AA298,AB298,AC298,AD298,AE298,AF298))</f>
        <v>#REF!</v>
      </c>
      <c r="Q292" s="42" t="e">
        <f>IF(Q291=0,0,CHOOSE(Q291,D298,E298,F298,G298,H298,I298,J298,K298,L298,M298,N298,O298,P298,Q298,R298,S298,T298,U298,V298,W298,X298,Y298,Z298,AA298,AB298,AC298,AD298,AE298,AF298))</f>
        <v>#REF!</v>
      </c>
      <c r="R292" s="42" t="e">
        <f>IF(R291=0,0,CHOOSE(R291,D298,E298,F298,G298,H298,I298,J298,K298,L298,M298,N298,O298,P298,Q298,R298,S298,T298,U298,V298,W298,X298,Y298,Z298,AA298,AB298,AC298,AD298,AE298,AF298))</f>
        <v>#REF!</v>
      </c>
      <c r="S292" s="42" t="e">
        <f>IF(S291=0,0,CHOOSE(S291,D298,E298,F298,G298,H298,I298,J298,K298,L298,M298,N298,O298,P298,Q298,R298,S298,T298,U298,V298,W298,X298,Y298,Z298,AA298,AB298,AC298,AD298,AE298,AF298))</f>
        <v>#REF!</v>
      </c>
      <c r="T292" s="42" t="e">
        <f>IF(T291=0,0,CHOOSE(T291,D298,E298,F298,G298,H298,I298,J298,K298,L298,M298,N298,O298,P298,Q298,R298,S298,T298,U298,V298,W298,X298,Y298,Z298,AA298,AB298,AC298,AD298,AE298,AF298))</f>
        <v>#REF!</v>
      </c>
      <c r="U292" s="42" t="e">
        <f>IF(U291=0,0,CHOOSE(U291,D298,E298,F298,G298,H298,I298,J298,K298,L298,M298,N298,O298,P298,Q298,R298,S298,T298,U298,V298,W298,X298,Y298,Z298,AA298,AB298,AC298,AD298,AE298,AF298))</f>
        <v>#REF!</v>
      </c>
      <c r="V292" s="42" t="e">
        <f>IF(V291=0,0,CHOOSE(V291,D298,E298,F298,G298,H298,I298,J298,K298,L298,M298,N298,O298,P298,Q298,R298,S298,T298,U298,V298,W298,X298,Y298,Z298,AA298,AB298,AC298,AD298,AE298,AF298))</f>
        <v>#REF!</v>
      </c>
      <c r="W292" s="42" t="e">
        <f>IF(W291=0,0,CHOOSE(W291,D298,E298,F298,G298,H298,I298,J298,K298,L298,M298,N298,O298,P298,Q298,R298,S298,T298,U298,V298,W298,X298,Y298,Z298,AA298,AB298,AC298,AD298,AE298,AF298))</f>
        <v>#REF!</v>
      </c>
      <c r="X292" s="42" t="e">
        <f>IF(X291=0,0,CHOOSE(X291,D298,E298,F298,G298,H298,I298,J298,K298,L298,M298,N298,O298,P298,Q298,R298,S298,T298,U298,V298,W298,X298,Y298,Z298,AA298,AB298,AC298,AD298,AE298,AF298))</f>
        <v>#REF!</v>
      </c>
      <c r="Y292" s="42" t="e">
        <f>IF(Y291=0,0,CHOOSE(Y291,D298,E298,F298,G298,H298,I298,J298,K298,L298,M298,N298,O298,P298,Q298,R298,S298,T298,U298,V298,W298,X298,Y298,Z298,AA298,AB298,AC298,AD298,AE298,AF298))</f>
        <v>#REF!</v>
      </c>
      <c r="Z292" s="42" t="e">
        <f>IF(Z291=0,0,CHOOSE(Z291,D298,E298,F298,G298,H298,I298,J298,K298,L298,M298,N298,O298,P298,Q298,R298,S298,T298,U298,V298,W298,X298,Y298,Z298,AA298,AB298,AC298,AD298,AE298,AF298))</f>
        <v>#REF!</v>
      </c>
      <c r="AA292" s="42" t="e">
        <f>IF(AA291=0,0,CHOOSE(AA291,D298,E298,F298,G298,H298,I298,J298,K298,L298,M298,N298,O298,P298,Q298,R298,S298,T298,U298,V298,W298,X298,Y298,Z298,AA298,AB298,AC298,AD298,AE298,AF298))</f>
        <v>#REF!</v>
      </c>
      <c r="AB292" s="42" t="e">
        <f>IF(AB291=0,0,CHOOSE(AB291,D298,E298,F298,G298,H298,I298,J298,K298,L298,M298,N298,O298,P298,Q298,R298,S298,T298,U298,V298,W298,X298,Y298,Z298,AA298,AB298,AC298,AD298,AE298,AF298))</f>
        <v>#REF!</v>
      </c>
      <c r="AC292" s="42" t="e">
        <f>IF(AC291=0,0,CHOOSE(AC291,D298,E298,F298,G298,H298,I298,J298,K298,L298,M298,N298,O298,P298,Q298,R298,S298,T298,U298,V298,W298,X298,Y298,Z298,AA298,AB298,AC298,AD298,AE298,AF298))</f>
        <v>#REF!</v>
      </c>
      <c r="AD292" s="42" t="e">
        <f>IF(AD291=0,0,CHOOSE(AD291,D298,E298,F298,G298,H298,I298,J298,K298,L298,M298,N298,O298,P298,Q298,R298,S298,T298,U298,V298,W298,X298,Y298,Z298,AA298,AB298,AC298,AD298,AE298,AF298))</f>
        <v>#REF!</v>
      </c>
      <c r="AE292" s="42" t="e">
        <f>IF(AE291=0,0,CHOOSE(AE291,D298,E298,F298,G298,H298,I298,J298,K298,L298,M298,N298,O298,P298,Q298,R298,S298,T298,U298,V298,W298,X298,Y298,Z298,AA298,AB298,AC298,AD298,AE298,AF298))</f>
        <v>#REF!</v>
      </c>
      <c r="AF292" s="42"/>
      <c r="AG292" s="42"/>
      <c r="AH292" s="42"/>
      <c r="AI292" s="42"/>
      <c r="AJ292" s="42"/>
      <c r="AK292" s="42"/>
      <c r="AL292" s="42"/>
      <c r="AM292" s="42"/>
      <c r="AN292" s="42"/>
      <c r="AO292" s="42"/>
      <c r="AP292" s="42"/>
      <c r="AQ292" s="42"/>
      <c r="AR292" s="23"/>
      <c r="AS292" s="23"/>
      <c r="AT292" s="23"/>
      <c r="AU292" s="23"/>
      <c r="AV292" s="23"/>
      <c r="AW292" s="23"/>
      <c r="AX292" s="23"/>
      <c r="AY292" s="23"/>
      <c r="AZ292" s="23"/>
      <c r="BA292" s="23"/>
      <c r="BB292" s="23"/>
      <c r="BC292" s="23"/>
      <c r="BD292" s="23"/>
    </row>
    <row r="293" spans="1:56">
      <c r="C293" s="30" t="str">
        <f>$C$18</f>
        <v>t-m condition</v>
      </c>
      <c r="D293" s="42" t="e">
        <f t="shared" ref="D293:AE293" si="197">IF(D282-$B284&gt;0,D282-$B284,0)</f>
        <v>#REF!</v>
      </c>
      <c r="E293" s="42" t="e">
        <f t="shared" si="197"/>
        <v>#REF!</v>
      </c>
      <c r="F293" s="42" t="e">
        <f t="shared" si="197"/>
        <v>#REF!</v>
      </c>
      <c r="G293" s="42" t="e">
        <f t="shared" si="197"/>
        <v>#REF!</v>
      </c>
      <c r="H293" s="42" t="e">
        <f t="shared" si="197"/>
        <v>#REF!</v>
      </c>
      <c r="I293" s="42" t="e">
        <f t="shared" si="197"/>
        <v>#REF!</v>
      </c>
      <c r="J293" s="42" t="e">
        <f t="shared" si="197"/>
        <v>#REF!</v>
      </c>
      <c r="K293" s="42" t="e">
        <f t="shared" si="197"/>
        <v>#REF!</v>
      </c>
      <c r="L293" s="42" t="e">
        <f t="shared" si="197"/>
        <v>#REF!</v>
      </c>
      <c r="M293" s="42" t="e">
        <f t="shared" si="197"/>
        <v>#REF!</v>
      </c>
      <c r="N293" s="42" t="e">
        <f t="shared" si="197"/>
        <v>#REF!</v>
      </c>
      <c r="O293" s="42" t="e">
        <f t="shared" si="197"/>
        <v>#REF!</v>
      </c>
      <c r="P293" s="42" t="e">
        <f t="shared" si="197"/>
        <v>#REF!</v>
      </c>
      <c r="Q293" s="42" t="e">
        <f t="shared" si="197"/>
        <v>#REF!</v>
      </c>
      <c r="R293" s="42" t="e">
        <f t="shared" si="197"/>
        <v>#REF!</v>
      </c>
      <c r="S293" s="42" t="e">
        <f t="shared" si="197"/>
        <v>#REF!</v>
      </c>
      <c r="T293" s="42" t="e">
        <f t="shared" si="197"/>
        <v>#REF!</v>
      </c>
      <c r="U293" s="42" t="e">
        <f t="shared" si="197"/>
        <v>#REF!</v>
      </c>
      <c r="V293" s="42" t="e">
        <f t="shared" si="197"/>
        <v>#REF!</v>
      </c>
      <c r="W293" s="42" t="e">
        <f t="shared" si="197"/>
        <v>#REF!</v>
      </c>
      <c r="X293" s="42" t="e">
        <f t="shared" si="197"/>
        <v>#REF!</v>
      </c>
      <c r="Y293" s="42" t="e">
        <f t="shared" si="197"/>
        <v>#REF!</v>
      </c>
      <c r="Z293" s="42" t="e">
        <f t="shared" si="197"/>
        <v>#REF!</v>
      </c>
      <c r="AA293" s="42" t="e">
        <f t="shared" si="197"/>
        <v>#REF!</v>
      </c>
      <c r="AB293" s="42" t="e">
        <f t="shared" si="197"/>
        <v>#REF!</v>
      </c>
      <c r="AC293" s="42" t="e">
        <f t="shared" si="197"/>
        <v>#REF!</v>
      </c>
      <c r="AD293" s="42" t="e">
        <f t="shared" si="197"/>
        <v>#REF!</v>
      </c>
      <c r="AE293" s="42" t="e">
        <f t="shared" si="197"/>
        <v>#REF!</v>
      </c>
      <c r="AF293" s="42"/>
      <c r="AG293" s="42"/>
      <c r="AH293" s="42"/>
      <c r="AI293" s="42"/>
      <c r="AJ293" s="42"/>
      <c r="AK293" s="42"/>
      <c r="AL293" s="42"/>
      <c r="AM293" s="42"/>
      <c r="AN293" s="42"/>
      <c r="AO293" s="42"/>
      <c r="AP293" s="42"/>
      <c r="AQ293" s="42"/>
      <c r="AR293" s="45"/>
      <c r="AS293" s="45"/>
      <c r="AT293" s="45"/>
      <c r="AU293" s="45"/>
      <c r="AV293" s="45"/>
      <c r="AW293" s="46"/>
      <c r="AX293" s="45"/>
      <c r="AY293" s="45"/>
      <c r="AZ293" s="45"/>
      <c r="BA293" s="45"/>
      <c r="BB293" s="45"/>
      <c r="BC293" s="45"/>
      <c r="BD293" s="45"/>
    </row>
    <row r="294" spans="1:56">
      <c r="D294" s="34" t="e">
        <f>IF(D293=0,0,CHOOSE(D293,D298,E298,F298,G298,H298,I298,J298,K298,L298,M298,N298,O298,P298,Q298,R298,S298,T298,U298,V298,W298,X298,Y298,Z298,AA298,AB298,AC298,AD298,AE298))</f>
        <v>#REF!</v>
      </c>
      <c r="E294" s="34" t="e">
        <f>IF(E293=0,0,CHOOSE(E293,D298,E298,F298,G298,H298,I298,J298,K298,L298,M298,N298,O298,P298,Q298,R298,S298,T298,U298,V298,W298,X298,Y298,Z298,AA298,AB298,AC298,AD298,AE298))</f>
        <v>#REF!</v>
      </c>
      <c r="F294" s="34" t="e">
        <f>IF(F293=0,0,CHOOSE(F293,D298,E298,F298,G298,H298,I298,J298,K298,L298,M298,N298,O298,P298,Q298,R298,S298,T298,U298,V298,W298,X298,Y298,Z298,AA298,AB298,AC298,AD298,AE298))</f>
        <v>#REF!</v>
      </c>
      <c r="G294" s="34" t="e">
        <f>IF(G293=0,0,CHOOSE(G293,D298,E298,F298,G298,H298,I298,J298,K298,L298,M298,N298,O298,P298,Q298,R298,S298,T298,U298,V298,W298,X298,Y298,Z298,AA298,AB298,AC298,AD298,AE298))</f>
        <v>#REF!</v>
      </c>
      <c r="H294" s="34" t="e">
        <f>IF(H293=0,0,CHOOSE(H293,D298,E298,F298,G298,H298,I298,J298,K298,L298,M298,N298,O298,P298,Q298,R298,S298,T298,U298,V298,W298,X298,Y298,Z298,AA298,AB298,AC298,AD298,AE298))</f>
        <v>#REF!</v>
      </c>
      <c r="I294" s="34" t="e">
        <f>IF(I293=0,0,CHOOSE(I293,D298,E298,F298,G298,H298,I298,J298,K298,L298,M298,N298,O298,P298,Q298,R298,S298,T298,U298,V298,W298,X298,Y298,Z298,AA298,AB298,AC298,AD298,AE298))</f>
        <v>#REF!</v>
      </c>
      <c r="J294" s="34" t="e">
        <f>IF(J293=0,0,CHOOSE(J293,D298,E298,F298,G298,H298,I298,J298,K298,L298,M298,N298,O298,P298,Q298,R298,S298,T298,U298,V298,W298,X298,Y298,Z298,AA298,AB298,AC298,AD298,AE298))</f>
        <v>#REF!</v>
      </c>
      <c r="K294" s="34" t="e">
        <f>IF(K293=0,0,CHOOSE(K293,D298,E298,F298,G298,H298,I298,J298,K298,L298,M298,N298,O298,P298,Q298,R298,S298,T298,U298,V298,W298,X298,Y298,Z298,AA298,AB298,AC298,AD298,AE298))</f>
        <v>#REF!</v>
      </c>
      <c r="L294" s="34" t="e">
        <f>IF(L293=0,0,CHOOSE(L293,D298,E298,F298,G298,H298,I298,J298,K298,L298,M298,N298,O298,P298,Q298,R298,S298,T298,U298,V298,W298,X298,Y298,Z298,AA298,AB298,AC298,AD298,AE298))</f>
        <v>#REF!</v>
      </c>
      <c r="M294" s="34" t="e">
        <f>IF(M293=0,0,CHOOSE(M293,D298,E298,F298,G298,H298,I298,J298,K298,L298,M298,N298,O298,P298,Q298,R298,S298,T298,U298,V298,W298,X298,Y298,Z298,AA298,AB298,AC298,AD298,AE298))</f>
        <v>#REF!</v>
      </c>
      <c r="N294" s="34" t="e">
        <f>IF(N293=0,0,CHOOSE(N293,D298,E298,F298,G298,H298,I298,J298,K298,L298,M298,N298,O298,P298,Q298,R298,S298,T298,U298,V298,W298,X298,Y298,Z298,AA298,AB298,AC298,AD298,AE298))</f>
        <v>#REF!</v>
      </c>
      <c r="O294" s="34" t="e">
        <f>IF(O293=0,0,CHOOSE(O293,D298,E298,F298,G298,H298,I298,J298,K298,L298,M298,N298,O298,P298,Q298,R298,S298,T298,U298,V298,W298,X298,Y298,Z298,AA298,AB298,AC298,AD298,AE298))</f>
        <v>#REF!</v>
      </c>
      <c r="P294" s="34" t="e">
        <f>IF(P293=0,0,CHOOSE(P293,D298,E298,F298,G298,H298,I298,J298,K298,L298,M298,N298,O298,P298,Q298,R298,S298,T298,U298,V298,W298,X298,Y298,Z298,AA298,AB298,AC298,AD298,AE298))</f>
        <v>#REF!</v>
      </c>
      <c r="Q294" s="34" t="e">
        <f>IF(Q293=0,0,CHOOSE(Q293,D298,E298,F298,G298,H298,I298,J298,K298,L298,M298,N298,O298,P298,Q298,R298,S298,T298,U298,V298,W298,X298,Y298,Z298,AA298,AB298,AC298,AD298,AE298))</f>
        <v>#REF!</v>
      </c>
      <c r="R294" s="34" t="e">
        <f>IF(R293=0,0,CHOOSE(R293,D298,E298,F298,G298,H298,I298,J298,K298,L298,M298,N298,O298,P298,Q298,R298,S298,T298,U298,V298,W298,X298,Y298,Z298,AA298,AB298,AC298,AD298,AE298))</f>
        <v>#REF!</v>
      </c>
      <c r="S294" s="34" t="e">
        <f>IF(S293=0,0,CHOOSE(S293,D298,E298,F298,G298,H298,I298,J298,K298,L298,M298,N298,O298,P298,Q298,R298,S298,T298,U298,V298,W298,X298,Y298,Z298,AA298,AB298,AC298,AD298,AE298))</f>
        <v>#REF!</v>
      </c>
      <c r="T294" s="34" t="e">
        <f>IF(T293=0,0,CHOOSE(T293,D298,E298,F298,G298,H298,I298,J298,K298,L298,M298,N298,O298,P298,Q298,R298,S298,T298,U298,V298,W298,X298,Y298,Z298,AA298,AB298,AC298,AD298,AE298))</f>
        <v>#REF!</v>
      </c>
      <c r="U294" s="34" t="e">
        <f>IF(U293=0,0,CHOOSE(U293,D298,E298,F298,G298,H298,I298,J298,K298,L298,M298,N298,O298,P298,Q298,R298,S298,T298,U298,V298,W298,X298,Y298,Z298,AA298,AB298,AC298,AD298,AE298))</f>
        <v>#REF!</v>
      </c>
      <c r="V294" s="34" t="e">
        <f>IF(V293=0,0,CHOOSE(V293,D298,E298,F298,G298,H298,I298,J298,K298,L298,M298,N298,O298,P298,Q298,R298,S298,T298,U298,V298,W298,X298,Y298,Z298,AA298,AB298,AC298,AD298,AE298))</f>
        <v>#REF!</v>
      </c>
      <c r="W294" s="34" t="e">
        <f>IF(W293=0,0,CHOOSE(W293,D298,E298,F298,G298,H298,I298,J298,K298,L298,M298,N298,O298,P298,Q298,R298,S298,T298,U298,V298,W298,X298,Y298,Z298,AA298,AB298,AC298,AD298,AE298))</f>
        <v>#REF!</v>
      </c>
      <c r="X294" s="34" t="e">
        <f>IF(X293=0,0,CHOOSE(X293,D298,E298,F298,G298,H298,I298,J298,K298,L298,M298,N298,O298,P298,Q298,R298,S298,T298,U298,V298,W298,X298,Y298,Z298,AA298,AB298,AC298,AD298,AE298))</f>
        <v>#REF!</v>
      </c>
      <c r="Y294" s="34" t="e">
        <f>IF(Y293=0,0,CHOOSE(Y293,D298,E298,F298,G298,H298,I298,J298,K298,L298,M298,N298,O298,P298,Q298,R298,S298,T298,U298,V298,W298,X298,Y298,Z298,AA298,AB298,AC298,AD298,AE298))</f>
        <v>#REF!</v>
      </c>
      <c r="Z294" s="34" t="e">
        <f>IF(Z293=0,0,CHOOSE(Z293,D298,E298,F298,G298,H298,I298,J298,K298,L298,M298,N298,O298,P298,Q298,R298,S298,T298,U298,V298,W298,X298,Y298,Z298,AA298,AB298,AC298,AD298,AE298))</f>
        <v>#REF!</v>
      </c>
      <c r="AA294" s="34" t="e">
        <f>IF(AA293=0,0,CHOOSE(AA293,D298,E298,F298,G298,H298,I298,J298,K298,L298,M298,N298,O298,P298,Q298,R298,S298,T298,U298,V298,W298,X298,Y298,Z298,AA298,AB298,AC298,AD298,AE298))</f>
        <v>#REF!</v>
      </c>
      <c r="AB294" s="34" t="e">
        <f>IF(AB293=0,0,CHOOSE(AB293,D298,E298,F298,G298,H298,I298,J298,K298,L298,M298,N298,O298,P298,Q298,R298,S298,T298,U298,V298,W298,X298,Y298,Z298,AA298,AB298,AC298,AD298,AE298))</f>
        <v>#REF!</v>
      </c>
      <c r="AC294" s="34" t="e">
        <f>IF(AC293=0,0,CHOOSE(AC293,D298,E298,F298,G298,H298,I298,J298,K298,L298,M298,N298,O298,P298,Q298,R298,S298,T298,U298,V298,W298,X298,Y298,Z298,AA298,AB298,AC298,AD298,AE298))</f>
        <v>#REF!</v>
      </c>
      <c r="AD294" s="34" t="e">
        <f>IF(AD293=0,0,CHOOSE(AD293,D298,E298,F298,G298,H298,I298,J298,K298,L298,M298,N298,O298,P298,Q298,R298,S298,T298,U298,V298,W298,X298,Y298,Z298,AA298,AB298,AC298,AD298,AE298))</f>
        <v>#REF!</v>
      </c>
      <c r="AE294" s="34" t="e">
        <f>IF(AE293=0,0,CHOOSE(AE293,D298,E298,F298,G298,H298,I298,J298,K298,L298,M298,N298,O298,P298,Q298,R298,S298,T298,U298,V298,W298,X298,Y298,Z298,AA298,AB298,AC298,AD298,AE298))</f>
        <v>#REF!</v>
      </c>
      <c r="AF294" s="42"/>
      <c r="AG294" s="42"/>
      <c r="AH294" s="42"/>
      <c r="AI294" s="42"/>
      <c r="AJ294" s="42"/>
      <c r="AK294" s="42"/>
      <c r="AL294" s="42"/>
      <c r="AM294" s="42"/>
      <c r="AN294" s="42"/>
      <c r="AO294" s="42"/>
      <c r="AP294" s="42"/>
      <c r="AQ294" s="42"/>
      <c r="AR294" s="12"/>
      <c r="AS294" s="12"/>
      <c r="AT294" s="12"/>
      <c r="AU294" s="12"/>
      <c r="AV294" s="12"/>
      <c r="AW294" s="12"/>
      <c r="AX294" s="12"/>
      <c r="AY294" s="12"/>
      <c r="AZ294" s="12"/>
      <c r="BA294" s="12"/>
      <c r="BB294" s="12"/>
      <c r="BC294" s="12"/>
      <c r="BD294" s="12"/>
    </row>
    <row r="295" spans="1:56">
      <c r="A295" s="49"/>
      <c r="B295" s="12"/>
      <c r="C295" s="12"/>
      <c r="D295" s="22"/>
      <c r="E295" s="22"/>
      <c r="F295" s="22"/>
      <c r="G295" s="22"/>
      <c r="H295" s="22"/>
      <c r="I295" s="22"/>
      <c r="J295" s="22"/>
      <c r="K295" s="22"/>
      <c r="L295" s="22"/>
      <c r="M295" s="22"/>
      <c r="N295" s="22"/>
      <c r="O295" s="22"/>
      <c r="P295" s="22"/>
      <c r="Q295" s="22"/>
      <c r="R295" s="22"/>
      <c r="S295" s="22"/>
      <c r="T295" s="22"/>
      <c r="U295" s="22"/>
      <c r="V295" s="22"/>
      <c r="W295" s="22"/>
      <c r="X295" s="22"/>
      <c r="Y295" s="22"/>
      <c r="Z295" s="22"/>
      <c r="AA295" s="22"/>
      <c r="AB295" s="22"/>
      <c r="AC295" s="22"/>
      <c r="AD295" s="50"/>
      <c r="AE295" s="50"/>
      <c r="AF295" s="50"/>
      <c r="AG295" s="50"/>
      <c r="AH295" s="50"/>
      <c r="AI295" s="50"/>
      <c r="AJ295" s="50"/>
      <c r="AK295" s="50"/>
      <c r="AL295" s="50"/>
      <c r="AM295" s="50"/>
      <c r="AN295" s="50"/>
      <c r="AO295" s="50"/>
      <c r="AP295" s="50"/>
      <c r="AQ295" s="50"/>
      <c r="AR295" s="50"/>
      <c r="AS295" s="50"/>
      <c r="AT295" s="50"/>
      <c r="AU295" s="50"/>
      <c r="AV295" s="50"/>
      <c r="AW295" s="50"/>
      <c r="AX295" s="50"/>
      <c r="AY295" s="50"/>
      <c r="AZ295" s="50"/>
      <c r="BA295" s="50"/>
      <c r="BB295" s="46"/>
      <c r="BC295" s="46"/>
      <c r="BD295" s="46"/>
    </row>
    <row r="296" spans="1:56">
      <c r="A296" s="49" t="e">
        <f>+"Output "&amp; PV_Base!A282&amp;""</f>
        <v>#REF!</v>
      </c>
      <c r="B296" s="12"/>
      <c r="C296" s="51"/>
      <c r="D296" s="52" t="e">
        <f>D$7</f>
        <v>#NAME?</v>
      </c>
      <c r="E296" s="25" t="e">
        <f t="shared" ref="E296:AE296" si="198">D296+1</f>
        <v>#NAME?</v>
      </c>
      <c r="F296" s="25" t="e">
        <f t="shared" si="198"/>
        <v>#NAME?</v>
      </c>
      <c r="G296" s="25" t="e">
        <f t="shared" si="198"/>
        <v>#NAME?</v>
      </c>
      <c r="H296" s="25" t="e">
        <f t="shared" si="198"/>
        <v>#NAME?</v>
      </c>
      <c r="I296" s="25" t="e">
        <f t="shared" si="198"/>
        <v>#NAME?</v>
      </c>
      <c r="J296" s="25" t="e">
        <f t="shared" si="198"/>
        <v>#NAME?</v>
      </c>
      <c r="K296" s="25" t="e">
        <f t="shared" si="198"/>
        <v>#NAME?</v>
      </c>
      <c r="L296" s="25" t="e">
        <f t="shared" si="198"/>
        <v>#NAME?</v>
      </c>
      <c r="M296" s="25" t="e">
        <f t="shared" si="198"/>
        <v>#NAME?</v>
      </c>
      <c r="N296" s="25" t="e">
        <f t="shared" si="198"/>
        <v>#NAME?</v>
      </c>
      <c r="O296" s="25" t="e">
        <f t="shared" si="198"/>
        <v>#NAME?</v>
      </c>
      <c r="P296" s="25" t="e">
        <f t="shared" si="198"/>
        <v>#NAME?</v>
      </c>
      <c r="Q296" s="25" t="e">
        <f t="shared" si="198"/>
        <v>#NAME?</v>
      </c>
      <c r="R296" s="25" t="e">
        <f t="shared" si="198"/>
        <v>#NAME?</v>
      </c>
      <c r="S296" s="25" t="e">
        <f t="shared" si="198"/>
        <v>#NAME?</v>
      </c>
      <c r="T296" s="25" t="e">
        <f t="shared" si="198"/>
        <v>#NAME?</v>
      </c>
      <c r="U296" s="25" t="e">
        <f t="shared" si="198"/>
        <v>#NAME?</v>
      </c>
      <c r="V296" s="25" t="e">
        <f t="shared" si="198"/>
        <v>#NAME?</v>
      </c>
      <c r="W296" s="25" t="e">
        <f t="shared" si="198"/>
        <v>#NAME?</v>
      </c>
      <c r="X296" s="25" t="e">
        <f t="shared" si="198"/>
        <v>#NAME?</v>
      </c>
      <c r="Y296" s="25" t="e">
        <f t="shared" si="198"/>
        <v>#NAME?</v>
      </c>
      <c r="Z296" s="25" t="e">
        <f t="shared" si="198"/>
        <v>#NAME?</v>
      </c>
      <c r="AA296" s="25" t="e">
        <f t="shared" si="198"/>
        <v>#NAME?</v>
      </c>
      <c r="AB296" s="25" t="e">
        <f t="shared" si="198"/>
        <v>#NAME?</v>
      </c>
      <c r="AC296" s="25" t="e">
        <f t="shared" si="198"/>
        <v>#NAME?</v>
      </c>
      <c r="AD296" s="25" t="e">
        <f t="shared" si="198"/>
        <v>#NAME?</v>
      </c>
      <c r="AE296" s="25" t="e">
        <f t="shared" si="198"/>
        <v>#NAME?</v>
      </c>
      <c r="AF296" s="50"/>
      <c r="AG296" s="50"/>
      <c r="AH296" s="50"/>
      <c r="AI296" s="50"/>
      <c r="AJ296" s="50"/>
      <c r="AK296" s="50"/>
      <c r="AL296" s="50"/>
      <c r="AM296" s="50"/>
      <c r="AN296" s="50"/>
      <c r="AO296" s="50"/>
      <c r="AP296" s="50"/>
      <c r="AQ296" s="50"/>
      <c r="AR296" s="50"/>
      <c r="AS296" s="50"/>
      <c r="AT296" s="50"/>
      <c r="AU296" s="50"/>
      <c r="AV296" s="50"/>
      <c r="AW296" s="50"/>
      <c r="AX296" s="50"/>
      <c r="AY296" s="50"/>
      <c r="AZ296" s="50"/>
      <c r="BA296" s="50"/>
      <c r="BB296" s="46"/>
      <c r="BC296" s="46"/>
      <c r="BD296" s="46"/>
    </row>
    <row r="297" spans="1:56">
      <c r="A297" s="53"/>
      <c r="B297" s="51"/>
      <c r="C297" s="54" t="e">
        <f>$C$22</f>
        <v>#REF!</v>
      </c>
      <c r="D297" s="85" t="e">
        <f>#REF!</f>
        <v>#REF!</v>
      </c>
      <c r="E297" s="85" t="e">
        <f>#REF!</f>
        <v>#REF!</v>
      </c>
      <c r="F297" s="85" t="e">
        <f>#REF!</f>
        <v>#REF!</v>
      </c>
      <c r="G297" s="85" t="e">
        <f>#REF!</f>
        <v>#REF!</v>
      </c>
      <c r="H297" s="85" t="e">
        <f>#REF!</f>
        <v>#REF!</v>
      </c>
      <c r="I297" s="85" t="e">
        <f>#REF!</f>
        <v>#REF!</v>
      </c>
      <c r="J297" s="85" t="e">
        <f>#REF!</f>
        <v>#REF!</v>
      </c>
      <c r="K297" s="85" t="e">
        <f>#REF!</f>
        <v>#REF!</v>
      </c>
      <c r="L297" s="85" t="e">
        <f>#REF!</f>
        <v>#REF!</v>
      </c>
      <c r="M297" s="85" t="e">
        <f>#REF!</f>
        <v>#REF!</v>
      </c>
      <c r="N297" s="85" t="e">
        <f>#REF!</f>
        <v>#REF!</v>
      </c>
      <c r="O297" s="85" t="e">
        <f>#REF!</f>
        <v>#REF!</v>
      </c>
      <c r="P297" s="85" t="e">
        <f>#REF!</f>
        <v>#REF!</v>
      </c>
      <c r="Q297" s="85" t="e">
        <f>#REF!</f>
        <v>#REF!</v>
      </c>
      <c r="R297" s="85" t="e">
        <f>#REF!</f>
        <v>#REF!</v>
      </c>
      <c r="S297" s="85" t="e">
        <f>#REF!</f>
        <v>#REF!</v>
      </c>
      <c r="T297" s="85" t="e">
        <f>#REF!</f>
        <v>#REF!</v>
      </c>
      <c r="U297" s="85" t="e">
        <f>#REF!</f>
        <v>#REF!</v>
      </c>
      <c r="V297" s="85" t="e">
        <f>#REF!</f>
        <v>#REF!</v>
      </c>
      <c r="W297" s="85" t="e">
        <f>#REF!</f>
        <v>#REF!</v>
      </c>
      <c r="X297" s="85" t="e">
        <f>#REF!</f>
        <v>#REF!</v>
      </c>
      <c r="Y297" s="85" t="e">
        <f>#REF!</f>
        <v>#REF!</v>
      </c>
      <c r="Z297" s="85" t="e">
        <f>#REF!</f>
        <v>#REF!</v>
      </c>
      <c r="AA297" s="85" t="e">
        <f>#REF!</f>
        <v>#REF!</v>
      </c>
      <c r="AB297" s="85" t="e">
        <f>#REF!</f>
        <v>#REF!</v>
      </c>
      <c r="AC297" s="85" t="e">
        <f>#REF!</f>
        <v>#REF!</v>
      </c>
      <c r="AD297" s="85" t="e">
        <f>#REF!</f>
        <v>#REF!</v>
      </c>
      <c r="AE297" s="85" t="e">
        <f>#REF!</f>
        <v>#REF!</v>
      </c>
      <c r="AF297" s="50"/>
      <c r="AG297" s="50"/>
      <c r="AH297" s="50"/>
      <c r="AI297" s="50"/>
      <c r="AJ297" s="50"/>
      <c r="AK297" s="50"/>
      <c r="AL297" s="50"/>
      <c r="AM297" s="50"/>
      <c r="AN297" s="50"/>
      <c r="AO297" s="50"/>
      <c r="AP297" s="50"/>
      <c r="AQ297" s="50"/>
      <c r="AR297" s="50"/>
      <c r="AS297" s="50"/>
      <c r="AT297" s="50"/>
      <c r="AU297" s="50"/>
      <c r="AV297" s="50"/>
      <c r="AW297" s="50"/>
      <c r="AX297" s="50"/>
      <c r="AY297" s="50"/>
      <c r="AZ297" s="50"/>
      <c r="BA297" s="50"/>
      <c r="BB297" s="12"/>
      <c r="BC297" s="12"/>
      <c r="BD297" s="12"/>
    </row>
    <row r="298" spans="1:56">
      <c r="C298" s="30" t="e">
        <f>$C$23</f>
        <v>#REF!</v>
      </c>
      <c r="D298" s="84" t="e">
        <f>D297</f>
        <v>#REF!</v>
      </c>
      <c r="E298" s="84" t="e">
        <f>SUM(D297:E297)</f>
        <v>#REF!</v>
      </c>
      <c r="F298" s="84" t="e">
        <f>SUM(D297:F297)</f>
        <v>#REF!</v>
      </c>
      <c r="G298" s="84" t="e">
        <f>SUM(D297:G297)</f>
        <v>#REF!</v>
      </c>
      <c r="H298" s="84" t="e">
        <f>SUM(D297:H297)</f>
        <v>#REF!</v>
      </c>
      <c r="I298" s="84" t="e">
        <f>SUM(D297:I297)</f>
        <v>#REF!</v>
      </c>
      <c r="J298" s="84" t="e">
        <f>SUM(D297:J297)</f>
        <v>#REF!</v>
      </c>
      <c r="K298" s="84" t="e">
        <f>SUM(D297:K297)</f>
        <v>#REF!</v>
      </c>
      <c r="L298" s="84" t="e">
        <f>SUM(D297:L297)</f>
        <v>#REF!</v>
      </c>
      <c r="M298" s="84" t="e">
        <f>SUM(D297:M297)</f>
        <v>#REF!</v>
      </c>
      <c r="N298" s="84" t="e">
        <f>SUM(D297:N297)</f>
        <v>#REF!</v>
      </c>
      <c r="O298" s="84" t="e">
        <f>SUM(D297:O297)</f>
        <v>#REF!</v>
      </c>
      <c r="P298" s="84" t="e">
        <f>SUM(D297:P297)</f>
        <v>#REF!</v>
      </c>
      <c r="Q298" s="84" t="e">
        <f>SUM(D297:Q297)</f>
        <v>#REF!</v>
      </c>
      <c r="R298" s="84" t="e">
        <f>SUM(D297:R297)</f>
        <v>#REF!</v>
      </c>
      <c r="S298" s="84" t="e">
        <f>SUM(D297:S297)</f>
        <v>#REF!</v>
      </c>
      <c r="T298" s="84" t="e">
        <f>SUM(D297:T297)</f>
        <v>#REF!</v>
      </c>
      <c r="U298" s="84" t="e">
        <f>SUM(D297:U297)</f>
        <v>#REF!</v>
      </c>
      <c r="V298" s="84" t="e">
        <f>SUM(D297:V297)</f>
        <v>#REF!</v>
      </c>
      <c r="W298" s="84" t="e">
        <f>SUM(D297:W297)</f>
        <v>#REF!</v>
      </c>
      <c r="X298" s="84" t="e">
        <f>SUM(D297:X297)</f>
        <v>#REF!</v>
      </c>
      <c r="Y298" s="84" t="e">
        <f>SUM(D297:Y297)</f>
        <v>#REF!</v>
      </c>
      <c r="Z298" s="84" t="e">
        <f>SUM(D297:Z297)</f>
        <v>#REF!</v>
      </c>
      <c r="AA298" s="84" t="e">
        <f>SUM(D297:AA297)</f>
        <v>#REF!</v>
      </c>
      <c r="AB298" s="84" t="e">
        <f>SUM(D297:AB297)</f>
        <v>#REF!</v>
      </c>
      <c r="AC298" s="84" t="e">
        <f>SUM(D297:AC297)</f>
        <v>#REF!</v>
      </c>
      <c r="AD298" s="84" t="e">
        <f>SUM(D297:AD297)</f>
        <v>#REF!</v>
      </c>
      <c r="AE298" s="84" t="e">
        <f>SUM(D297:AE297)</f>
        <v>#REF!</v>
      </c>
      <c r="AF298" s="50"/>
      <c r="AG298" s="50"/>
      <c r="AH298" s="50"/>
      <c r="AI298" s="50"/>
      <c r="AJ298" s="50"/>
      <c r="AK298" s="50"/>
      <c r="AL298" s="50"/>
      <c r="AM298" s="50"/>
      <c r="AN298" s="50"/>
      <c r="AO298" s="50"/>
      <c r="AP298" s="50"/>
      <c r="AQ298" s="50"/>
      <c r="AR298" s="50"/>
      <c r="AS298" s="50"/>
      <c r="AT298" s="50"/>
      <c r="AU298" s="50"/>
      <c r="AV298" s="50"/>
      <c r="AW298" s="50"/>
      <c r="AX298" s="50"/>
      <c r="AY298" s="50"/>
      <c r="AZ298" s="50"/>
      <c r="BA298" s="50"/>
      <c r="BB298" s="12"/>
      <c r="BC298" s="12"/>
      <c r="BD298" s="12"/>
    </row>
    <row r="299" spans="1:56">
      <c r="A299" s="53"/>
      <c r="C299" s="30" t="e">
        <f>$C$24</f>
        <v>#REF!</v>
      </c>
      <c r="D299" s="34" t="e">
        <f>D297-D303</f>
        <v>#REF!</v>
      </c>
      <c r="E299" s="34" t="e">
        <f t="shared" ref="E299:AE299" si="199">D299+E297-E303</f>
        <v>#REF!</v>
      </c>
      <c r="F299" s="34" t="e">
        <f t="shared" si="199"/>
        <v>#REF!</v>
      </c>
      <c r="G299" s="34" t="e">
        <f t="shared" si="199"/>
        <v>#REF!</v>
      </c>
      <c r="H299" s="34" t="e">
        <f t="shared" si="199"/>
        <v>#REF!</v>
      </c>
      <c r="I299" s="34" t="e">
        <f t="shared" si="199"/>
        <v>#REF!</v>
      </c>
      <c r="J299" s="34" t="e">
        <f t="shared" si="199"/>
        <v>#REF!</v>
      </c>
      <c r="K299" s="34" t="e">
        <f t="shared" si="199"/>
        <v>#REF!</v>
      </c>
      <c r="L299" s="34" t="e">
        <f t="shared" si="199"/>
        <v>#REF!</v>
      </c>
      <c r="M299" s="34" t="e">
        <f t="shared" si="199"/>
        <v>#REF!</v>
      </c>
      <c r="N299" s="34" t="e">
        <f t="shared" si="199"/>
        <v>#REF!</v>
      </c>
      <c r="O299" s="34" t="e">
        <f t="shared" si="199"/>
        <v>#REF!</v>
      </c>
      <c r="P299" s="34" t="e">
        <f t="shared" si="199"/>
        <v>#REF!</v>
      </c>
      <c r="Q299" s="34" t="e">
        <f t="shared" si="199"/>
        <v>#REF!</v>
      </c>
      <c r="R299" s="34" t="e">
        <f t="shared" si="199"/>
        <v>#REF!</v>
      </c>
      <c r="S299" s="34" t="e">
        <f t="shared" si="199"/>
        <v>#REF!</v>
      </c>
      <c r="T299" s="34" t="e">
        <f t="shared" si="199"/>
        <v>#REF!</v>
      </c>
      <c r="U299" s="34" t="e">
        <f t="shared" si="199"/>
        <v>#REF!</v>
      </c>
      <c r="V299" s="34" t="e">
        <f t="shared" si="199"/>
        <v>#REF!</v>
      </c>
      <c r="W299" s="34" t="e">
        <f t="shared" si="199"/>
        <v>#REF!</v>
      </c>
      <c r="X299" s="34" t="e">
        <f t="shared" si="199"/>
        <v>#REF!</v>
      </c>
      <c r="Y299" s="34" t="e">
        <f t="shared" si="199"/>
        <v>#REF!</v>
      </c>
      <c r="Z299" s="34" t="e">
        <f t="shared" si="199"/>
        <v>#REF!</v>
      </c>
      <c r="AA299" s="34" t="e">
        <f t="shared" si="199"/>
        <v>#REF!</v>
      </c>
      <c r="AB299" s="34" t="e">
        <f t="shared" si="199"/>
        <v>#REF!</v>
      </c>
      <c r="AC299" s="34" t="e">
        <f t="shared" si="199"/>
        <v>#REF!</v>
      </c>
      <c r="AD299" s="34" t="e">
        <f t="shared" si="199"/>
        <v>#REF!</v>
      </c>
      <c r="AE299" s="34" t="e">
        <f t="shared" si="199"/>
        <v>#REF!</v>
      </c>
      <c r="AF299" s="50"/>
      <c r="AG299" s="50"/>
      <c r="AH299" s="50"/>
      <c r="AI299" s="50"/>
      <c r="AJ299" s="50"/>
      <c r="AK299" s="50"/>
      <c r="AL299" s="50"/>
      <c r="AM299" s="50"/>
      <c r="AN299" s="50"/>
      <c r="AO299" s="50"/>
      <c r="AP299" s="50"/>
      <c r="AQ299" s="50"/>
      <c r="AR299" s="50"/>
      <c r="AS299" s="50"/>
      <c r="AT299" s="50"/>
      <c r="AU299" s="50"/>
      <c r="AV299" s="50"/>
      <c r="AW299" s="50"/>
      <c r="AX299" s="50"/>
      <c r="AY299" s="50"/>
      <c r="AZ299" s="50"/>
      <c r="BA299" s="50"/>
      <c r="BB299" s="12"/>
      <c r="BC299" s="12"/>
      <c r="BD299" s="12"/>
    </row>
    <row r="300" spans="1:56" s="12" customFormat="1">
      <c r="A300" s="39"/>
      <c r="C300" s="30" t="e">
        <f>+TEXT(C289,"#")&amp;"   "&amp;TEXT(A282,"#")</f>
        <v>#REF!</v>
      </c>
      <c r="D300" s="56" t="e">
        <f>IF($B285&gt;=$B286,D297,D297*D289/100)</f>
        <v>#REF!</v>
      </c>
      <c r="E300" s="56" t="e">
        <f>IF($B285&gt;=$B286,D300-E303+E297,D300*(1+$B286)-E301+E297*$D289/100)</f>
        <v>#REF!</v>
      </c>
      <c r="F300" s="56" t="e">
        <f t="shared" ref="F300:AE300" si="200">IF($B285&gt;=$B286,E300-F303+F297,E300*(1+$B286)-F301+F297*$D289/100)</f>
        <v>#REF!</v>
      </c>
      <c r="G300" s="56" t="e">
        <f t="shared" si="200"/>
        <v>#REF!</v>
      </c>
      <c r="H300" s="56" t="e">
        <f t="shared" si="200"/>
        <v>#REF!</v>
      </c>
      <c r="I300" s="56" t="e">
        <f t="shared" si="200"/>
        <v>#REF!</v>
      </c>
      <c r="J300" s="56" t="e">
        <f t="shared" si="200"/>
        <v>#REF!</v>
      </c>
      <c r="K300" s="56" t="e">
        <f t="shared" si="200"/>
        <v>#REF!</v>
      </c>
      <c r="L300" s="56" t="e">
        <f t="shared" si="200"/>
        <v>#REF!</v>
      </c>
      <c r="M300" s="56" t="e">
        <f t="shared" si="200"/>
        <v>#REF!</v>
      </c>
      <c r="N300" s="56" t="e">
        <f t="shared" si="200"/>
        <v>#REF!</v>
      </c>
      <c r="O300" s="56" t="e">
        <f t="shared" si="200"/>
        <v>#REF!</v>
      </c>
      <c r="P300" s="56" t="e">
        <f t="shared" si="200"/>
        <v>#REF!</v>
      </c>
      <c r="Q300" s="56" t="e">
        <f t="shared" si="200"/>
        <v>#REF!</v>
      </c>
      <c r="R300" s="56" t="e">
        <f t="shared" si="200"/>
        <v>#REF!</v>
      </c>
      <c r="S300" s="56" t="e">
        <f t="shared" si="200"/>
        <v>#REF!</v>
      </c>
      <c r="T300" s="56" t="e">
        <f t="shared" si="200"/>
        <v>#REF!</v>
      </c>
      <c r="U300" s="56" t="e">
        <f t="shared" si="200"/>
        <v>#REF!</v>
      </c>
      <c r="V300" s="56" t="e">
        <f t="shared" si="200"/>
        <v>#REF!</v>
      </c>
      <c r="W300" s="56" t="e">
        <f t="shared" si="200"/>
        <v>#REF!</v>
      </c>
      <c r="X300" s="56" t="e">
        <f t="shared" si="200"/>
        <v>#REF!</v>
      </c>
      <c r="Y300" s="56" t="e">
        <f t="shared" si="200"/>
        <v>#REF!</v>
      </c>
      <c r="Z300" s="56" t="e">
        <f t="shared" si="200"/>
        <v>#REF!</v>
      </c>
      <c r="AA300" s="56" t="e">
        <f t="shared" si="200"/>
        <v>#REF!</v>
      </c>
      <c r="AB300" s="56" t="e">
        <f t="shared" si="200"/>
        <v>#REF!</v>
      </c>
      <c r="AC300" s="56" t="e">
        <f t="shared" si="200"/>
        <v>#REF!</v>
      </c>
      <c r="AD300" s="56" t="e">
        <f t="shared" si="200"/>
        <v>#REF!</v>
      </c>
      <c r="AE300" s="56" t="e">
        <f t="shared" si="200"/>
        <v>#REF!</v>
      </c>
      <c r="AF300" s="50"/>
      <c r="AG300" s="50"/>
      <c r="AH300" s="50"/>
      <c r="AI300" s="50"/>
      <c r="AJ300" s="50"/>
      <c r="AK300" s="50"/>
      <c r="AL300" s="50"/>
      <c r="AM300" s="50"/>
      <c r="AN300" s="50"/>
      <c r="AO300" s="50"/>
      <c r="AP300" s="50"/>
      <c r="AQ300" s="50"/>
      <c r="AR300" s="50"/>
      <c r="AS300" s="50"/>
      <c r="AT300" s="50"/>
      <c r="AU300" s="50"/>
      <c r="AV300" s="50"/>
      <c r="AW300" s="50"/>
      <c r="AX300" s="50"/>
      <c r="AY300" s="50"/>
      <c r="AZ300" s="50"/>
      <c r="BA300" s="50"/>
      <c r="BB300" s="50"/>
      <c r="BC300" s="50"/>
      <c r="BD300" s="50"/>
    </row>
    <row r="301" spans="1:56">
      <c r="C301" s="30" t="e">
        <f>$C$26</f>
        <v>#REF!</v>
      </c>
      <c r="D301" s="84" t="e">
        <f t="shared" ref="D301:AE301" si="201">D302+D303</f>
        <v>#REF!</v>
      </c>
      <c r="E301" s="84" t="e">
        <f t="shared" si="201"/>
        <v>#REF!</v>
      </c>
      <c r="F301" s="84" t="e">
        <f t="shared" si="201"/>
        <v>#REF!</v>
      </c>
      <c r="G301" s="84" t="e">
        <f t="shared" si="201"/>
        <v>#REF!</v>
      </c>
      <c r="H301" s="84" t="e">
        <f t="shared" si="201"/>
        <v>#REF!</v>
      </c>
      <c r="I301" s="84" t="e">
        <f t="shared" si="201"/>
        <v>#REF!</v>
      </c>
      <c r="J301" s="84" t="e">
        <f t="shared" si="201"/>
        <v>#REF!</v>
      </c>
      <c r="K301" s="84" t="e">
        <f t="shared" si="201"/>
        <v>#REF!</v>
      </c>
      <c r="L301" s="84" t="e">
        <f t="shared" si="201"/>
        <v>#REF!</v>
      </c>
      <c r="M301" s="84" t="e">
        <f t="shared" si="201"/>
        <v>#REF!</v>
      </c>
      <c r="N301" s="84" t="e">
        <f t="shared" si="201"/>
        <v>#REF!</v>
      </c>
      <c r="O301" s="84" t="e">
        <f t="shared" si="201"/>
        <v>#REF!</v>
      </c>
      <c r="P301" s="84" t="e">
        <f t="shared" si="201"/>
        <v>#REF!</v>
      </c>
      <c r="Q301" s="84" t="e">
        <f t="shared" si="201"/>
        <v>#REF!</v>
      </c>
      <c r="R301" s="84" t="e">
        <f t="shared" si="201"/>
        <v>#REF!</v>
      </c>
      <c r="S301" s="84" t="e">
        <f t="shared" si="201"/>
        <v>#REF!</v>
      </c>
      <c r="T301" s="84" t="e">
        <f t="shared" si="201"/>
        <v>#REF!</v>
      </c>
      <c r="U301" s="84" t="e">
        <f t="shared" si="201"/>
        <v>#REF!</v>
      </c>
      <c r="V301" s="84" t="e">
        <f t="shared" si="201"/>
        <v>#REF!</v>
      </c>
      <c r="W301" s="84" t="e">
        <f t="shared" si="201"/>
        <v>#REF!</v>
      </c>
      <c r="X301" s="84" t="e">
        <f t="shared" si="201"/>
        <v>#REF!</v>
      </c>
      <c r="Y301" s="84" t="e">
        <f t="shared" si="201"/>
        <v>#REF!</v>
      </c>
      <c r="Z301" s="84" t="e">
        <f t="shared" si="201"/>
        <v>#REF!</v>
      </c>
      <c r="AA301" s="84" t="e">
        <f t="shared" si="201"/>
        <v>#REF!</v>
      </c>
      <c r="AB301" s="84" t="e">
        <f t="shared" si="201"/>
        <v>#REF!</v>
      </c>
      <c r="AC301" s="84" t="e">
        <f t="shared" si="201"/>
        <v>#REF!</v>
      </c>
      <c r="AD301" s="84" t="e">
        <f t="shared" si="201"/>
        <v>#REF!</v>
      </c>
      <c r="AE301" s="84" t="e">
        <f t="shared" si="201"/>
        <v>#REF!</v>
      </c>
      <c r="AF301" s="23"/>
      <c r="AG301" s="23"/>
      <c r="AH301" s="23"/>
      <c r="AI301" s="23"/>
      <c r="AJ301" s="23"/>
      <c r="AK301" s="23"/>
      <c r="AL301" s="23"/>
      <c r="AM301" s="23"/>
      <c r="AN301" s="23"/>
      <c r="AO301" s="23"/>
      <c r="AP301" s="59"/>
      <c r="AQ301" s="23"/>
      <c r="AR301" s="23"/>
      <c r="AS301" s="23"/>
      <c r="AT301" s="23"/>
      <c r="AU301" s="23"/>
      <c r="AV301" s="23"/>
      <c r="AW301" s="23"/>
      <c r="AX301" s="23"/>
      <c r="AY301" s="23"/>
      <c r="AZ301" s="23"/>
      <c r="BA301" s="23"/>
      <c r="BB301" s="12"/>
      <c r="BC301" s="12"/>
      <c r="BD301" s="12"/>
    </row>
    <row r="302" spans="1:56">
      <c r="C302" s="30" t="e">
        <f>$C$27</f>
        <v>#REF!</v>
      </c>
      <c r="D302" s="84"/>
      <c r="E302" s="84" t="e">
        <f>$B285*D299</f>
        <v>#REF!</v>
      </c>
      <c r="F302" s="84" t="e">
        <f t="shared" ref="F302:AE302" si="202">$B285*E299</f>
        <v>#REF!</v>
      </c>
      <c r="G302" s="84" t="e">
        <f t="shared" si="202"/>
        <v>#REF!</v>
      </c>
      <c r="H302" s="84" t="e">
        <f t="shared" si="202"/>
        <v>#REF!</v>
      </c>
      <c r="I302" s="84" t="e">
        <f t="shared" si="202"/>
        <v>#REF!</v>
      </c>
      <c r="J302" s="84" t="e">
        <f t="shared" si="202"/>
        <v>#REF!</v>
      </c>
      <c r="K302" s="84" t="e">
        <f t="shared" si="202"/>
        <v>#REF!</v>
      </c>
      <c r="L302" s="84" t="e">
        <f t="shared" si="202"/>
        <v>#REF!</v>
      </c>
      <c r="M302" s="84" t="e">
        <f t="shared" si="202"/>
        <v>#REF!</v>
      </c>
      <c r="N302" s="84" t="e">
        <f t="shared" si="202"/>
        <v>#REF!</v>
      </c>
      <c r="O302" s="84" t="e">
        <f t="shared" si="202"/>
        <v>#REF!</v>
      </c>
      <c r="P302" s="84" t="e">
        <f t="shared" si="202"/>
        <v>#REF!</v>
      </c>
      <c r="Q302" s="84" t="e">
        <f t="shared" si="202"/>
        <v>#REF!</v>
      </c>
      <c r="R302" s="84" t="e">
        <f t="shared" si="202"/>
        <v>#REF!</v>
      </c>
      <c r="S302" s="84" t="e">
        <f t="shared" si="202"/>
        <v>#REF!</v>
      </c>
      <c r="T302" s="84" t="e">
        <f t="shared" si="202"/>
        <v>#REF!</v>
      </c>
      <c r="U302" s="84" t="e">
        <f t="shared" si="202"/>
        <v>#REF!</v>
      </c>
      <c r="V302" s="84" t="e">
        <f t="shared" si="202"/>
        <v>#REF!</v>
      </c>
      <c r="W302" s="84" t="e">
        <f t="shared" si="202"/>
        <v>#REF!</v>
      </c>
      <c r="X302" s="84" t="e">
        <f t="shared" si="202"/>
        <v>#REF!</v>
      </c>
      <c r="Y302" s="84" t="e">
        <f t="shared" si="202"/>
        <v>#REF!</v>
      </c>
      <c r="Z302" s="84" t="e">
        <f t="shared" si="202"/>
        <v>#REF!</v>
      </c>
      <c r="AA302" s="84" t="e">
        <f t="shared" si="202"/>
        <v>#REF!</v>
      </c>
      <c r="AB302" s="84" t="e">
        <f t="shared" si="202"/>
        <v>#REF!</v>
      </c>
      <c r="AC302" s="84" t="e">
        <f t="shared" si="202"/>
        <v>#REF!</v>
      </c>
      <c r="AD302" s="84" t="e">
        <f t="shared" si="202"/>
        <v>#REF!</v>
      </c>
      <c r="AE302" s="84" t="e">
        <f t="shared" si="202"/>
        <v>#REF!</v>
      </c>
      <c r="AF302" s="45"/>
      <c r="AG302" s="45"/>
      <c r="AH302" s="45"/>
      <c r="AI302" s="45"/>
      <c r="AJ302" s="45"/>
      <c r="AK302" s="45"/>
      <c r="AL302" s="45"/>
      <c r="AM302" s="45"/>
      <c r="AN302" s="45"/>
      <c r="AO302" s="45"/>
      <c r="AP302" s="60"/>
      <c r="AQ302" s="45"/>
      <c r="AR302" s="45"/>
      <c r="AS302" s="45"/>
      <c r="AT302" s="45"/>
      <c r="AU302" s="45"/>
      <c r="AV302" s="45"/>
      <c r="AW302" s="46"/>
      <c r="AX302" s="45"/>
      <c r="AY302" s="45"/>
      <c r="AZ302" s="45"/>
      <c r="BA302" s="45"/>
      <c r="BB302" s="12"/>
      <c r="BC302" s="12"/>
      <c r="BD302" s="12"/>
    </row>
    <row r="303" spans="1:56">
      <c r="C303" s="30" t="e">
        <f>$C$28</f>
        <v>#REF!</v>
      </c>
      <c r="D303" s="84" t="e">
        <f>(D292-D294)/(B284-B283)</f>
        <v>#REF!</v>
      </c>
      <c r="E303" s="84" t="e">
        <f>(E292-E294)/(B284-B283)</f>
        <v>#REF!</v>
      </c>
      <c r="F303" s="84" t="e">
        <f>(F292-F294)/(B284-B283)</f>
        <v>#REF!</v>
      </c>
      <c r="G303" s="84" t="e">
        <f>(G292-G294)/(B284-B283)</f>
        <v>#REF!</v>
      </c>
      <c r="H303" s="84" t="e">
        <f>(H292-H294)/(B284-B283)</f>
        <v>#REF!</v>
      </c>
      <c r="I303" s="84" t="e">
        <f>(I292-I294)/(B284-B283)</f>
        <v>#REF!</v>
      </c>
      <c r="J303" s="84" t="e">
        <f>(J292-J294)/(B284-B283)</f>
        <v>#REF!</v>
      </c>
      <c r="K303" s="84" t="e">
        <f>(K292-K294)/(B284-B283)</f>
        <v>#REF!</v>
      </c>
      <c r="L303" s="84" t="e">
        <f>(L292-L294)/(B284-B283)</f>
        <v>#REF!</v>
      </c>
      <c r="M303" s="84" t="e">
        <f>(M292-M294)/(B284-B283)</f>
        <v>#REF!</v>
      </c>
      <c r="N303" s="84" t="e">
        <f>(N292-N294)/(B284-B283)</f>
        <v>#REF!</v>
      </c>
      <c r="O303" s="84" t="e">
        <f>(O292-O294)/(B284-B283)</f>
        <v>#REF!</v>
      </c>
      <c r="P303" s="84" t="e">
        <f>(P292-P294)/(B284-B283)</f>
        <v>#REF!</v>
      </c>
      <c r="Q303" s="84" t="e">
        <f>(Q292-Q294)/(B284-B283)</f>
        <v>#REF!</v>
      </c>
      <c r="R303" s="84" t="e">
        <f>(R292-R294)/(B284-B283)</f>
        <v>#REF!</v>
      </c>
      <c r="S303" s="84" t="e">
        <f>(S292-S294)/(B284-B283)</f>
        <v>#REF!</v>
      </c>
      <c r="T303" s="84" t="e">
        <f>(T292-T294)/(B284-B283)</f>
        <v>#REF!</v>
      </c>
      <c r="U303" s="84" t="e">
        <f>(U292-U294)/(B284-B283)</f>
        <v>#REF!</v>
      </c>
      <c r="V303" s="84" t="e">
        <f>(V292-V294)/(B284-B283)</f>
        <v>#REF!</v>
      </c>
      <c r="W303" s="84" t="e">
        <f>(W292-W294)/(B284-B283)</f>
        <v>#REF!</v>
      </c>
      <c r="X303" s="84" t="e">
        <f>(X292-X294)/(B284-B283)</f>
        <v>#REF!</v>
      </c>
      <c r="Y303" s="84" t="e">
        <f>(Y292-Y294)/(B284-B283)</f>
        <v>#REF!</v>
      </c>
      <c r="Z303" s="84" t="e">
        <f>(Z292-Z294)/(B284-B283)</f>
        <v>#REF!</v>
      </c>
      <c r="AA303" s="84" t="e">
        <f>(AA292-AA294)/(B284-B283)</f>
        <v>#REF!</v>
      </c>
      <c r="AB303" s="84" t="e">
        <f>(AB292-AB294)/(B284-B283)</f>
        <v>#REF!</v>
      </c>
      <c r="AC303" s="84" t="e">
        <f>(AC292-AC294)/(B284-B283)</f>
        <v>#REF!</v>
      </c>
      <c r="AD303" s="84" t="e">
        <f>(AD292-AD294)/(B284-B283)</f>
        <v>#REF!</v>
      </c>
      <c r="AE303" s="84" t="e">
        <f>(AE292-AE294)/(B284-B283)</f>
        <v>#REF!</v>
      </c>
      <c r="AF303" s="46"/>
      <c r="AG303" s="46"/>
      <c r="AH303" s="46"/>
      <c r="AI303" s="46"/>
      <c r="AJ303" s="46"/>
      <c r="AK303" s="46"/>
      <c r="AL303" s="46"/>
      <c r="AM303" s="46"/>
      <c r="AN303" s="46"/>
      <c r="AO303" s="46"/>
      <c r="AP303" s="46"/>
      <c r="AQ303" s="46"/>
      <c r="AR303" s="46"/>
      <c r="AS303" s="46"/>
      <c r="AT303" s="46"/>
      <c r="AU303" s="46"/>
      <c r="AV303" s="12"/>
      <c r="AW303" s="46"/>
      <c r="AX303" s="12"/>
      <c r="AY303" s="12"/>
      <c r="AZ303" s="12"/>
      <c r="BA303" s="12"/>
      <c r="BB303" s="12"/>
      <c r="BC303" s="12"/>
      <c r="BD303" s="12"/>
    </row>
    <row r="304" spans="1:56">
      <c r="C304" s="30"/>
      <c r="D304" s="34"/>
      <c r="E304" s="34"/>
      <c r="F304" s="34"/>
      <c r="G304" s="34"/>
      <c r="H304" s="34"/>
      <c r="I304" s="34"/>
      <c r="J304" s="34"/>
      <c r="K304" s="34"/>
      <c r="L304" s="34"/>
      <c r="M304" s="34"/>
      <c r="N304" s="34"/>
      <c r="O304" s="34"/>
      <c r="P304" s="34"/>
      <c r="Q304" s="34"/>
      <c r="R304" s="34"/>
      <c r="S304" s="34"/>
      <c r="T304" s="34"/>
      <c r="U304" s="34"/>
      <c r="V304" s="34"/>
      <c r="W304" s="34"/>
      <c r="X304" s="34"/>
      <c r="Y304" s="34"/>
      <c r="Z304" s="34"/>
      <c r="AA304" s="34"/>
      <c r="AB304" s="34"/>
      <c r="AC304" s="34"/>
      <c r="AD304" s="34"/>
      <c r="AE304" s="34"/>
      <c r="AF304" s="46"/>
      <c r="AG304" s="46"/>
      <c r="AH304" s="46"/>
      <c r="AI304" s="46"/>
      <c r="AJ304" s="46"/>
      <c r="AK304" s="46"/>
      <c r="AL304" s="46"/>
      <c r="AM304" s="46"/>
      <c r="AN304" s="46"/>
      <c r="AO304" s="46"/>
      <c r="AP304" s="46"/>
      <c r="AQ304" s="46"/>
      <c r="AR304" s="46"/>
      <c r="AS304" s="46"/>
      <c r="AT304" s="46"/>
      <c r="AU304" s="46"/>
      <c r="AV304" s="46"/>
      <c r="AW304" s="46"/>
      <c r="AX304" s="46"/>
      <c r="AY304" s="46"/>
      <c r="AZ304" s="46"/>
      <c r="BA304" s="46"/>
      <c r="BB304" s="12"/>
      <c r="BC304" s="12"/>
      <c r="BD304" s="12"/>
    </row>
    <row r="305" spans="1:56">
      <c r="A305" s="39"/>
      <c r="B305" s="86"/>
      <c r="C305" s="30"/>
      <c r="D305" s="34"/>
      <c r="E305" s="34"/>
      <c r="F305" s="34"/>
      <c r="G305" s="34"/>
      <c r="H305" s="34"/>
      <c r="I305" s="34"/>
      <c r="J305" s="34"/>
      <c r="K305" s="34"/>
      <c r="L305" s="34"/>
      <c r="M305" s="34"/>
      <c r="N305" s="34"/>
      <c r="O305" s="34"/>
      <c r="P305" s="34"/>
      <c r="Q305" s="34"/>
      <c r="R305" s="34"/>
      <c r="S305" s="34"/>
      <c r="T305" s="34"/>
      <c r="U305" s="34"/>
      <c r="V305" s="34"/>
      <c r="W305" s="34"/>
      <c r="X305" s="34"/>
      <c r="Y305" s="34"/>
      <c r="Z305" s="34"/>
      <c r="AA305" s="34"/>
      <c r="AB305" s="34"/>
      <c r="AC305" s="34"/>
      <c r="AD305" s="34"/>
      <c r="AE305" s="34"/>
      <c r="AF305" s="46"/>
      <c r="AG305" s="46"/>
      <c r="AH305" s="46"/>
      <c r="AI305" s="46"/>
      <c r="AJ305" s="46"/>
      <c r="AK305" s="46"/>
      <c r="AL305" s="46"/>
      <c r="AM305" s="46"/>
      <c r="AN305" s="46"/>
      <c r="AO305" s="46"/>
      <c r="AP305" s="46"/>
      <c r="AQ305" s="46"/>
      <c r="AR305" s="46"/>
      <c r="AS305" s="46"/>
      <c r="AT305" s="46"/>
      <c r="AU305" s="46"/>
      <c r="AV305" s="46"/>
      <c r="AW305" s="46"/>
      <c r="AX305" s="46"/>
      <c r="AY305" s="46"/>
      <c r="AZ305" s="46"/>
      <c r="BA305" s="46"/>
      <c r="BB305" s="12"/>
      <c r="BC305" s="12"/>
      <c r="BD305" s="12"/>
    </row>
    <row r="306" spans="1:56">
      <c r="A306" s="39"/>
      <c r="B306" s="86"/>
      <c r="C306" s="30"/>
      <c r="D306" s="34"/>
      <c r="E306" s="34"/>
      <c r="F306" s="34"/>
      <c r="G306" s="34"/>
      <c r="H306" s="34"/>
      <c r="I306" s="34"/>
      <c r="J306" s="34"/>
      <c r="K306" s="34"/>
      <c r="L306" s="34"/>
      <c r="M306" s="34"/>
      <c r="N306" s="34"/>
      <c r="O306" s="34"/>
      <c r="P306" s="34"/>
      <c r="Q306" s="34"/>
      <c r="R306" s="34"/>
      <c r="S306" s="34"/>
      <c r="T306" s="34"/>
      <c r="U306" s="34"/>
      <c r="V306" s="34"/>
      <c r="W306" s="34"/>
      <c r="X306" s="34"/>
      <c r="Y306" s="34"/>
      <c r="Z306" s="34"/>
      <c r="AA306" s="34"/>
      <c r="AB306" s="34"/>
      <c r="AC306" s="34"/>
      <c r="AD306" s="34"/>
      <c r="AE306" s="34"/>
      <c r="AF306" s="46"/>
      <c r="AG306" s="46"/>
      <c r="AH306" s="46"/>
      <c r="AI306" s="46"/>
      <c r="AJ306" s="46"/>
      <c r="AK306" s="46"/>
      <c r="AL306" s="46"/>
      <c r="AM306" s="46"/>
      <c r="AN306" s="46"/>
      <c r="AO306" s="46"/>
      <c r="AP306" s="46"/>
      <c r="AQ306" s="46"/>
      <c r="AR306" s="46"/>
      <c r="AS306" s="46"/>
      <c r="AT306" s="46"/>
      <c r="AU306" s="46"/>
      <c r="AV306" s="46"/>
      <c r="AW306" s="46"/>
      <c r="AX306" s="46"/>
      <c r="AY306" s="46"/>
      <c r="AZ306" s="46"/>
      <c r="BA306" s="46"/>
      <c r="BB306" s="12"/>
      <c r="BC306" s="12"/>
      <c r="BD306" s="12"/>
    </row>
    <row r="307" spans="1:56">
      <c r="A307" s="39"/>
      <c r="B307" s="86"/>
      <c r="C307" s="30"/>
      <c r="D307" s="34"/>
      <c r="E307" s="34"/>
      <c r="F307" s="34"/>
      <c r="G307" s="34"/>
      <c r="H307" s="34"/>
      <c r="I307" s="34"/>
      <c r="J307" s="34"/>
      <c r="K307" s="34"/>
      <c r="L307" s="34"/>
      <c r="M307" s="34"/>
      <c r="N307" s="34"/>
      <c r="O307" s="34"/>
      <c r="P307" s="34"/>
      <c r="Q307" s="34"/>
      <c r="R307" s="34"/>
      <c r="S307" s="34"/>
      <c r="T307" s="34"/>
      <c r="U307" s="34"/>
      <c r="V307" s="34"/>
      <c r="W307" s="34"/>
      <c r="X307" s="34"/>
      <c r="Y307" s="34"/>
      <c r="Z307" s="34"/>
      <c r="AA307" s="34"/>
      <c r="AB307" s="34"/>
      <c r="AC307" s="34"/>
      <c r="AD307" s="34"/>
      <c r="AE307" s="34"/>
      <c r="AF307" s="46"/>
      <c r="AG307" s="46"/>
      <c r="AH307" s="46"/>
      <c r="AI307" s="46"/>
      <c r="AJ307" s="46"/>
      <c r="AK307" s="46"/>
      <c r="AL307" s="46"/>
      <c r="AM307" s="46"/>
      <c r="AN307" s="46"/>
      <c r="AO307" s="46"/>
      <c r="AP307" s="46"/>
      <c r="AQ307" s="46"/>
      <c r="AR307" s="46"/>
      <c r="AS307" s="46"/>
      <c r="AT307" s="46"/>
      <c r="AU307" s="46"/>
      <c r="AV307" s="46"/>
      <c r="AW307" s="46"/>
      <c r="AX307" s="46"/>
      <c r="AY307" s="46"/>
      <c r="AZ307" s="46"/>
      <c r="BA307" s="46"/>
      <c r="BB307" s="12"/>
      <c r="BC307" s="12"/>
      <c r="BD307" s="12"/>
    </row>
    <row r="308" spans="1:56">
      <c r="A308" s="18" t="e">
        <f>+#REF!</f>
        <v>#REF!</v>
      </c>
      <c r="B308" s="12"/>
      <c r="C308" s="12"/>
      <c r="D308" s="12">
        <f>D$49</f>
        <v>0</v>
      </c>
      <c r="E308" s="12">
        <f t="shared" ref="E308:BD308" si="203">E$49</f>
        <v>1</v>
      </c>
      <c r="F308" s="12">
        <f t="shared" si="203"/>
        <v>2</v>
      </c>
      <c r="G308" s="12">
        <f t="shared" si="203"/>
        <v>3</v>
      </c>
      <c r="H308" s="12">
        <f t="shared" si="203"/>
        <v>4</v>
      </c>
      <c r="I308" s="12">
        <f t="shared" si="203"/>
        <v>5</v>
      </c>
      <c r="J308" s="12">
        <f t="shared" si="203"/>
        <v>6</v>
      </c>
      <c r="K308" s="12">
        <f t="shared" si="203"/>
        <v>7</v>
      </c>
      <c r="L308" s="12">
        <f t="shared" si="203"/>
        <v>8</v>
      </c>
      <c r="M308" s="12">
        <f t="shared" si="203"/>
        <v>9</v>
      </c>
      <c r="N308" s="12">
        <f t="shared" si="203"/>
        <v>10</v>
      </c>
      <c r="O308" s="12">
        <f t="shared" si="203"/>
        <v>11</v>
      </c>
      <c r="P308" s="12">
        <f t="shared" si="203"/>
        <v>12</v>
      </c>
      <c r="Q308" s="12">
        <f t="shared" si="203"/>
        <v>13</v>
      </c>
      <c r="R308" s="12">
        <f t="shared" si="203"/>
        <v>14</v>
      </c>
      <c r="S308" s="12">
        <f t="shared" si="203"/>
        <v>15</v>
      </c>
      <c r="T308" s="12">
        <f t="shared" si="203"/>
        <v>16</v>
      </c>
      <c r="U308" s="12">
        <f t="shared" si="203"/>
        <v>17</v>
      </c>
      <c r="V308" s="12">
        <f t="shared" si="203"/>
        <v>18</v>
      </c>
      <c r="W308" s="12">
        <f t="shared" si="203"/>
        <v>19</v>
      </c>
      <c r="X308" s="12">
        <f t="shared" si="203"/>
        <v>20</v>
      </c>
      <c r="Y308" s="12">
        <f t="shared" si="203"/>
        <v>21</v>
      </c>
      <c r="Z308" s="12">
        <f t="shared" si="203"/>
        <v>22</v>
      </c>
      <c r="AA308" s="12">
        <f t="shared" si="203"/>
        <v>23</v>
      </c>
      <c r="AB308" s="12">
        <f t="shared" si="203"/>
        <v>24</v>
      </c>
      <c r="AC308" s="12">
        <f t="shared" si="203"/>
        <v>25</v>
      </c>
      <c r="AD308" s="12">
        <f t="shared" si="203"/>
        <v>26</v>
      </c>
      <c r="AE308" s="12">
        <f t="shared" si="203"/>
        <v>27</v>
      </c>
      <c r="AF308" s="12">
        <f t="shared" si="203"/>
        <v>28</v>
      </c>
      <c r="AG308" s="12">
        <f t="shared" si="203"/>
        <v>29</v>
      </c>
      <c r="AH308" s="12">
        <f t="shared" si="203"/>
        <v>30</v>
      </c>
      <c r="AI308" s="12">
        <f t="shared" si="203"/>
        <v>31</v>
      </c>
      <c r="AJ308" s="12">
        <f t="shared" si="203"/>
        <v>32</v>
      </c>
      <c r="AK308" s="12">
        <f t="shared" si="203"/>
        <v>33</v>
      </c>
      <c r="AL308" s="12">
        <f t="shared" si="203"/>
        <v>34</v>
      </c>
      <c r="AM308" s="12">
        <f t="shared" si="203"/>
        <v>35</v>
      </c>
      <c r="AN308" s="12">
        <f t="shared" si="203"/>
        <v>36</v>
      </c>
      <c r="AO308" s="12">
        <f t="shared" si="203"/>
        <v>37</v>
      </c>
      <c r="AP308" s="12">
        <f t="shared" si="203"/>
        <v>38</v>
      </c>
      <c r="AQ308" s="12">
        <f t="shared" si="203"/>
        <v>39</v>
      </c>
      <c r="AR308" s="12">
        <f t="shared" si="203"/>
        <v>40</v>
      </c>
      <c r="AS308" s="12">
        <f t="shared" si="203"/>
        <v>41</v>
      </c>
      <c r="AT308" s="12">
        <f t="shared" si="203"/>
        <v>42</v>
      </c>
      <c r="AU308" s="12">
        <f t="shared" si="203"/>
        <v>43</v>
      </c>
      <c r="AV308" s="12">
        <f t="shared" si="203"/>
        <v>44</v>
      </c>
      <c r="AW308" s="12">
        <f t="shared" si="203"/>
        <v>45</v>
      </c>
      <c r="AX308" s="12">
        <f t="shared" si="203"/>
        <v>46</v>
      </c>
      <c r="AY308" s="12">
        <f t="shared" si="203"/>
        <v>47</v>
      </c>
      <c r="AZ308" s="12">
        <f t="shared" si="203"/>
        <v>48</v>
      </c>
      <c r="BA308" s="12">
        <f t="shared" si="203"/>
        <v>49</v>
      </c>
      <c r="BB308" s="12">
        <f t="shared" si="203"/>
        <v>50</v>
      </c>
      <c r="BC308" s="12">
        <f t="shared" si="203"/>
        <v>51</v>
      </c>
      <c r="BD308" s="12">
        <f t="shared" si="203"/>
        <v>52</v>
      </c>
    </row>
    <row r="309" spans="1:56">
      <c r="A309" s="28" t="e">
        <f>+"Grace "&amp; PV_Base!A308&amp;""</f>
        <v>#REF!</v>
      </c>
      <c r="B309" s="29" t="e">
        <f>#REF!</f>
        <v>#REF!</v>
      </c>
      <c r="C309" s="17"/>
      <c r="D309" s="25" t="e">
        <f>D$50</f>
        <v>#NAME?</v>
      </c>
      <c r="E309" s="25" t="e">
        <f t="shared" ref="E309:BD309" si="204">E$50</f>
        <v>#NAME?</v>
      </c>
      <c r="F309" s="25" t="e">
        <f t="shared" si="204"/>
        <v>#NAME?</v>
      </c>
      <c r="G309" s="25" t="e">
        <f t="shared" si="204"/>
        <v>#NAME?</v>
      </c>
      <c r="H309" s="25" t="e">
        <f t="shared" si="204"/>
        <v>#NAME?</v>
      </c>
      <c r="I309" s="25" t="e">
        <f t="shared" si="204"/>
        <v>#NAME?</v>
      </c>
      <c r="J309" s="25" t="e">
        <f t="shared" si="204"/>
        <v>#NAME?</v>
      </c>
      <c r="K309" s="25" t="e">
        <f t="shared" si="204"/>
        <v>#NAME?</v>
      </c>
      <c r="L309" s="25" t="e">
        <f t="shared" si="204"/>
        <v>#NAME?</v>
      </c>
      <c r="M309" s="25" t="e">
        <f t="shared" si="204"/>
        <v>#NAME?</v>
      </c>
      <c r="N309" s="25" t="e">
        <f t="shared" si="204"/>
        <v>#NAME?</v>
      </c>
      <c r="O309" s="25" t="e">
        <f t="shared" si="204"/>
        <v>#NAME?</v>
      </c>
      <c r="P309" s="25" t="e">
        <f t="shared" si="204"/>
        <v>#NAME?</v>
      </c>
      <c r="Q309" s="25" t="e">
        <f t="shared" si="204"/>
        <v>#NAME?</v>
      </c>
      <c r="R309" s="25" t="e">
        <f t="shared" si="204"/>
        <v>#NAME?</v>
      </c>
      <c r="S309" s="25" t="e">
        <f t="shared" si="204"/>
        <v>#NAME?</v>
      </c>
      <c r="T309" s="25" t="e">
        <f t="shared" si="204"/>
        <v>#NAME?</v>
      </c>
      <c r="U309" s="25" t="e">
        <f t="shared" si="204"/>
        <v>#NAME?</v>
      </c>
      <c r="V309" s="25" t="e">
        <f t="shared" si="204"/>
        <v>#NAME?</v>
      </c>
      <c r="W309" s="25" t="e">
        <f t="shared" si="204"/>
        <v>#NAME?</v>
      </c>
      <c r="X309" s="25" t="e">
        <f t="shared" si="204"/>
        <v>#NAME?</v>
      </c>
      <c r="Y309" s="25" t="e">
        <f t="shared" si="204"/>
        <v>#NAME?</v>
      </c>
      <c r="Z309" s="25" t="e">
        <f t="shared" si="204"/>
        <v>#NAME?</v>
      </c>
      <c r="AA309" s="25" t="e">
        <f t="shared" si="204"/>
        <v>#NAME?</v>
      </c>
      <c r="AB309" s="25" t="e">
        <f t="shared" si="204"/>
        <v>#NAME?</v>
      </c>
      <c r="AC309" s="25" t="e">
        <f t="shared" si="204"/>
        <v>#NAME?</v>
      </c>
      <c r="AD309" s="25" t="e">
        <f t="shared" si="204"/>
        <v>#NAME?</v>
      </c>
      <c r="AE309" s="25" t="e">
        <f t="shared" si="204"/>
        <v>#NAME?</v>
      </c>
      <c r="AF309" s="25" t="e">
        <f t="shared" si="204"/>
        <v>#NAME?</v>
      </c>
      <c r="AG309" s="25" t="e">
        <f t="shared" si="204"/>
        <v>#NAME?</v>
      </c>
      <c r="AH309" s="25" t="e">
        <f t="shared" si="204"/>
        <v>#NAME?</v>
      </c>
      <c r="AI309" s="25" t="e">
        <f t="shared" si="204"/>
        <v>#NAME?</v>
      </c>
      <c r="AJ309" s="25" t="e">
        <f t="shared" si="204"/>
        <v>#NAME?</v>
      </c>
      <c r="AK309" s="25" t="e">
        <f t="shared" si="204"/>
        <v>#NAME?</v>
      </c>
      <c r="AL309" s="25" t="e">
        <f t="shared" si="204"/>
        <v>#NAME?</v>
      </c>
      <c r="AM309" s="25" t="e">
        <f t="shared" si="204"/>
        <v>#NAME?</v>
      </c>
      <c r="AN309" s="25" t="e">
        <f t="shared" si="204"/>
        <v>#NAME?</v>
      </c>
      <c r="AO309" s="25" t="e">
        <f t="shared" si="204"/>
        <v>#NAME?</v>
      </c>
      <c r="AP309" s="25" t="e">
        <f t="shared" si="204"/>
        <v>#NAME?</v>
      </c>
      <c r="AQ309" s="25" t="e">
        <f t="shared" si="204"/>
        <v>#NAME?</v>
      </c>
      <c r="AR309" s="25" t="e">
        <f t="shared" si="204"/>
        <v>#NAME?</v>
      </c>
      <c r="AS309" s="25" t="e">
        <f t="shared" si="204"/>
        <v>#NAME?</v>
      </c>
      <c r="AT309" s="25" t="e">
        <f t="shared" si="204"/>
        <v>#NAME?</v>
      </c>
      <c r="AU309" s="25" t="e">
        <f t="shared" si="204"/>
        <v>#NAME?</v>
      </c>
      <c r="AV309" s="25" t="e">
        <f t="shared" si="204"/>
        <v>#NAME?</v>
      </c>
      <c r="AW309" s="25" t="e">
        <f t="shared" si="204"/>
        <v>#NAME?</v>
      </c>
      <c r="AX309" s="25" t="e">
        <f t="shared" si="204"/>
        <v>#NAME?</v>
      </c>
      <c r="AY309" s="25" t="e">
        <f t="shared" si="204"/>
        <v>#NAME?</v>
      </c>
      <c r="AZ309" s="25" t="e">
        <f t="shared" si="204"/>
        <v>#NAME?</v>
      </c>
      <c r="BA309" s="25" t="e">
        <f t="shared" si="204"/>
        <v>#NAME?</v>
      </c>
      <c r="BB309" s="25" t="e">
        <f t="shared" si="204"/>
        <v>#NAME?</v>
      </c>
      <c r="BC309" s="25" t="e">
        <f t="shared" si="204"/>
        <v>#NAME?</v>
      </c>
      <c r="BD309" s="25" t="e">
        <f t="shared" si="204"/>
        <v>#NAME?</v>
      </c>
    </row>
    <row r="310" spans="1:56">
      <c r="A310" s="32" t="e">
        <f>+"Maturity "&amp; PV_Base!A308&amp;""</f>
        <v>#REF!</v>
      </c>
      <c r="B310" s="33" t="e">
        <f>#REF!</f>
        <v>#REF!</v>
      </c>
      <c r="C310" s="30" t="str">
        <f>$C$9</f>
        <v>Base</v>
      </c>
      <c r="D310" s="31">
        <v>100</v>
      </c>
      <c r="E310" s="27"/>
      <c r="F310" s="27"/>
      <c r="G310" s="27"/>
      <c r="H310" s="27"/>
      <c r="I310" s="27"/>
      <c r="J310" s="27"/>
      <c r="K310" s="27"/>
      <c r="L310" s="27"/>
      <c r="M310" s="27"/>
      <c r="N310" s="27"/>
      <c r="O310" s="27"/>
      <c r="P310" s="27"/>
      <c r="Q310" s="27"/>
      <c r="R310" s="27"/>
      <c r="S310" s="27"/>
      <c r="T310" s="27"/>
      <c r="U310" s="27"/>
      <c r="V310" s="27"/>
      <c r="W310" s="27"/>
      <c r="X310" s="27"/>
      <c r="Y310" s="27"/>
      <c r="Z310" s="27"/>
      <c r="AA310" s="27"/>
      <c r="AB310" s="27"/>
      <c r="AC310" s="27"/>
      <c r="AD310" s="27"/>
      <c r="AE310" s="27"/>
      <c r="AF310" s="27"/>
      <c r="AG310" s="27"/>
      <c r="AH310" s="27"/>
      <c r="AI310" s="27"/>
      <c r="AJ310" s="27"/>
      <c r="AK310" s="27"/>
      <c r="AL310" s="27"/>
      <c r="AM310" s="27"/>
      <c r="AN310" s="27"/>
      <c r="AO310" s="27"/>
      <c r="AP310" s="27"/>
      <c r="AQ310" s="27"/>
      <c r="AR310" s="27"/>
      <c r="AS310" s="27"/>
      <c r="AT310" s="27"/>
      <c r="AU310" s="27"/>
      <c r="AV310" s="27"/>
      <c r="AW310" s="27"/>
      <c r="AX310" s="27"/>
      <c r="AY310" s="27"/>
      <c r="AZ310" s="27"/>
      <c r="BA310" s="27"/>
      <c r="BB310" s="12"/>
      <c r="BC310" s="12"/>
      <c r="BD310" s="12"/>
    </row>
    <row r="311" spans="1:56">
      <c r="A311" s="32" t="e">
        <f>+"Interest "&amp; PV_Base!A308&amp;""</f>
        <v>#REF!</v>
      </c>
      <c r="B311" s="35" t="e">
        <f>#REF!</f>
        <v>#REF!</v>
      </c>
      <c r="C311" s="30" t="e">
        <f>$C$10</f>
        <v>#REF!</v>
      </c>
      <c r="D311" s="34" t="e">
        <f>D310-D312</f>
        <v>#REF!</v>
      </c>
      <c r="E311" s="34" t="e">
        <f t="shared" ref="E311:BD311" si="205">D311-E312</f>
        <v>#REF!</v>
      </c>
      <c r="F311" s="34" t="e">
        <f t="shared" si="205"/>
        <v>#REF!</v>
      </c>
      <c r="G311" s="34" t="e">
        <f t="shared" si="205"/>
        <v>#REF!</v>
      </c>
      <c r="H311" s="34" t="e">
        <f t="shared" si="205"/>
        <v>#REF!</v>
      </c>
      <c r="I311" s="34" t="e">
        <f t="shared" si="205"/>
        <v>#REF!</v>
      </c>
      <c r="J311" s="34" t="e">
        <f t="shared" si="205"/>
        <v>#REF!</v>
      </c>
      <c r="K311" s="34" t="e">
        <f t="shared" si="205"/>
        <v>#REF!</v>
      </c>
      <c r="L311" s="34" t="e">
        <f t="shared" si="205"/>
        <v>#REF!</v>
      </c>
      <c r="M311" s="34" t="e">
        <f t="shared" si="205"/>
        <v>#REF!</v>
      </c>
      <c r="N311" s="34" t="e">
        <f t="shared" si="205"/>
        <v>#REF!</v>
      </c>
      <c r="O311" s="34" t="e">
        <f t="shared" si="205"/>
        <v>#REF!</v>
      </c>
      <c r="P311" s="34" t="e">
        <f t="shared" si="205"/>
        <v>#REF!</v>
      </c>
      <c r="Q311" s="34" t="e">
        <f t="shared" si="205"/>
        <v>#REF!</v>
      </c>
      <c r="R311" s="34" t="e">
        <f t="shared" si="205"/>
        <v>#REF!</v>
      </c>
      <c r="S311" s="34" t="e">
        <f t="shared" si="205"/>
        <v>#REF!</v>
      </c>
      <c r="T311" s="34" t="e">
        <f t="shared" si="205"/>
        <v>#REF!</v>
      </c>
      <c r="U311" s="34" t="e">
        <f t="shared" si="205"/>
        <v>#REF!</v>
      </c>
      <c r="V311" s="34" t="e">
        <f t="shared" si="205"/>
        <v>#REF!</v>
      </c>
      <c r="W311" s="34" t="e">
        <f t="shared" si="205"/>
        <v>#REF!</v>
      </c>
      <c r="X311" s="34" t="e">
        <f t="shared" si="205"/>
        <v>#REF!</v>
      </c>
      <c r="Y311" s="34" t="e">
        <f t="shared" si="205"/>
        <v>#REF!</v>
      </c>
      <c r="Z311" s="34" t="e">
        <f t="shared" si="205"/>
        <v>#REF!</v>
      </c>
      <c r="AA311" s="34" t="e">
        <f t="shared" si="205"/>
        <v>#REF!</v>
      </c>
      <c r="AB311" s="34" t="e">
        <f t="shared" si="205"/>
        <v>#REF!</v>
      </c>
      <c r="AC311" s="34" t="e">
        <f t="shared" si="205"/>
        <v>#REF!</v>
      </c>
      <c r="AD311" s="34" t="e">
        <f t="shared" si="205"/>
        <v>#REF!</v>
      </c>
      <c r="AE311" s="34" t="e">
        <f t="shared" si="205"/>
        <v>#REF!</v>
      </c>
      <c r="AF311" s="34" t="e">
        <f t="shared" si="205"/>
        <v>#REF!</v>
      </c>
      <c r="AG311" s="34" t="e">
        <f t="shared" si="205"/>
        <v>#REF!</v>
      </c>
      <c r="AH311" s="34" t="e">
        <f t="shared" si="205"/>
        <v>#REF!</v>
      </c>
      <c r="AI311" s="34" t="e">
        <f t="shared" si="205"/>
        <v>#REF!</v>
      </c>
      <c r="AJ311" s="34" t="e">
        <f t="shared" si="205"/>
        <v>#REF!</v>
      </c>
      <c r="AK311" s="34" t="e">
        <f t="shared" si="205"/>
        <v>#REF!</v>
      </c>
      <c r="AL311" s="34" t="e">
        <f t="shared" si="205"/>
        <v>#REF!</v>
      </c>
      <c r="AM311" s="34" t="e">
        <f t="shared" si="205"/>
        <v>#REF!</v>
      </c>
      <c r="AN311" s="34" t="e">
        <f t="shared" si="205"/>
        <v>#REF!</v>
      </c>
      <c r="AO311" s="34" t="e">
        <f t="shared" si="205"/>
        <v>#REF!</v>
      </c>
      <c r="AP311" s="34" t="e">
        <f t="shared" si="205"/>
        <v>#REF!</v>
      </c>
      <c r="AQ311" s="34" t="e">
        <f t="shared" si="205"/>
        <v>#REF!</v>
      </c>
      <c r="AR311" s="34" t="e">
        <f t="shared" si="205"/>
        <v>#REF!</v>
      </c>
      <c r="AS311" s="34" t="e">
        <f t="shared" si="205"/>
        <v>#REF!</v>
      </c>
      <c r="AT311" s="34" t="e">
        <f t="shared" si="205"/>
        <v>#REF!</v>
      </c>
      <c r="AU311" s="34" t="e">
        <f t="shared" si="205"/>
        <v>#REF!</v>
      </c>
      <c r="AV311" s="34" t="e">
        <f t="shared" si="205"/>
        <v>#REF!</v>
      </c>
      <c r="AW311" s="34" t="e">
        <f t="shared" si="205"/>
        <v>#REF!</v>
      </c>
      <c r="AX311" s="34" t="e">
        <f t="shared" si="205"/>
        <v>#REF!</v>
      </c>
      <c r="AY311" s="34" t="e">
        <f t="shared" si="205"/>
        <v>#REF!</v>
      </c>
      <c r="AZ311" s="34" t="e">
        <f t="shared" si="205"/>
        <v>#REF!</v>
      </c>
      <c r="BA311" s="34" t="e">
        <f t="shared" si="205"/>
        <v>#REF!</v>
      </c>
      <c r="BB311" s="34" t="e">
        <f t="shared" si="205"/>
        <v>#REF!</v>
      </c>
      <c r="BC311" s="34" t="e">
        <f t="shared" si="205"/>
        <v>#REF!</v>
      </c>
      <c r="BD311" s="34" t="e">
        <f t="shared" si="205"/>
        <v>#REF!</v>
      </c>
    </row>
    <row r="312" spans="1:56">
      <c r="A312" s="36" t="e">
        <f>+"Discount "&amp; PV_Base!A308&amp;""</f>
        <v>#REF!</v>
      </c>
      <c r="B312" s="37" t="e">
        <f>#REF!</f>
        <v>#REF!</v>
      </c>
      <c r="C312" s="30" t="e">
        <f>$C$11</f>
        <v>#REF!</v>
      </c>
      <c r="D312" s="34" t="e">
        <f>IF(D308-$D308-1&lt;$B309,0,IF(D308-$D308-1&lt;$B310,$D310/($B310-$B309),0))</f>
        <v>#REF!</v>
      </c>
      <c r="E312" s="34" t="e">
        <f t="shared" ref="E312:BD312" si="206">IF(E308-$D308-1&lt;$B309,0,IF(E308-$D308-1&lt;$B310,$D310/($B310-$B309),0))</f>
        <v>#REF!</v>
      </c>
      <c r="F312" s="34" t="e">
        <f t="shared" si="206"/>
        <v>#REF!</v>
      </c>
      <c r="G312" s="34" t="e">
        <f t="shared" si="206"/>
        <v>#REF!</v>
      </c>
      <c r="H312" s="34" t="e">
        <f t="shared" si="206"/>
        <v>#REF!</v>
      </c>
      <c r="I312" s="34" t="e">
        <f t="shared" si="206"/>
        <v>#REF!</v>
      </c>
      <c r="J312" s="34" t="e">
        <f t="shared" si="206"/>
        <v>#REF!</v>
      </c>
      <c r="K312" s="34" t="e">
        <f t="shared" si="206"/>
        <v>#REF!</v>
      </c>
      <c r="L312" s="34" t="e">
        <f t="shared" si="206"/>
        <v>#REF!</v>
      </c>
      <c r="M312" s="34" t="e">
        <f t="shared" si="206"/>
        <v>#REF!</v>
      </c>
      <c r="N312" s="34" t="e">
        <f t="shared" si="206"/>
        <v>#REF!</v>
      </c>
      <c r="O312" s="34" t="e">
        <f t="shared" si="206"/>
        <v>#REF!</v>
      </c>
      <c r="P312" s="34" t="e">
        <f t="shared" si="206"/>
        <v>#REF!</v>
      </c>
      <c r="Q312" s="34" t="e">
        <f t="shared" si="206"/>
        <v>#REF!</v>
      </c>
      <c r="R312" s="34" t="e">
        <f t="shared" si="206"/>
        <v>#REF!</v>
      </c>
      <c r="S312" s="34" t="e">
        <f t="shared" si="206"/>
        <v>#REF!</v>
      </c>
      <c r="T312" s="34" t="e">
        <f t="shared" si="206"/>
        <v>#REF!</v>
      </c>
      <c r="U312" s="34" t="e">
        <f t="shared" si="206"/>
        <v>#REF!</v>
      </c>
      <c r="V312" s="34" t="e">
        <f t="shared" si="206"/>
        <v>#REF!</v>
      </c>
      <c r="W312" s="34" t="e">
        <f t="shared" si="206"/>
        <v>#REF!</v>
      </c>
      <c r="X312" s="34" t="e">
        <f t="shared" si="206"/>
        <v>#REF!</v>
      </c>
      <c r="Y312" s="34" t="e">
        <f t="shared" si="206"/>
        <v>#REF!</v>
      </c>
      <c r="Z312" s="34" t="e">
        <f t="shared" si="206"/>
        <v>#REF!</v>
      </c>
      <c r="AA312" s="34" t="e">
        <f t="shared" si="206"/>
        <v>#REF!</v>
      </c>
      <c r="AB312" s="34" t="e">
        <f t="shared" si="206"/>
        <v>#REF!</v>
      </c>
      <c r="AC312" s="34" t="e">
        <f t="shared" si="206"/>
        <v>#REF!</v>
      </c>
      <c r="AD312" s="34" t="e">
        <f t="shared" si="206"/>
        <v>#REF!</v>
      </c>
      <c r="AE312" s="34" t="e">
        <f t="shared" si="206"/>
        <v>#REF!</v>
      </c>
      <c r="AF312" s="34" t="e">
        <f t="shared" si="206"/>
        <v>#REF!</v>
      </c>
      <c r="AG312" s="34" t="e">
        <f t="shared" si="206"/>
        <v>#REF!</v>
      </c>
      <c r="AH312" s="34" t="e">
        <f t="shared" si="206"/>
        <v>#REF!</v>
      </c>
      <c r="AI312" s="34" t="e">
        <f t="shared" si="206"/>
        <v>#REF!</v>
      </c>
      <c r="AJ312" s="34" t="e">
        <f t="shared" si="206"/>
        <v>#REF!</v>
      </c>
      <c r="AK312" s="34" t="e">
        <f t="shared" si="206"/>
        <v>#REF!</v>
      </c>
      <c r="AL312" s="34" t="e">
        <f t="shared" si="206"/>
        <v>#REF!</v>
      </c>
      <c r="AM312" s="34" t="e">
        <f t="shared" si="206"/>
        <v>#REF!</v>
      </c>
      <c r="AN312" s="34" t="e">
        <f t="shared" si="206"/>
        <v>#REF!</v>
      </c>
      <c r="AO312" s="34" t="e">
        <f t="shared" si="206"/>
        <v>#REF!</v>
      </c>
      <c r="AP312" s="34" t="e">
        <f t="shared" si="206"/>
        <v>#REF!</v>
      </c>
      <c r="AQ312" s="34" t="e">
        <f t="shared" si="206"/>
        <v>#REF!</v>
      </c>
      <c r="AR312" s="34" t="e">
        <f t="shared" si="206"/>
        <v>#REF!</v>
      </c>
      <c r="AS312" s="34" t="e">
        <f t="shared" si="206"/>
        <v>#REF!</v>
      </c>
      <c r="AT312" s="34" t="e">
        <f t="shared" si="206"/>
        <v>#REF!</v>
      </c>
      <c r="AU312" s="34" t="e">
        <f t="shared" si="206"/>
        <v>#REF!</v>
      </c>
      <c r="AV312" s="34" t="e">
        <f t="shared" si="206"/>
        <v>#REF!</v>
      </c>
      <c r="AW312" s="34" t="e">
        <f t="shared" si="206"/>
        <v>#REF!</v>
      </c>
      <c r="AX312" s="34" t="e">
        <f t="shared" si="206"/>
        <v>#REF!</v>
      </c>
      <c r="AY312" s="34" t="e">
        <f t="shared" si="206"/>
        <v>#REF!</v>
      </c>
      <c r="AZ312" s="34" t="e">
        <f t="shared" si="206"/>
        <v>#REF!</v>
      </c>
      <c r="BA312" s="34" t="e">
        <f t="shared" si="206"/>
        <v>#REF!</v>
      </c>
      <c r="BB312" s="34" t="e">
        <f t="shared" si="206"/>
        <v>#REF!</v>
      </c>
      <c r="BC312" s="34" t="e">
        <f t="shared" si="206"/>
        <v>#REF!</v>
      </c>
      <c r="BD312" s="34" t="e">
        <f t="shared" si="206"/>
        <v>#REF!</v>
      </c>
    </row>
    <row r="313" spans="1:56">
      <c r="A313" s="49"/>
      <c r="B313" s="12"/>
      <c r="C313" s="30" t="e">
        <f>$C$12</f>
        <v>#REF!</v>
      </c>
      <c r="D313" s="84"/>
      <c r="E313" s="84" t="e">
        <f>$B311*D311</f>
        <v>#REF!</v>
      </c>
      <c r="F313" s="84" t="e">
        <f t="shared" ref="F313:BD313" si="207">$B311*E311</f>
        <v>#REF!</v>
      </c>
      <c r="G313" s="84" t="e">
        <f t="shared" si="207"/>
        <v>#REF!</v>
      </c>
      <c r="H313" s="84" t="e">
        <f t="shared" si="207"/>
        <v>#REF!</v>
      </c>
      <c r="I313" s="84" t="e">
        <f t="shared" si="207"/>
        <v>#REF!</v>
      </c>
      <c r="J313" s="84" t="e">
        <f t="shared" si="207"/>
        <v>#REF!</v>
      </c>
      <c r="K313" s="84" t="e">
        <f t="shared" si="207"/>
        <v>#REF!</v>
      </c>
      <c r="L313" s="84" t="e">
        <f t="shared" si="207"/>
        <v>#REF!</v>
      </c>
      <c r="M313" s="84" t="e">
        <f t="shared" si="207"/>
        <v>#REF!</v>
      </c>
      <c r="N313" s="84" t="e">
        <f t="shared" si="207"/>
        <v>#REF!</v>
      </c>
      <c r="O313" s="84" t="e">
        <f t="shared" si="207"/>
        <v>#REF!</v>
      </c>
      <c r="P313" s="84" t="e">
        <f t="shared" si="207"/>
        <v>#REF!</v>
      </c>
      <c r="Q313" s="84" t="e">
        <f t="shared" si="207"/>
        <v>#REF!</v>
      </c>
      <c r="R313" s="84" t="e">
        <f t="shared" si="207"/>
        <v>#REF!</v>
      </c>
      <c r="S313" s="84" t="e">
        <f t="shared" si="207"/>
        <v>#REF!</v>
      </c>
      <c r="T313" s="84" t="e">
        <f t="shared" si="207"/>
        <v>#REF!</v>
      </c>
      <c r="U313" s="84" t="e">
        <f t="shared" si="207"/>
        <v>#REF!</v>
      </c>
      <c r="V313" s="84" t="e">
        <f t="shared" si="207"/>
        <v>#REF!</v>
      </c>
      <c r="W313" s="84" t="e">
        <f t="shared" si="207"/>
        <v>#REF!</v>
      </c>
      <c r="X313" s="84" t="e">
        <f t="shared" si="207"/>
        <v>#REF!</v>
      </c>
      <c r="Y313" s="84" t="e">
        <f t="shared" si="207"/>
        <v>#REF!</v>
      </c>
      <c r="Z313" s="84" t="e">
        <f t="shared" si="207"/>
        <v>#REF!</v>
      </c>
      <c r="AA313" s="84" t="e">
        <f t="shared" si="207"/>
        <v>#REF!</v>
      </c>
      <c r="AB313" s="84" t="e">
        <f t="shared" si="207"/>
        <v>#REF!</v>
      </c>
      <c r="AC313" s="84" t="e">
        <f t="shared" si="207"/>
        <v>#REF!</v>
      </c>
      <c r="AD313" s="84" t="e">
        <f t="shared" si="207"/>
        <v>#REF!</v>
      </c>
      <c r="AE313" s="84" t="e">
        <f t="shared" si="207"/>
        <v>#REF!</v>
      </c>
      <c r="AF313" s="84" t="e">
        <f t="shared" si="207"/>
        <v>#REF!</v>
      </c>
      <c r="AG313" s="84" t="e">
        <f t="shared" si="207"/>
        <v>#REF!</v>
      </c>
      <c r="AH313" s="84" t="e">
        <f t="shared" si="207"/>
        <v>#REF!</v>
      </c>
      <c r="AI313" s="84" t="e">
        <f t="shared" si="207"/>
        <v>#REF!</v>
      </c>
      <c r="AJ313" s="84" t="e">
        <f t="shared" si="207"/>
        <v>#REF!</v>
      </c>
      <c r="AK313" s="84" t="e">
        <f t="shared" si="207"/>
        <v>#REF!</v>
      </c>
      <c r="AL313" s="84" t="e">
        <f t="shared" si="207"/>
        <v>#REF!</v>
      </c>
      <c r="AM313" s="84" t="e">
        <f t="shared" si="207"/>
        <v>#REF!</v>
      </c>
      <c r="AN313" s="84" t="e">
        <f t="shared" si="207"/>
        <v>#REF!</v>
      </c>
      <c r="AO313" s="84" t="e">
        <f t="shared" si="207"/>
        <v>#REF!</v>
      </c>
      <c r="AP313" s="84" t="e">
        <f t="shared" si="207"/>
        <v>#REF!</v>
      </c>
      <c r="AQ313" s="34" t="e">
        <f t="shared" si="207"/>
        <v>#REF!</v>
      </c>
      <c r="AR313" s="34" t="e">
        <f t="shared" si="207"/>
        <v>#REF!</v>
      </c>
      <c r="AS313" s="34" t="e">
        <f t="shared" si="207"/>
        <v>#REF!</v>
      </c>
      <c r="AT313" s="34" t="e">
        <f t="shared" si="207"/>
        <v>#REF!</v>
      </c>
      <c r="AU313" s="34" t="e">
        <f t="shared" si="207"/>
        <v>#REF!</v>
      </c>
      <c r="AV313" s="34" t="e">
        <f t="shared" si="207"/>
        <v>#REF!</v>
      </c>
      <c r="AW313" s="34" t="e">
        <f t="shared" si="207"/>
        <v>#REF!</v>
      </c>
      <c r="AX313" s="34" t="e">
        <f t="shared" si="207"/>
        <v>#REF!</v>
      </c>
      <c r="AY313" s="34" t="e">
        <f t="shared" si="207"/>
        <v>#REF!</v>
      </c>
      <c r="AZ313" s="34" t="e">
        <f t="shared" si="207"/>
        <v>#REF!</v>
      </c>
      <c r="BA313" s="34" t="e">
        <f t="shared" si="207"/>
        <v>#REF!</v>
      </c>
      <c r="BB313" s="34" t="e">
        <f t="shared" si="207"/>
        <v>#REF!</v>
      </c>
      <c r="BC313" s="34" t="e">
        <f t="shared" si="207"/>
        <v>#REF!</v>
      </c>
      <c r="BD313" s="34" t="e">
        <f t="shared" si="207"/>
        <v>#REF!</v>
      </c>
    </row>
    <row r="314" spans="1:56">
      <c r="A314" s="49"/>
      <c r="B314" s="12"/>
      <c r="C314" s="30" t="e">
        <f>$C$13</f>
        <v>#REF!</v>
      </c>
      <c r="D314" s="34" t="e">
        <f t="shared" ref="D314:BD314" si="208">D312+D313</f>
        <v>#REF!</v>
      </c>
      <c r="E314" s="34" t="e">
        <f t="shared" si="208"/>
        <v>#REF!</v>
      </c>
      <c r="F314" s="34" t="e">
        <f t="shared" si="208"/>
        <v>#REF!</v>
      </c>
      <c r="G314" s="34" t="e">
        <f t="shared" si="208"/>
        <v>#REF!</v>
      </c>
      <c r="H314" s="34" t="e">
        <f t="shared" si="208"/>
        <v>#REF!</v>
      </c>
      <c r="I314" s="34" t="e">
        <f t="shared" si="208"/>
        <v>#REF!</v>
      </c>
      <c r="J314" s="34" t="e">
        <f t="shared" si="208"/>
        <v>#REF!</v>
      </c>
      <c r="K314" s="34" t="e">
        <f t="shared" si="208"/>
        <v>#REF!</v>
      </c>
      <c r="L314" s="34" t="e">
        <f t="shared" si="208"/>
        <v>#REF!</v>
      </c>
      <c r="M314" s="34" t="e">
        <f t="shared" si="208"/>
        <v>#REF!</v>
      </c>
      <c r="N314" s="34" t="e">
        <f t="shared" si="208"/>
        <v>#REF!</v>
      </c>
      <c r="O314" s="34" t="e">
        <f t="shared" si="208"/>
        <v>#REF!</v>
      </c>
      <c r="P314" s="34" t="e">
        <f t="shared" si="208"/>
        <v>#REF!</v>
      </c>
      <c r="Q314" s="34" t="e">
        <f t="shared" si="208"/>
        <v>#REF!</v>
      </c>
      <c r="R314" s="34" t="e">
        <f t="shared" si="208"/>
        <v>#REF!</v>
      </c>
      <c r="S314" s="34" t="e">
        <f t="shared" si="208"/>
        <v>#REF!</v>
      </c>
      <c r="T314" s="34" t="e">
        <f t="shared" si="208"/>
        <v>#REF!</v>
      </c>
      <c r="U314" s="34" t="e">
        <f t="shared" si="208"/>
        <v>#REF!</v>
      </c>
      <c r="V314" s="34" t="e">
        <f t="shared" si="208"/>
        <v>#REF!</v>
      </c>
      <c r="W314" s="34" t="e">
        <f t="shared" si="208"/>
        <v>#REF!</v>
      </c>
      <c r="X314" s="34" t="e">
        <f t="shared" si="208"/>
        <v>#REF!</v>
      </c>
      <c r="Y314" s="34" t="e">
        <f t="shared" si="208"/>
        <v>#REF!</v>
      </c>
      <c r="Z314" s="34" t="e">
        <f t="shared" si="208"/>
        <v>#REF!</v>
      </c>
      <c r="AA314" s="34" t="e">
        <f t="shared" si="208"/>
        <v>#REF!</v>
      </c>
      <c r="AB314" s="34" t="e">
        <f t="shared" si="208"/>
        <v>#REF!</v>
      </c>
      <c r="AC314" s="34" t="e">
        <f t="shared" si="208"/>
        <v>#REF!</v>
      </c>
      <c r="AD314" s="34" t="e">
        <f t="shared" si="208"/>
        <v>#REF!</v>
      </c>
      <c r="AE314" s="34" t="e">
        <f t="shared" si="208"/>
        <v>#REF!</v>
      </c>
      <c r="AF314" s="34" t="e">
        <f t="shared" si="208"/>
        <v>#REF!</v>
      </c>
      <c r="AG314" s="34" t="e">
        <f t="shared" si="208"/>
        <v>#REF!</v>
      </c>
      <c r="AH314" s="34" t="e">
        <f t="shared" si="208"/>
        <v>#REF!</v>
      </c>
      <c r="AI314" s="34" t="e">
        <f t="shared" si="208"/>
        <v>#REF!</v>
      </c>
      <c r="AJ314" s="34" t="e">
        <f t="shared" si="208"/>
        <v>#REF!</v>
      </c>
      <c r="AK314" s="34" t="e">
        <f t="shared" si="208"/>
        <v>#REF!</v>
      </c>
      <c r="AL314" s="34" t="e">
        <f t="shared" si="208"/>
        <v>#REF!</v>
      </c>
      <c r="AM314" s="34" t="e">
        <f t="shared" si="208"/>
        <v>#REF!</v>
      </c>
      <c r="AN314" s="34" t="e">
        <f t="shared" si="208"/>
        <v>#REF!</v>
      </c>
      <c r="AO314" s="34" t="e">
        <f t="shared" si="208"/>
        <v>#REF!</v>
      </c>
      <c r="AP314" s="34" t="e">
        <f t="shared" si="208"/>
        <v>#REF!</v>
      </c>
      <c r="AQ314" s="34" t="e">
        <f t="shared" si="208"/>
        <v>#REF!</v>
      </c>
      <c r="AR314" s="34" t="e">
        <f t="shared" si="208"/>
        <v>#REF!</v>
      </c>
      <c r="AS314" s="34" t="e">
        <f t="shared" si="208"/>
        <v>#REF!</v>
      </c>
      <c r="AT314" s="34" t="e">
        <f t="shared" si="208"/>
        <v>#REF!</v>
      </c>
      <c r="AU314" s="34" t="e">
        <f t="shared" si="208"/>
        <v>#REF!</v>
      </c>
      <c r="AV314" s="34" t="e">
        <f t="shared" si="208"/>
        <v>#REF!</v>
      </c>
      <c r="AW314" s="34" t="e">
        <f t="shared" si="208"/>
        <v>#REF!</v>
      </c>
      <c r="AX314" s="34" t="e">
        <f t="shared" si="208"/>
        <v>#REF!</v>
      </c>
      <c r="AY314" s="34" t="e">
        <f t="shared" si="208"/>
        <v>#REF!</v>
      </c>
      <c r="AZ314" s="34" t="e">
        <f t="shared" si="208"/>
        <v>#REF!</v>
      </c>
      <c r="BA314" s="34" t="e">
        <f t="shared" si="208"/>
        <v>#REF!</v>
      </c>
      <c r="BB314" s="34" t="e">
        <f t="shared" si="208"/>
        <v>#REF!</v>
      </c>
      <c r="BC314" s="34" t="e">
        <f t="shared" si="208"/>
        <v>#REF!</v>
      </c>
      <c r="BD314" s="34" t="e">
        <f t="shared" si="208"/>
        <v>#REF!</v>
      </c>
    </row>
    <row r="315" spans="1:56">
      <c r="A315" s="39"/>
      <c r="B315" s="12"/>
      <c r="C315" s="30" t="e">
        <f>$C$14</f>
        <v>#REF!</v>
      </c>
      <c r="D315" s="34" t="e">
        <f>IF($B311&gt;=$B312, D311, NPV($B312,E314:$BD314))</f>
        <v>#REF!</v>
      </c>
      <c r="E315" s="34" t="e">
        <f>IF($B311&gt;=$B312, E311, NPV($B312,F314:$BD314))</f>
        <v>#REF!</v>
      </c>
      <c r="F315" s="34" t="e">
        <f>IF($B311&gt;=$B312, F311, NPV($B312,G314:$BD314))</f>
        <v>#REF!</v>
      </c>
      <c r="G315" s="34" t="e">
        <f>IF($B311&gt;=$B312, G311, NPV($B312,H314:$BD314))</f>
        <v>#REF!</v>
      </c>
      <c r="H315" s="34" t="e">
        <f>IF($B311&gt;=$B312, H311, NPV($B312,I314:$BD314))</f>
        <v>#REF!</v>
      </c>
      <c r="I315" s="34" t="e">
        <f>IF($B311&gt;=$B312, I311, NPV($B312,J314:$BD314))</f>
        <v>#REF!</v>
      </c>
      <c r="J315" s="34" t="e">
        <f>IF($B311&gt;=$B312, J311, NPV($B312,K314:$BD314))</f>
        <v>#REF!</v>
      </c>
      <c r="K315" s="34" t="e">
        <f>IF($B311&gt;=$B312, K311, NPV($B312,L314:$BD314))</f>
        <v>#REF!</v>
      </c>
      <c r="L315" s="34" t="e">
        <f>IF($B311&gt;=$B312, L311, NPV($B312,M314:$BD314))</f>
        <v>#REF!</v>
      </c>
      <c r="M315" s="34" t="e">
        <f>IF($B311&gt;=$B312, M311, NPV($B312,N314:$BD314))</f>
        <v>#REF!</v>
      </c>
      <c r="N315" s="34" t="e">
        <f>IF($B311&gt;=$B312, N311, NPV($B312,O314:$BD314))</f>
        <v>#REF!</v>
      </c>
      <c r="O315" s="34" t="e">
        <f>IF($B311&gt;=$B312, O311, NPV($B312,P314:$BD314))</f>
        <v>#REF!</v>
      </c>
      <c r="P315" s="34" t="e">
        <f>IF($B311&gt;=$B312, P311, NPV($B312,Q314:$BD314))</f>
        <v>#REF!</v>
      </c>
      <c r="Q315" s="34" t="e">
        <f>IF($B311&gt;=$B312, Q311, NPV($B312,R314:$BD314))</f>
        <v>#REF!</v>
      </c>
      <c r="R315" s="34" t="e">
        <f>IF($B311&gt;=$B312, R311, NPV($B312,S314:$BD314))</f>
        <v>#REF!</v>
      </c>
      <c r="S315" s="34" t="e">
        <f>IF($B311&gt;=$B312, S311, NPV($B312,T314:$BD314))</f>
        <v>#REF!</v>
      </c>
      <c r="T315" s="34" t="e">
        <f>IF($B311&gt;=$B312, T311, NPV($B312,U314:$BD314))</f>
        <v>#REF!</v>
      </c>
      <c r="U315" s="34" t="e">
        <f>IF($B311&gt;=$B312, U311, NPV($B312,V314:$BD314))</f>
        <v>#REF!</v>
      </c>
      <c r="V315" s="34" t="e">
        <f>IF($B311&gt;=$B312, V311, NPV($B312,W314:$BD314))</f>
        <v>#REF!</v>
      </c>
      <c r="W315" s="34" t="e">
        <f>IF($B311&gt;=$B312, W311, NPV($B312,X314:$BD314))</f>
        <v>#REF!</v>
      </c>
      <c r="X315" s="34" t="e">
        <f>IF($B311&gt;=$B312, X311, NPV($B312,Y314:$BD314))</f>
        <v>#REF!</v>
      </c>
      <c r="Y315" s="34" t="e">
        <f>IF($B311&gt;=$B312, Y311, NPV($B312,Z314:$BD314))</f>
        <v>#REF!</v>
      </c>
      <c r="Z315" s="34" t="e">
        <f>IF($B311&gt;=$B312, Z311, NPV($B312,AA314:$BD314))</f>
        <v>#REF!</v>
      </c>
      <c r="AA315" s="34" t="e">
        <f>IF($B311&gt;=$B312, AA311, NPV($B312,AB314:$BD314))</f>
        <v>#REF!</v>
      </c>
      <c r="AB315" s="34" t="e">
        <f>IF($B311&gt;=$B312, AB311, NPV($B312,AC314:$BD314))</f>
        <v>#REF!</v>
      </c>
      <c r="AC315" s="34" t="e">
        <f>IF($B311&gt;=$B312, AC311, NPV($B312,AD314:$BD314))</f>
        <v>#REF!</v>
      </c>
      <c r="AD315" s="34" t="e">
        <f>IF($B311&gt;=$B312, AD311, NPV($B312,AE314:$BD314))</f>
        <v>#REF!</v>
      </c>
      <c r="AE315" s="34" t="e">
        <f>IF($B311&gt;=$B312, AE311, NPV($B312,AF314:$BD314))</f>
        <v>#REF!</v>
      </c>
      <c r="AF315" s="34" t="e">
        <f>IF($B311&gt;=$B312, AF311, NPV($B312,AG314:$BD314))</f>
        <v>#REF!</v>
      </c>
      <c r="AG315" s="34" t="e">
        <f>IF($B311&gt;=$B312, AG311, NPV($B312,AH314:$BD314))</f>
        <v>#REF!</v>
      </c>
      <c r="AH315" s="34" t="e">
        <f>IF($B311&gt;=$B312, AH311, NPV($B312,AI314:$BD314))</f>
        <v>#REF!</v>
      </c>
      <c r="AI315" s="34" t="e">
        <f>IF($B311&gt;=$B312, AI311, NPV($B312,AJ314:$BD314))</f>
        <v>#REF!</v>
      </c>
      <c r="AJ315" s="34" t="e">
        <f>IF($B311&gt;=$B312, AJ311, NPV($B312,AK314:$BD314))</f>
        <v>#REF!</v>
      </c>
      <c r="AK315" s="34" t="e">
        <f>IF($B311&gt;=$B312, AK311, NPV($B312,AL314:$BD314))</f>
        <v>#REF!</v>
      </c>
      <c r="AL315" s="34" t="e">
        <f>IF($B311&gt;=$B312, AL311, NPV($B312,AM314:$BD314))</f>
        <v>#REF!</v>
      </c>
      <c r="AM315" s="34" t="e">
        <f>IF($B311&gt;=$B312, AM311, NPV($B312,AN314:$BD314))</f>
        <v>#REF!</v>
      </c>
      <c r="AN315" s="34" t="e">
        <f>IF($B311&gt;=$B312, AN311, NPV($B312,AO314:$BD314))</f>
        <v>#REF!</v>
      </c>
      <c r="AO315" s="34" t="e">
        <f>IF($B311&gt;=$B312, AO311, NPV($B312,AP314:$BD314))</f>
        <v>#REF!</v>
      </c>
      <c r="AP315" s="34" t="e">
        <f>IF($B311&gt;=$B312, AP311, NPV($B312,AQ314:$BD314))</f>
        <v>#REF!</v>
      </c>
      <c r="AQ315" s="34" t="e">
        <f>IF($B311&gt;=$B312, AQ311, NPV($B312,AR314:$BD314))</f>
        <v>#REF!</v>
      </c>
      <c r="AR315" s="34" t="e">
        <f>IF($B311&gt;=$B312, AR311, NPV($B312,AS314:$BD314))</f>
        <v>#REF!</v>
      </c>
      <c r="AS315" s="34" t="e">
        <f>IF($B311&gt;=$B312, AS311, NPV($B312,AT314:$BD314))</f>
        <v>#REF!</v>
      </c>
      <c r="AT315" s="34" t="e">
        <f>IF($B311&gt;=$B312, AT311, NPV($B312,AU314:$BD314))</f>
        <v>#REF!</v>
      </c>
      <c r="AU315" s="34" t="e">
        <f>IF($B311&gt;=$B312, AU311, NPV($B312,AV314:$BD314))</f>
        <v>#REF!</v>
      </c>
      <c r="AV315" s="34" t="e">
        <f>IF($B311&gt;=$B312, AV311, NPV($B312,AW314:$BD314))</f>
        <v>#REF!</v>
      </c>
      <c r="AW315" s="34" t="e">
        <f>IF($B311&gt;=$B312, AW311, NPV($B312,AX314:$BD314))</f>
        <v>#REF!</v>
      </c>
      <c r="AX315" s="34" t="e">
        <f>IF($B311&gt;=$B312, AX311, NPV($B312,AY314:$BD314))</f>
        <v>#REF!</v>
      </c>
      <c r="AY315" s="34" t="e">
        <f>IF($B311&gt;=$B312, AY311, NPV($B312,AZ314:$BD314))</f>
        <v>#REF!</v>
      </c>
      <c r="AZ315" s="34" t="e">
        <f>IF($B311&gt;=$B312, AZ311, NPV($B312,BA314:$BD314))</f>
        <v>#REF!</v>
      </c>
      <c r="BA315" s="34" t="e">
        <f>IF($B311&gt;=$B312, BA311, NPV($B312,BB314:$BD314))</f>
        <v>#REF!</v>
      </c>
      <c r="BB315" s="34" t="e">
        <f>IF($B311&gt;=$B312, BB311, NPV($B312,BC314:$BD314))</f>
        <v>#REF!</v>
      </c>
      <c r="BC315" s="34" t="e">
        <f>IF($B311&gt;=$B312, BC311, NPV($B312,BD314:$BD314))</f>
        <v>#REF!</v>
      </c>
      <c r="BD315" s="34" t="e">
        <f>IF($B311&gt;=$B312, BD311, NPV($B312,$BD314:BE314))</f>
        <v>#REF!</v>
      </c>
    </row>
    <row r="316" spans="1:56">
      <c r="A316" s="39"/>
      <c r="B316" s="12"/>
      <c r="C316" s="30" t="e">
        <f>$C$15</f>
        <v>#REF!</v>
      </c>
      <c r="D316" s="34" t="e">
        <f t="shared" ref="D316:BD316" si="209">IF(D315=0,0,(1-D315/D311)*100)</f>
        <v>#REF!</v>
      </c>
      <c r="E316" s="34" t="e">
        <f t="shared" si="209"/>
        <v>#REF!</v>
      </c>
      <c r="F316" s="34" t="e">
        <f t="shared" si="209"/>
        <v>#REF!</v>
      </c>
      <c r="G316" s="34" t="e">
        <f t="shared" si="209"/>
        <v>#REF!</v>
      </c>
      <c r="H316" s="34" t="e">
        <f t="shared" si="209"/>
        <v>#REF!</v>
      </c>
      <c r="I316" s="34" t="e">
        <f t="shared" si="209"/>
        <v>#REF!</v>
      </c>
      <c r="J316" s="34" t="e">
        <f t="shared" si="209"/>
        <v>#REF!</v>
      </c>
      <c r="K316" s="34" t="e">
        <f t="shared" si="209"/>
        <v>#REF!</v>
      </c>
      <c r="L316" s="34" t="e">
        <f t="shared" si="209"/>
        <v>#REF!</v>
      </c>
      <c r="M316" s="34" t="e">
        <f t="shared" si="209"/>
        <v>#REF!</v>
      </c>
      <c r="N316" s="34" t="e">
        <f t="shared" si="209"/>
        <v>#REF!</v>
      </c>
      <c r="O316" s="34" t="e">
        <f t="shared" si="209"/>
        <v>#REF!</v>
      </c>
      <c r="P316" s="34" t="e">
        <f t="shared" si="209"/>
        <v>#REF!</v>
      </c>
      <c r="Q316" s="34" t="e">
        <f t="shared" si="209"/>
        <v>#REF!</v>
      </c>
      <c r="R316" s="34" t="e">
        <f t="shared" si="209"/>
        <v>#REF!</v>
      </c>
      <c r="S316" s="34" t="e">
        <f t="shared" si="209"/>
        <v>#REF!</v>
      </c>
      <c r="T316" s="34" t="e">
        <f t="shared" si="209"/>
        <v>#REF!</v>
      </c>
      <c r="U316" s="34" t="e">
        <f t="shared" si="209"/>
        <v>#REF!</v>
      </c>
      <c r="V316" s="34" t="e">
        <f t="shared" si="209"/>
        <v>#REF!</v>
      </c>
      <c r="W316" s="34" t="e">
        <f t="shared" si="209"/>
        <v>#REF!</v>
      </c>
      <c r="X316" s="34" t="e">
        <f t="shared" si="209"/>
        <v>#REF!</v>
      </c>
      <c r="Y316" s="34" t="e">
        <f t="shared" si="209"/>
        <v>#REF!</v>
      </c>
      <c r="Z316" s="34" t="e">
        <f t="shared" si="209"/>
        <v>#REF!</v>
      </c>
      <c r="AA316" s="34" t="e">
        <f t="shared" si="209"/>
        <v>#REF!</v>
      </c>
      <c r="AB316" s="34" t="e">
        <f t="shared" si="209"/>
        <v>#REF!</v>
      </c>
      <c r="AC316" s="34" t="e">
        <f t="shared" si="209"/>
        <v>#REF!</v>
      </c>
      <c r="AD316" s="34" t="e">
        <f t="shared" si="209"/>
        <v>#REF!</v>
      </c>
      <c r="AE316" s="34" t="e">
        <f t="shared" si="209"/>
        <v>#REF!</v>
      </c>
      <c r="AF316" s="34" t="e">
        <f t="shared" si="209"/>
        <v>#REF!</v>
      </c>
      <c r="AG316" s="34" t="e">
        <f t="shared" si="209"/>
        <v>#REF!</v>
      </c>
      <c r="AH316" s="34" t="e">
        <f t="shared" si="209"/>
        <v>#REF!</v>
      </c>
      <c r="AI316" s="34" t="e">
        <f t="shared" si="209"/>
        <v>#REF!</v>
      </c>
      <c r="AJ316" s="34" t="e">
        <f t="shared" si="209"/>
        <v>#REF!</v>
      </c>
      <c r="AK316" s="34" t="e">
        <f t="shared" si="209"/>
        <v>#REF!</v>
      </c>
      <c r="AL316" s="34" t="e">
        <f t="shared" si="209"/>
        <v>#REF!</v>
      </c>
      <c r="AM316" s="34" t="e">
        <f t="shared" si="209"/>
        <v>#REF!</v>
      </c>
      <c r="AN316" s="34" t="e">
        <f t="shared" si="209"/>
        <v>#REF!</v>
      </c>
      <c r="AO316" s="34" t="e">
        <f t="shared" si="209"/>
        <v>#REF!</v>
      </c>
      <c r="AP316" s="34" t="e">
        <f t="shared" si="209"/>
        <v>#REF!</v>
      </c>
      <c r="AQ316" s="34" t="e">
        <f t="shared" si="209"/>
        <v>#REF!</v>
      </c>
      <c r="AR316" s="34" t="e">
        <f t="shared" si="209"/>
        <v>#REF!</v>
      </c>
      <c r="AS316" s="34" t="e">
        <f t="shared" si="209"/>
        <v>#REF!</v>
      </c>
      <c r="AT316" s="34" t="e">
        <f t="shared" si="209"/>
        <v>#REF!</v>
      </c>
      <c r="AU316" s="34" t="e">
        <f t="shared" si="209"/>
        <v>#REF!</v>
      </c>
      <c r="AV316" s="34" t="e">
        <f t="shared" si="209"/>
        <v>#REF!</v>
      </c>
      <c r="AW316" s="34" t="e">
        <f t="shared" si="209"/>
        <v>#REF!</v>
      </c>
      <c r="AX316" s="34" t="e">
        <f t="shared" si="209"/>
        <v>#REF!</v>
      </c>
      <c r="AY316" s="34" t="e">
        <f t="shared" si="209"/>
        <v>#REF!</v>
      </c>
      <c r="AZ316" s="34" t="e">
        <f t="shared" si="209"/>
        <v>#REF!</v>
      </c>
      <c r="BA316" s="34" t="e">
        <f t="shared" si="209"/>
        <v>#REF!</v>
      </c>
      <c r="BB316" s="34" t="e">
        <f t="shared" si="209"/>
        <v>#REF!</v>
      </c>
      <c r="BC316" s="34" t="e">
        <f t="shared" si="209"/>
        <v>#REF!</v>
      </c>
      <c r="BD316" s="34" t="e">
        <f t="shared" si="209"/>
        <v>#REF!</v>
      </c>
    </row>
    <row r="317" spans="1:56">
      <c r="C317" s="30" t="str">
        <f>$C$16</f>
        <v>t-g&gt;0</v>
      </c>
      <c r="D317" s="42" t="e">
        <f t="shared" ref="D317:AE317" si="210">IF(D308-$B309&gt;0,D308-$B309,0)</f>
        <v>#REF!</v>
      </c>
      <c r="E317" s="42" t="e">
        <f t="shared" si="210"/>
        <v>#REF!</v>
      </c>
      <c r="F317" s="42" t="e">
        <f t="shared" si="210"/>
        <v>#REF!</v>
      </c>
      <c r="G317" s="42" t="e">
        <f t="shared" si="210"/>
        <v>#REF!</v>
      </c>
      <c r="H317" s="42" t="e">
        <f t="shared" si="210"/>
        <v>#REF!</v>
      </c>
      <c r="I317" s="42" t="e">
        <f t="shared" si="210"/>
        <v>#REF!</v>
      </c>
      <c r="J317" s="42" t="e">
        <f t="shared" si="210"/>
        <v>#REF!</v>
      </c>
      <c r="K317" s="42" t="e">
        <f t="shared" si="210"/>
        <v>#REF!</v>
      </c>
      <c r="L317" s="42" t="e">
        <f t="shared" si="210"/>
        <v>#REF!</v>
      </c>
      <c r="M317" s="42" t="e">
        <f t="shared" si="210"/>
        <v>#REF!</v>
      </c>
      <c r="N317" s="42" t="e">
        <f t="shared" si="210"/>
        <v>#REF!</v>
      </c>
      <c r="O317" s="42" t="e">
        <f t="shared" si="210"/>
        <v>#REF!</v>
      </c>
      <c r="P317" s="42" t="e">
        <f t="shared" si="210"/>
        <v>#REF!</v>
      </c>
      <c r="Q317" s="42" t="e">
        <f t="shared" si="210"/>
        <v>#REF!</v>
      </c>
      <c r="R317" s="42" t="e">
        <f t="shared" si="210"/>
        <v>#REF!</v>
      </c>
      <c r="S317" s="42" t="e">
        <f t="shared" si="210"/>
        <v>#REF!</v>
      </c>
      <c r="T317" s="42" t="e">
        <f t="shared" si="210"/>
        <v>#REF!</v>
      </c>
      <c r="U317" s="42" t="e">
        <f t="shared" si="210"/>
        <v>#REF!</v>
      </c>
      <c r="V317" s="42" t="e">
        <f t="shared" si="210"/>
        <v>#REF!</v>
      </c>
      <c r="W317" s="42" t="e">
        <f t="shared" si="210"/>
        <v>#REF!</v>
      </c>
      <c r="X317" s="42" t="e">
        <f t="shared" si="210"/>
        <v>#REF!</v>
      </c>
      <c r="Y317" s="42" t="e">
        <f t="shared" si="210"/>
        <v>#REF!</v>
      </c>
      <c r="Z317" s="42" t="e">
        <f t="shared" si="210"/>
        <v>#REF!</v>
      </c>
      <c r="AA317" s="42" t="e">
        <f t="shared" si="210"/>
        <v>#REF!</v>
      </c>
      <c r="AB317" s="42" t="e">
        <f t="shared" si="210"/>
        <v>#REF!</v>
      </c>
      <c r="AC317" s="42" t="e">
        <f t="shared" si="210"/>
        <v>#REF!</v>
      </c>
      <c r="AD317" s="42" t="e">
        <f t="shared" si="210"/>
        <v>#REF!</v>
      </c>
      <c r="AE317" s="42" t="e">
        <f t="shared" si="210"/>
        <v>#REF!</v>
      </c>
      <c r="AF317" s="42"/>
      <c r="AG317" s="42"/>
      <c r="AH317" s="42"/>
      <c r="AI317" s="42"/>
      <c r="AJ317" s="42"/>
      <c r="AK317" s="42"/>
      <c r="AL317" s="42"/>
      <c r="AM317" s="42"/>
      <c r="AN317" s="42"/>
      <c r="AO317" s="42"/>
      <c r="AP317" s="42"/>
      <c r="AQ317" s="42"/>
      <c r="AR317" s="43"/>
      <c r="AS317" s="43"/>
      <c r="AT317" s="43"/>
      <c r="AU317" s="43"/>
      <c r="AV317" s="43"/>
      <c r="AW317" s="43"/>
      <c r="AX317" s="43"/>
      <c r="AY317" s="43"/>
      <c r="AZ317" s="43"/>
      <c r="BA317" s="43"/>
      <c r="BB317" s="46"/>
      <c r="BC317" s="46"/>
      <c r="BD317" s="46"/>
    </row>
    <row r="318" spans="1:56">
      <c r="C318" s="30"/>
      <c r="D318" s="42" t="e">
        <f>IF(D317=0,0,CHOOSE(D317,D324,E324,F324,G324,H324,I324,J324,K324,L324,M324,N324,O324,P324,Q324,R324,S324,T324,U324,V324,W324,X324,Y324,Z324,AA324,AB324,AC324,AD324,AE324,AF324))</f>
        <v>#REF!</v>
      </c>
      <c r="E318" s="42" t="e">
        <f>IF(E317=0,0,CHOOSE(E317,D324,E324,F324,G324,H324,I324,J324,K324,L324,M324,N324,O324,P324,Q324,R324,S324,T324,U324,V324,W324,X324,Y324,Z324,AA324,AB324,AC324,AD324,AE324,AF324))</f>
        <v>#REF!</v>
      </c>
      <c r="F318" s="42" t="e">
        <f>IF(F317=0,0,CHOOSE(F317,D324,E324,F324,G324,H324,I324,J324,K324,L324,M324,N324,O324,P324,Q324,R324,S324,T324,U324,V324,W324,X324,Y324,Z324,AA324,AB324,AC324,AD324,AE324,AF324))</f>
        <v>#REF!</v>
      </c>
      <c r="G318" s="42" t="e">
        <f>IF(G317=0,0,CHOOSE(G317,D324,E324,F324,G324,H324,I324,J324,K324,L324,M324,N324,O324,P324,Q324,R324,S324,T324,U324,V324,W324,X324,Y324,Z324,AA324,AB324,AC324,AD324,AE324,AF324))</f>
        <v>#REF!</v>
      </c>
      <c r="H318" s="42" t="e">
        <f>IF(H317=0,0,CHOOSE(H317,D324,E324,F324,G324,H324,I324,J324,K324,L324,M324,N324,O324,P324,Q324,R324,S324,T324,U324,V324,W324,X324,Y324,Z324,AA324,AB324,AC324,AD324,AE324,AF324))</f>
        <v>#REF!</v>
      </c>
      <c r="I318" s="42" t="e">
        <f>IF(I317=0,0,CHOOSE(I317,D324,E324,F324,G324,H324,I324,J324,K324,L324,M324,N324,O324,P324,Q324,R324,S324,T324,U324,V324,W324,X324,Y324,Z324,AA324,AB324,AC324,AD324,AE324,AF324))</f>
        <v>#REF!</v>
      </c>
      <c r="J318" s="42" t="e">
        <f>IF(J317=0,0,CHOOSE(J317,D324,E324,F324,G324,H324,I324,J324,K324,L324,M324,N324,O324,P324,Q324,R324,S324,T324,U324,V324,W324,X324,Y324,Z324,AA324,AB324,AC324,AD324,AE324,AF324))</f>
        <v>#REF!</v>
      </c>
      <c r="K318" s="42" t="e">
        <f>IF(K317=0,0,CHOOSE(K317,D324,E324,F324,G324,H324,I324,J324,K324,L324,M324,N324,O324,P324,Q324,R324,S324,T324,U324,V324,W324,X324,Y324,Z324,AA324,AB324,AC324,AD324,AE324,AF324))</f>
        <v>#REF!</v>
      </c>
      <c r="L318" s="42" t="e">
        <f>IF(L317=0,0,CHOOSE(L317,D324,E324,F324,G324,H324,I324,J324,K324,L324,M324,N324,O324,P324,Q324,R324,S324,T324,U324,V324,W324,X324,Y324,Z324,AA324,AB324,AC324,AD324,AE324,AF324))</f>
        <v>#REF!</v>
      </c>
      <c r="M318" s="42" t="e">
        <f>IF(M317=0,0,CHOOSE(M317,D324,E324,F324,G324,H324,I324,J324,K324,L324,M324,N324,O324,P324,Q324,R324,S324,T324,U324,V324,W324,X324,Y324,Z324,AA324,AB324,AC324,AD324,AE324,AF324))</f>
        <v>#REF!</v>
      </c>
      <c r="N318" s="42" t="e">
        <f>IF(N317=0,0,CHOOSE(N317,D324,E324,F324,G324,H324,I324,J324,K324,L324,M324,N324,O324,P324,Q324,R324,S324,T324,U324,V324,W324,X324,Y324,Z324,AA324,AB324,AC324,AD324,AE324,AF324))</f>
        <v>#REF!</v>
      </c>
      <c r="O318" s="42" t="e">
        <f>IF(O317=0,0,CHOOSE(O317,D324,E324,F324,G324,H324,I324,J324,K324,L324,M324,N324,O324,P324,Q324,R324,S324,T324,U324,V324,W324,X324,Y324,Z324,AA324,AB324,AC324,AD324,AE324,AF324))</f>
        <v>#REF!</v>
      </c>
      <c r="P318" s="42" t="e">
        <f>IF(P317=0,0,CHOOSE(P317,D324,E324,F324,G324,H324,I324,J324,K324,L324,M324,N324,O324,P324,Q324,R324,S324,T324,U324,V324,W324,X324,Y324,Z324,AA324,AB324,AC324,AD324,AE324,AF324))</f>
        <v>#REF!</v>
      </c>
      <c r="Q318" s="42" t="e">
        <f>IF(Q317=0,0,CHOOSE(Q317,D324,E324,F324,G324,H324,I324,J324,K324,L324,M324,N324,O324,P324,Q324,R324,S324,T324,U324,V324,W324,X324,Y324,Z324,AA324,AB324,AC324,AD324,AE324,AF324))</f>
        <v>#REF!</v>
      </c>
      <c r="R318" s="42" t="e">
        <f>IF(R317=0,0,CHOOSE(R317,D324,E324,F324,G324,H324,I324,J324,K324,L324,M324,N324,O324,P324,Q324,R324,S324,T324,U324,V324,W324,X324,Y324,Z324,AA324,AB324,AC324,AD324,AE324,AF324))</f>
        <v>#REF!</v>
      </c>
      <c r="S318" s="42" t="e">
        <f>IF(S317=0,0,CHOOSE(S317,D324,E324,F324,G324,H324,I324,J324,K324,L324,M324,N324,O324,P324,Q324,R324,S324,T324,U324,V324,W324,X324,Y324,Z324,AA324,AB324,AC324,AD324,AE324,AF324))</f>
        <v>#REF!</v>
      </c>
      <c r="T318" s="42" t="e">
        <f>IF(T317=0,0,CHOOSE(T317,D324,E324,F324,G324,H324,I324,J324,K324,L324,M324,N324,O324,P324,Q324,R324,S324,T324,U324,V324,W324,X324,Y324,Z324,AA324,AB324,AC324,AD324,AE324,AF324))</f>
        <v>#REF!</v>
      </c>
      <c r="U318" s="42" t="e">
        <f>IF(U317=0,0,CHOOSE(U317,D324,E324,F324,G324,H324,I324,J324,K324,L324,M324,N324,O324,P324,Q324,R324,S324,T324,U324,V324,W324,X324,Y324,Z324,AA324,AB324,AC324,AD324,AE324,AF324))</f>
        <v>#REF!</v>
      </c>
      <c r="V318" s="42" t="e">
        <f>IF(V317=0,0,CHOOSE(V317,D324,E324,F324,G324,H324,I324,J324,K324,L324,M324,N324,O324,P324,Q324,R324,S324,T324,U324,V324,W324,X324,Y324,Z324,AA324,AB324,AC324,AD324,AE324,AF324))</f>
        <v>#REF!</v>
      </c>
      <c r="W318" s="42" t="e">
        <f>IF(W317=0,0,CHOOSE(W317,D324,E324,F324,G324,H324,I324,J324,K324,L324,M324,N324,O324,P324,Q324,R324,S324,T324,U324,V324,W324,X324,Y324,Z324,AA324,AB324,AC324,AD324,AE324,AF324))</f>
        <v>#REF!</v>
      </c>
      <c r="X318" s="42" t="e">
        <f>IF(X317=0,0,CHOOSE(X317,D324,E324,F324,G324,H324,I324,J324,K324,L324,M324,N324,O324,P324,Q324,R324,S324,T324,U324,V324,W324,X324,Y324,Z324,AA324,AB324,AC324,AD324,AE324,AF324))</f>
        <v>#REF!</v>
      </c>
      <c r="Y318" s="42" t="e">
        <f>IF(Y317=0,0,CHOOSE(Y317,D324,E324,F324,G324,H324,I324,J324,K324,L324,M324,N324,O324,P324,Q324,R324,S324,T324,U324,V324,W324,X324,Y324,Z324,AA324,AB324,AC324,AD324,AE324,AF324))</f>
        <v>#REF!</v>
      </c>
      <c r="Z318" s="42" t="e">
        <f>IF(Z317=0,0,CHOOSE(Z317,D324,E324,F324,G324,H324,I324,J324,K324,L324,M324,N324,O324,P324,Q324,R324,S324,T324,U324,V324,W324,X324,Y324,Z324,AA324,AB324,AC324,AD324,AE324,AF324))</f>
        <v>#REF!</v>
      </c>
      <c r="AA318" s="42" t="e">
        <f>IF(AA317=0,0,CHOOSE(AA317,D324,E324,F324,G324,H324,I324,J324,K324,L324,M324,N324,O324,P324,Q324,R324,S324,T324,U324,V324,W324,X324,Y324,Z324,AA324,AB324,AC324,AD324,AE324,AF324))</f>
        <v>#REF!</v>
      </c>
      <c r="AB318" s="42" t="e">
        <f>IF(AB317=0,0,CHOOSE(AB317,D324,E324,F324,G324,H324,I324,J324,K324,L324,M324,N324,O324,P324,Q324,R324,S324,T324,U324,V324,W324,X324,Y324,Z324,AA324,AB324,AC324,AD324,AE324,AF324))</f>
        <v>#REF!</v>
      </c>
      <c r="AC318" s="42" t="e">
        <f>IF(AC317=0,0,CHOOSE(AC317,D324,E324,F324,G324,H324,I324,J324,K324,L324,M324,N324,O324,P324,Q324,R324,S324,T324,U324,V324,W324,X324,Y324,Z324,AA324,AB324,AC324,AD324,AE324,AF324))</f>
        <v>#REF!</v>
      </c>
      <c r="AD318" s="42" t="e">
        <f>IF(AD317=0,0,CHOOSE(AD317,D324,E324,F324,G324,H324,I324,J324,K324,L324,M324,N324,O324,P324,Q324,R324,S324,T324,U324,V324,W324,X324,Y324,Z324,AA324,AB324,AC324,AD324,AE324,AF324))</f>
        <v>#REF!</v>
      </c>
      <c r="AE318" s="42" t="e">
        <f>IF(AE317=0,0,CHOOSE(AE317,D324,E324,F324,G324,H324,I324,J324,K324,L324,M324,N324,O324,P324,Q324,R324,S324,T324,U324,V324,W324,X324,Y324,Z324,AA324,AB324,AC324,AD324,AE324,AF324))</f>
        <v>#REF!</v>
      </c>
      <c r="AF318" s="42"/>
      <c r="AG318" s="42"/>
      <c r="AH318" s="42"/>
      <c r="AI318" s="42"/>
      <c r="AJ318" s="42"/>
      <c r="AK318" s="42"/>
      <c r="AL318" s="42"/>
      <c r="AM318" s="42"/>
      <c r="AN318" s="42"/>
      <c r="AO318" s="42"/>
      <c r="AP318" s="42"/>
      <c r="AQ318" s="42"/>
      <c r="AR318" s="23"/>
      <c r="AS318" s="23"/>
      <c r="AT318" s="23"/>
      <c r="AU318" s="23"/>
      <c r="AV318" s="23"/>
      <c r="AW318" s="23"/>
      <c r="AX318" s="23"/>
      <c r="AY318" s="23"/>
      <c r="AZ318" s="23"/>
      <c r="BA318" s="23"/>
      <c r="BB318" s="23"/>
      <c r="BC318" s="23"/>
      <c r="BD318" s="23"/>
    </row>
    <row r="319" spans="1:56">
      <c r="C319" s="30" t="str">
        <f>$C$18</f>
        <v>t-m condition</v>
      </c>
      <c r="D319" s="42" t="e">
        <f t="shared" ref="D319:AE319" si="211">IF(D308-$B310&gt;0,D308-$B310,0)</f>
        <v>#REF!</v>
      </c>
      <c r="E319" s="42" t="e">
        <f t="shared" si="211"/>
        <v>#REF!</v>
      </c>
      <c r="F319" s="42" t="e">
        <f t="shared" si="211"/>
        <v>#REF!</v>
      </c>
      <c r="G319" s="42" t="e">
        <f t="shared" si="211"/>
        <v>#REF!</v>
      </c>
      <c r="H319" s="42" t="e">
        <f t="shared" si="211"/>
        <v>#REF!</v>
      </c>
      <c r="I319" s="42" t="e">
        <f t="shared" si="211"/>
        <v>#REF!</v>
      </c>
      <c r="J319" s="42" t="e">
        <f t="shared" si="211"/>
        <v>#REF!</v>
      </c>
      <c r="K319" s="42" t="e">
        <f t="shared" si="211"/>
        <v>#REF!</v>
      </c>
      <c r="L319" s="42" t="e">
        <f t="shared" si="211"/>
        <v>#REF!</v>
      </c>
      <c r="M319" s="42" t="e">
        <f t="shared" si="211"/>
        <v>#REF!</v>
      </c>
      <c r="N319" s="42" t="e">
        <f t="shared" si="211"/>
        <v>#REF!</v>
      </c>
      <c r="O319" s="42" t="e">
        <f t="shared" si="211"/>
        <v>#REF!</v>
      </c>
      <c r="P319" s="42" t="e">
        <f t="shared" si="211"/>
        <v>#REF!</v>
      </c>
      <c r="Q319" s="42" t="e">
        <f t="shared" si="211"/>
        <v>#REF!</v>
      </c>
      <c r="R319" s="42" t="e">
        <f t="shared" si="211"/>
        <v>#REF!</v>
      </c>
      <c r="S319" s="42" t="e">
        <f t="shared" si="211"/>
        <v>#REF!</v>
      </c>
      <c r="T319" s="42" t="e">
        <f t="shared" si="211"/>
        <v>#REF!</v>
      </c>
      <c r="U319" s="42" t="e">
        <f t="shared" si="211"/>
        <v>#REF!</v>
      </c>
      <c r="V319" s="42" t="e">
        <f t="shared" si="211"/>
        <v>#REF!</v>
      </c>
      <c r="W319" s="42" t="e">
        <f t="shared" si="211"/>
        <v>#REF!</v>
      </c>
      <c r="X319" s="42" t="e">
        <f t="shared" si="211"/>
        <v>#REF!</v>
      </c>
      <c r="Y319" s="42" t="e">
        <f t="shared" si="211"/>
        <v>#REF!</v>
      </c>
      <c r="Z319" s="42" t="e">
        <f t="shared" si="211"/>
        <v>#REF!</v>
      </c>
      <c r="AA319" s="42" t="e">
        <f t="shared" si="211"/>
        <v>#REF!</v>
      </c>
      <c r="AB319" s="42" t="e">
        <f t="shared" si="211"/>
        <v>#REF!</v>
      </c>
      <c r="AC319" s="42" t="e">
        <f t="shared" si="211"/>
        <v>#REF!</v>
      </c>
      <c r="AD319" s="42" t="e">
        <f t="shared" si="211"/>
        <v>#REF!</v>
      </c>
      <c r="AE319" s="42" t="e">
        <f t="shared" si="211"/>
        <v>#REF!</v>
      </c>
      <c r="AF319" s="42"/>
      <c r="AG319" s="42"/>
      <c r="AH319" s="42"/>
      <c r="AI319" s="42"/>
      <c r="AJ319" s="42"/>
      <c r="AK319" s="42"/>
      <c r="AL319" s="42"/>
      <c r="AM319" s="42"/>
      <c r="AN319" s="42"/>
      <c r="AO319" s="42"/>
      <c r="AP319" s="42"/>
      <c r="AQ319" s="42"/>
      <c r="AR319" s="45"/>
      <c r="AS319" s="45"/>
      <c r="AT319" s="45"/>
      <c r="AU319" s="45"/>
      <c r="AV319" s="45"/>
      <c r="AW319" s="46"/>
      <c r="AX319" s="45"/>
      <c r="AY319" s="45"/>
      <c r="AZ319" s="45"/>
      <c r="BA319" s="45"/>
      <c r="BB319" s="45"/>
      <c r="BC319" s="45"/>
      <c r="BD319" s="45"/>
    </row>
    <row r="320" spans="1:56">
      <c r="D320" s="34" t="e">
        <f>IF(D319=0,0,CHOOSE(D319,D324,E324,F324,G324,H324,I324,J324,K324,L324,M324,N324,O324,P324,Q324,R324,S324,T324,U324,V324,W324,X324,Y324,Z324,AA324,AB324,AC324,AD324,AE324))</f>
        <v>#REF!</v>
      </c>
      <c r="E320" s="34" t="e">
        <f>IF(E319=0,0,CHOOSE(E319,D324,E324,F324,G324,H324,I324,J324,K324,L324,M324,N324,O324,P324,Q324,R324,S324,T324,U324,V324,W324,X324,Y324,Z324,AA324,AB324,AC324,AD324,AE324))</f>
        <v>#REF!</v>
      </c>
      <c r="F320" s="34" t="e">
        <f>IF(F319=0,0,CHOOSE(F319,D324,E324,F324,G324,H324,I324,J324,K324,L324,M324,N324,O324,P324,Q324,R324,S324,T324,U324,V324,W324,X324,Y324,Z324,AA324,AB324,AC324,AD324,AE324))</f>
        <v>#REF!</v>
      </c>
      <c r="G320" s="34" t="e">
        <f>IF(G319=0,0,CHOOSE(G319,D324,E324,F324,G324,H324,I324,J324,K324,L324,M324,N324,O324,P324,Q324,R324,S324,T324,U324,V324,W324,X324,Y324,Z324,AA324,AB324,AC324,AD324,AE324))</f>
        <v>#REF!</v>
      </c>
      <c r="H320" s="34" t="e">
        <f>IF(H319=0,0,CHOOSE(H319,D324,E324,F324,G324,H324,I324,J324,K324,L324,M324,N324,O324,P324,Q324,R324,S324,T324,U324,V324,W324,X324,Y324,Z324,AA324,AB324,AC324,AD324,AE324))</f>
        <v>#REF!</v>
      </c>
      <c r="I320" s="34" t="e">
        <f>IF(I319=0,0,CHOOSE(I319,D324,E324,F324,G324,H324,I324,J324,K324,L324,M324,N324,O324,P324,Q324,R324,S324,T324,U324,V324,W324,X324,Y324,Z324,AA324,AB324,AC324,AD324,AE324))</f>
        <v>#REF!</v>
      </c>
      <c r="J320" s="34" t="e">
        <f>IF(J319=0,0,CHOOSE(J319,D324,E324,F324,G324,H324,I324,J324,K324,L324,M324,N324,O324,P324,Q324,R324,S324,T324,U324,V324,W324,X324,Y324,Z324,AA324,AB324,AC324,AD324,AE324))</f>
        <v>#REF!</v>
      </c>
      <c r="K320" s="34" t="e">
        <f>IF(K319=0,0,CHOOSE(K319,D324,E324,F324,G324,H324,I324,J324,K324,L324,M324,N324,O324,P324,Q324,R324,S324,T324,U324,V324,W324,X324,Y324,Z324,AA324,AB324,AC324,AD324,AE324))</f>
        <v>#REF!</v>
      </c>
      <c r="L320" s="34" t="e">
        <f>IF(L319=0,0,CHOOSE(L319,D324,E324,F324,G324,H324,I324,J324,K324,L324,M324,N324,O324,P324,Q324,R324,S324,T324,U324,V324,W324,X324,Y324,Z324,AA324,AB324,AC324,AD324,AE324))</f>
        <v>#REF!</v>
      </c>
      <c r="M320" s="34" t="e">
        <f>IF(M319=0,0,CHOOSE(M319,D324,E324,F324,G324,H324,I324,J324,K324,L324,M324,N324,O324,P324,Q324,R324,S324,T324,U324,V324,W324,X324,Y324,Z324,AA324,AB324,AC324,AD324,AE324))</f>
        <v>#REF!</v>
      </c>
      <c r="N320" s="34" t="e">
        <f>IF(N319=0,0,CHOOSE(N319,D324,E324,F324,G324,H324,I324,J324,K324,L324,M324,N324,O324,P324,Q324,R324,S324,T324,U324,V324,W324,X324,Y324,Z324,AA324,AB324,AC324,AD324,AE324))</f>
        <v>#REF!</v>
      </c>
      <c r="O320" s="34" t="e">
        <f>IF(O319=0,0,CHOOSE(O319,D324,E324,F324,G324,H324,I324,J324,K324,L324,M324,N324,O324,P324,Q324,R324,S324,T324,U324,V324,W324,X324,Y324,Z324,AA324,AB324,AC324,AD324,AE324))</f>
        <v>#REF!</v>
      </c>
      <c r="P320" s="34" t="e">
        <f>IF(P319=0,0,CHOOSE(P319,D324,E324,F324,G324,H324,I324,J324,K324,L324,M324,N324,O324,P324,Q324,R324,S324,T324,U324,V324,W324,X324,Y324,Z324,AA324,AB324,AC324,AD324,AE324))</f>
        <v>#REF!</v>
      </c>
      <c r="Q320" s="34" t="e">
        <f>IF(Q319=0,0,CHOOSE(Q319,D324,E324,F324,G324,H324,I324,J324,K324,L324,M324,N324,O324,P324,Q324,R324,S324,T324,U324,V324,W324,X324,Y324,Z324,AA324,AB324,AC324,AD324,AE324))</f>
        <v>#REF!</v>
      </c>
      <c r="R320" s="34" t="e">
        <f>IF(R319=0,0,CHOOSE(R319,D324,E324,F324,G324,H324,I324,J324,K324,L324,M324,N324,O324,P324,Q324,R324,S324,T324,U324,V324,W324,X324,Y324,Z324,AA324,AB324,AC324,AD324,AE324))</f>
        <v>#REF!</v>
      </c>
      <c r="S320" s="34" t="e">
        <f>IF(S319=0,0,CHOOSE(S319,D324,E324,F324,G324,H324,I324,J324,K324,L324,M324,N324,O324,P324,Q324,R324,S324,T324,U324,V324,W324,X324,Y324,Z324,AA324,AB324,AC324,AD324,AE324))</f>
        <v>#REF!</v>
      </c>
      <c r="T320" s="34" t="e">
        <f>IF(T319=0,0,CHOOSE(T319,D324,E324,F324,G324,H324,I324,J324,K324,L324,M324,N324,O324,P324,Q324,R324,S324,T324,U324,V324,W324,X324,Y324,Z324,AA324,AB324,AC324,AD324,AE324))</f>
        <v>#REF!</v>
      </c>
      <c r="U320" s="34" t="e">
        <f>IF(U319=0,0,CHOOSE(U319,D324,E324,F324,G324,H324,I324,J324,K324,L324,M324,N324,O324,P324,Q324,R324,S324,T324,U324,V324,W324,X324,Y324,Z324,AA324,AB324,AC324,AD324,AE324))</f>
        <v>#REF!</v>
      </c>
      <c r="V320" s="34" t="e">
        <f>IF(V319=0,0,CHOOSE(V319,D324,E324,F324,G324,H324,I324,J324,K324,L324,M324,N324,O324,P324,Q324,R324,S324,T324,U324,V324,W324,X324,Y324,Z324,AA324,AB324,AC324,AD324,AE324))</f>
        <v>#REF!</v>
      </c>
      <c r="W320" s="34" t="e">
        <f>IF(W319=0,0,CHOOSE(W319,D324,E324,F324,G324,H324,I324,J324,K324,L324,M324,N324,O324,P324,Q324,R324,S324,T324,U324,V324,W324,X324,Y324,Z324,AA324,AB324,AC324,AD324,AE324))</f>
        <v>#REF!</v>
      </c>
      <c r="X320" s="34" t="e">
        <f>IF(X319=0,0,CHOOSE(X319,D324,E324,F324,G324,H324,I324,J324,K324,L324,M324,N324,O324,P324,Q324,R324,S324,T324,U324,V324,W324,X324,Y324,Z324,AA324,AB324,AC324,AD324,AE324))</f>
        <v>#REF!</v>
      </c>
      <c r="Y320" s="34" t="e">
        <f>IF(Y319=0,0,CHOOSE(Y319,D324,E324,F324,G324,H324,I324,J324,K324,L324,M324,N324,O324,P324,Q324,R324,S324,T324,U324,V324,W324,X324,Y324,Z324,AA324,AB324,AC324,AD324,AE324))</f>
        <v>#REF!</v>
      </c>
      <c r="Z320" s="34" t="e">
        <f>IF(Z319=0,0,CHOOSE(Z319,D324,E324,F324,G324,H324,I324,J324,K324,L324,M324,N324,O324,P324,Q324,R324,S324,T324,U324,V324,W324,X324,Y324,Z324,AA324,AB324,AC324,AD324,AE324))</f>
        <v>#REF!</v>
      </c>
      <c r="AA320" s="34" t="e">
        <f>IF(AA319=0,0,CHOOSE(AA319,D324,E324,F324,G324,H324,I324,J324,K324,L324,M324,N324,O324,P324,Q324,R324,S324,T324,U324,V324,W324,X324,Y324,Z324,AA324,AB324,AC324,AD324,AE324))</f>
        <v>#REF!</v>
      </c>
      <c r="AB320" s="34" t="e">
        <f>IF(AB319=0,0,CHOOSE(AB319,D324,E324,F324,G324,H324,I324,J324,K324,L324,M324,N324,O324,P324,Q324,R324,S324,T324,U324,V324,W324,X324,Y324,Z324,AA324,AB324,AC324,AD324,AE324))</f>
        <v>#REF!</v>
      </c>
      <c r="AC320" s="34" t="e">
        <f>IF(AC319=0,0,CHOOSE(AC319,D324,E324,F324,G324,H324,I324,J324,K324,L324,M324,N324,O324,P324,Q324,R324,S324,T324,U324,V324,W324,X324,Y324,Z324,AA324,AB324,AC324,AD324,AE324))</f>
        <v>#REF!</v>
      </c>
      <c r="AD320" s="34" t="e">
        <f>IF(AD319=0,0,CHOOSE(AD319,D324,E324,F324,G324,H324,I324,J324,K324,L324,M324,N324,O324,P324,Q324,R324,S324,T324,U324,V324,W324,X324,Y324,Z324,AA324,AB324,AC324,AD324,AE324))</f>
        <v>#REF!</v>
      </c>
      <c r="AE320" s="34" t="e">
        <f>IF(AE319=0,0,CHOOSE(AE319,D324,E324,F324,G324,H324,I324,J324,K324,L324,M324,N324,O324,P324,Q324,R324,S324,T324,U324,V324,W324,X324,Y324,Z324,AA324,AB324,AC324,AD324,AE324))</f>
        <v>#REF!</v>
      </c>
      <c r="AF320" s="42"/>
      <c r="AG320" s="42"/>
      <c r="AH320" s="42"/>
      <c r="AI320" s="42"/>
      <c r="AJ320" s="42"/>
      <c r="AK320" s="42"/>
      <c r="AL320" s="42"/>
      <c r="AM320" s="42"/>
      <c r="AN320" s="42"/>
      <c r="AO320" s="42"/>
      <c r="AP320" s="42"/>
      <c r="AQ320" s="42"/>
      <c r="AR320" s="12"/>
      <c r="AS320" s="12"/>
      <c r="AT320" s="12"/>
      <c r="AU320" s="12"/>
      <c r="AV320" s="12"/>
      <c r="AW320" s="12"/>
      <c r="AX320" s="12"/>
      <c r="AY320" s="12"/>
      <c r="AZ320" s="12"/>
      <c r="BA320" s="12"/>
      <c r="BB320" s="12"/>
      <c r="BC320" s="12"/>
      <c r="BD320" s="12"/>
    </row>
    <row r="321" spans="1:56">
      <c r="A321" s="49"/>
      <c r="B321" s="12"/>
      <c r="C321" s="12"/>
      <c r="D321" s="22"/>
      <c r="E321" s="22"/>
      <c r="F321" s="22"/>
      <c r="G321" s="22"/>
      <c r="H321" s="22"/>
      <c r="I321" s="22"/>
      <c r="J321" s="22"/>
      <c r="K321" s="22"/>
      <c r="L321" s="22"/>
      <c r="M321" s="22"/>
      <c r="N321" s="22"/>
      <c r="O321" s="22"/>
      <c r="P321" s="22"/>
      <c r="Q321" s="22"/>
      <c r="R321" s="22"/>
      <c r="S321" s="22"/>
      <c r="T321" s="22"/>
      <c r="U321" s="22"/>
      <c r="V321" s="22"/>
      <c r="W321" s="22"/>
      <c r="X321" s="22"/>
      <c r="Y321" s="22"/>
      <c r="Z321" s="22"/>
      <c r="AA321" s="22"/>
      <c r="AB321" s="22"/>
      <c r="AC321" s="22"/>
      <c r="AD321" s="50"/>
      <c r="AE321" s="50"/>
      <c r="AF321" s="50"/>
      <c r="AG321" s="50"/>
      <c r="AH321" s="50"/>
      <c r="AI321" s="50"/>
      <c r="AJ321" s="50"/>
      <c r="AK321" s="50"/>
      <c r="AL321" s="50"/>
      <c r="AM321" s="50"/>
      <c r="AN321" s="50"/>
      <c r="AO321" s="50"/>
      <c r="AP321" s="50"/>
      <c r="AQ321" s="50"/>
      <c r="AR321" s="50"/>
      <c r="AS321" s="50"/>
      <c r="AT321" s="50"/>
      <c r="AU321" s="50"/>
      <c r="AV321" s="50"/>
      <c r="AW321" s="50"/>
      <c r="AX321" s="50"/>
      <c r="AY321" s="50"/>
      <c r="AZ321" s="50"/>
      <c r="BA321" s="50"/>
      <c r="BB321" s="46"/>
      <c r="BC321" s="46"/>
      <c r="BD321" s="46"/>
    </row>
    <row r="322" spans="1:56">
      <c r="A322" s="49" t="e">
        <f>+"Output "&amp; PV_Base!A308&amp;""</f>
        <v>#REF!</v>
      </c>
      <c r="B322" s="12"/>
      <c r="C322" s="51"/>
      <c r="D322" s="52" t="e">
        <f>D$7</f>
        <v>#NAME?</v>
      </c>
      <c r="E322" s="25" t="e">
        <f t="shared" ref="E322:AE322" si="212">D322+1</f>
        <v>#NAME?</v>
      </c>
      <c r="F322" s="25" t="e">
        <f t="shared" si="212"/>
        <v>#NAME?</v>
      </c>
      <c r="G322" s="25" t="e">
        <f t="shared" si="212"/>
        <v>#NAME?</v>
      </c>
      <c r="H322" s="25" t="e">
        <f t="shared" si="212"/>
        <v>#NAME?</v>
      </c>
      <c r="I322" s="25" t="e">
        <f t="shared" si="212"/>
        <v>#NAME?</v>
      </c>
      <c r="J322" s="25" t="e">
        <f t="shared" si="212"/>
        <v>#NAME?</v>
      </c>
      <c r="K322" s="25" t="e">
        <f t="shared" si="212"/>
        <v>#NAME?</v>
      </c>
      <c r="L322" s="25" t="e">
        <f t="shared" si="212"/>
        <v>#NAME?</v>
      </c>
      <c r="M322" s="25" t="e">
        <f t="shared" si="212"/>
        <v>#NAME?</v>
      </c>
      <c r="N322" s="25" t="e">
        <f t="shared" si="212"/>
        <v>#NAME?</v>
      </c>
      <c r="O322" s="25" t="e">
        <f t="shared" si="212"/>
        <v>#NAME?</v>
      </c>
      <c r="P322" s="25" t="e">
        <f t="shared" si="212"/>
        <v>#NAME?</v>
      </c>
      <c r="Q322" s="25" t="e">
        <f t="shared" si="212"/>
        <v>#NAME?</v>
      </c>
      <c r="R322" s="25" t="e">
        <f t="shared" si="212"/>
        <v>#NAME?</v>
      </c>
      <c r="S322" s="25" t="e">
        <f t="shared" si="212"/>
        <v>#NAME?</v>
      </c>
      <c r="T322" s="25" t="e">
        <f t="shared" si="212"/>
        <v>#NAME?</v>
      </c>
      <c r="U322" s="25" t="e">
        <f t="shared" si="212"/>
        <v>#NAME?</v>
      </c>
      <c r="V322" s="25" t="e">
        <f t="shared" si="212"/>
        <v>#NAME?</v>
      </c>
      <c r="W322" s="25" t="e">
        <f t="shared" si="212"/>
        <v>#NAME?</v>
      </c>
      <c r="X322" s="25" t="e">
        <f t="shared" si="212"/>
        <v>#NAME?</v>
      </c>
      <c r="Y322" s="25" t="e">
        <f t="shared" si="212"/>
        <v>#NAME?</v>
      </c>
      <c r="Z322" s="25" t="e">
        <f t="shared" si="212"/>
        <v>#NAME?</v>
      </c>
      <c r="AA322" s="25" t="e">
        <f t="shared" si="212"/>
        <v>#NAME?</v>
      </c>
      <c r="AB322" s="25" t="e">
        <f t="shared" si="212"/>
        <v>#NAME?</v>
      </c>
      <c r="AC322" s="25" t="e">
        <f t="shared" si="212"/>
        <v>#NAME?</v>
      </c>
      <c r="AD322" s="25" t="e">
        <f t="shared" si="212"/>
        <v>#NAME?</v>
      </c>
      <c r="AE322" s="25" t="e">
        <f t="shared" si="212"/>
        <v>#NAME?</v>
      </c>
      <c r="AF322" s="50"/>
      <c r="AG322" s="50"/>
      <c r="AH322" s="50"/>
      <c r="AI322" s="50"/>
      <c r="AJ322" s="50"/>
      <c r="AK322" s="50"/>
      <c r="AL322" s="50"/>
      <c r="AM322" s="50"/>
      <c r="AN322" s="50"/>
      <c r="AO322" s="50"/>
      <c r="AP322" s="50"/>
      <c r="AQ322" s="50"/>
      <c r="AR322" s="50"/>
      <c r="AS322" s="50"/>
      <c r="AT322" s="50"/>
      <c r="AU322" s="50"/>
      <c r="AV322" s="50"/>
      <c r="AW322" s="50"/>
      <c r="AX322" s="50"/>
      <c r="AY322" s="50"/>
      <c r="AZ322" s="50"/>
      <c r="BA322" s="50"/>
      <c r="BB322" s="46"/>
      <c r="BC322" s="46"/>
      <c r="BD322" s="46"/>
    </row>
    <row r="323" spans="1:56">
      <c r="A323" s="53"/>
      <c r="B323" s="51"/>
      <c r="C323" s="54" t="e">
        <f>$C$22</f>
        <v>#REF!</v>
      </c>
      <c r="D323" s="85" t="e">
        <f>#REF!</f>
        <v>#REF!</v>
      </c>
      <c r="E323" s="85" t="e">
        <f>#REF!</f>
        <v>#REF!</v>
      </c>
      <c r="F323" s="85" t="e">
        <f>#REF!</f>
        <v>#REF!</v>
      </c>
      <c r="G323" s="85" t="e">
        <f>#REF!</f>
        <v>#REF!</v>
      </c>
      <c r="H323" s="85" t="e">
        <f>#REF!</f>
        <v>#REF!</v>
      </c>
      <c r="I323" s="85" t="e">
        <f>#REF!</f>
        <v>#REF!</v>
      </c>
      <c r="J323" s="85" t="e">
        <f>#REF!</f>
        <v>#REF!</v>
      </c>
      <c r="K323" s="85" t="e">
        <f>#REF!</f>
        <v>#REF!</v>
      </c>
      <c r="L323" s="85" t="e">
        <f>#REF!</f>
        <v>#REF!</v>
      </c>
      <c r="M323" s="85" t="e">
        <f>#REF!</f>
        <v>#REF!</v>
      </c>
      <c r="N323" s="85" t="e">
        <f>#REF!</f>
        <v>#REF!</v>
      </c>
      <c r="O323" s="85" t="e">
        <f>#REF!</f>
        <v>#REF!</v>
      </c>
      <c r="P323" s="85" t="e">
        <f>#REF!</f>
        <v>#REF!</v>
      </c>
      <c r="Q323" s="85" t="e">
        <f>#REF!</f>
        <v>#REF!</v>
      </c>
      <c r="R323" s="85" t="e">
        <f>#REF!</f>
        <v>#REF!</v>
      </c>
      <c r="S323" s="85" t="e">
        <f>#REF!</f>
        <v>#REF!</v>
      </c>
      <c r="T323" s="85" t="e">
        <f>#REF!</f>
        <v>#REF!</v>
      </c>
      <c r="U323" s="85" t="e">
        <f>#REF!</f>
        <v>#REF!</v>
      </c>
      <c r="V323" s="85" t="e">
        <f>#REF!</f>
        <v>#REF!</v>
      </c>
      <c r="W323" s="85" t="e">
        <f>#REF!</f>
        <v>#REF!</v>
      </c>
      <c r="X323" s="85" t="e">
        <f>#REF!</f>
        <v>#REF!</v>
      </c>
      <c r="Y323" s="85" t="e">
        <f>#REF!</f>
        <v>#REF!</v>
      </c>
      <c r="Z323" s="85" t="e">
        <f>#REF!</f>
        <v>#REF!</v>
      </c>
      <c r="AA323" s="85" t="e">
        <f>#REF!</f>
        <v>#REF!</v>
      </c>
      <c r="AB323" s="85" t="e">
        <f>#REF!</f>
        <v>#REF!</v>
      </c>
      <c r="AC323" s="85" t="e">
        <f>#REF!</f>
        <v>#REF!</v>
      </c>
      <c r="AD323" s="85" t="e">
        <f>#REF!</f>
        <v>#REF!</v>
      </c>
      <c r="AE323" s="85" t="e">
        <f>#REF!</f>
        <v>#REF!</v>
      </c>
      <c r="AF323" s="50"/>
      <c r="AG323" s="50"/>
      <c r="AH323" s="50"/>
      <c r="AI323" s="50"/>
      <c r="AJ323" s="50"/>
      <c r="AK323" s="50"/>
      <c r="AL323" s="50"/>
      <c r="AM323" s="50"/>
      <c r="AN323" s="50"/>
      <c r="AO323" s="50"/>
      <c r="AP323" s="50"/>
      <c r="AQ323" s="50"/>
      <c r="AR323" s="50"/>
      <c r="AS323" s="50"/>
      <c r="AT323" s="50"/>
      <c r="AU323" s="50"/>
      <c r="AV323" s="50"/>
      <c r="AW323" s="50"/>
      <c r="AX323" s="50"/>
      <c r="AY323" s="50"/>
      <c r="AZ323" s="50"/>
      <c r="BA323" s="50"/>
      <c r="BB323" s="12"/>
      <c r="BC323" s="12"/>
      <c r="BD323" s="12"/>
    </row>
    <row r="324" spans="1:56">
      <c r="C324" s="30" t="e">
        <f>$C$23</f>
        <v>#REF!</v>
      </c>
      <c r="D324" s="84" t="e">
        <f>D323</f>
        <v>#REF!</v>
      </c>
      <c r="E324" s="84" t="e">
        <f>SUM(D323:E323)</f>
        <v>#REF!</v>
      </c>
      <c r="F324" s="84" t="e">
        <f>SUM(D323:F323)</f>
        <v>#REF!</v>
      </c>
      <c r="G324" s="84" t="e">
        <f>SUM(D323:G323)</f>
        <v>#REF!</v>
      </c>
      <c r="H324" s="84" t="e">
        <f>SUM(D323:H323)</f>
        <v>#REF!</v>
      </c>
      <c r="I324" s="84" t="e">
        <f>SUM(D323:I323)</f>
        <v>#REF!</v>
      </c>
      <c r="J324" s="84" t="e">
        <f>SUM(D323:J323)</f>
        <v>#REF!</v>
      </c>
      <c r="K324" s="84" t="e">
        <f>SUM(D323:K323)</f>
        <v>#REF!</v>
      </c>
      <c r="L324" s="84" t="e">
        <f>SUM(D323:L323)</f>
        <v>#REF!</v>
      </c>
      <c r="M324" s="84" t="e">
        <f>SUM(D323:M323)</f>
        <v>#REF!</v>
      </c>
      <c r="N324" s="84" t="e">
        <f>SUM(D323:N323)</f>
        <v>#REF!</v>
      </c>
      <c r="O324" s="84" t="e">
        <f>SUM(D323:O323)</f>
        <v>#REF!</v>
      </c>
      <c r="P324" s="84" t="e">
        <f>SUM(D323:P323)</f>
        <v>#REF!</v>
      </c>
      <c r="Q324" s="84" t="e">
        <f>SUM(D323:Q323)</f>
        <v>#REF!</v>
      </c>
      <c r="R324" s="84" t="e">
        <f>SUM(D323:R323)</f>
        <v>#REF!</v>
      </c>
      <c r="S324" s="84" t="e">
        <f>SUM(D323:S323)</f>
        <v>#REF!</v>
      </c>
      <c r="T324" s="84" t="e">
        <f>SUM(D323:T323)</f>
        <v>#REF!</v>
      </c>
      <c r="U324" s="84" t="e">
        <f>SUM(D323:U323)</f>
        <v>#REF!</v>
      </c>
      <c r="V324" s="84" t="e">
        <f>SUM(D323:V323)</f>
        <v>#REF!</v>
      </c>
      <c r="W324" s="84" t="e">
        <f>SUM(D323:W323)</f>
        <v>#REF!</v>
      </c>
      <c r="X324" s="84" t="e">
        <f>SUM(D323:X323)</f>
        <v>#REF!</v>
      </c>
      <c r="Y324" s="84" t="e">
        <f>SUM(D323:Y323)</f>
        <v>#REF!</v>
      </c>
      <c r="Z324" s="84" t="e">
        <f>SUM(D323:Z323)</f>
        <v>#REF!</v>
      </c>
      <c r="AA324" s="84" t="e">
        <f>SUM(D323:AA323)</f>
        <v>#REF!</v>
      </c>
      <c r="AB324" s="84" t="e">
        <f>SUM(D323:AB323)</f>
        <v>#REF!</v>
      </c>
      <c r="AC324" s="84" t="e">
        <f>SUM(D323:AC323)</f>
        <v>#REF!</v>
      </c>
      <c r="AD324" s="84" t="e">
        <f>SUM(D323:AD323)</f>
        <v>#REF!</v>
      </c>
      <c r="AE324" s="84" t="e">
        <f>SUM(D323:AE323)</f>
        <v>#REF!</v>
      </c>
      <c r="AF324" s="50"/>
      <c r="AG324" s="50"/>
      <c r="AH324" s="50"/>
      <c r="AI324" s="50"/>
      <c r="AJ324" s="50"/>
      <c r="AK324" s="50"/>
      <c r="AL324" s="50"/>
      <c r="AM324" s="50"/>
      <c r="AN324" s="50"/>
      <c r="AO324" s="50"/>
      <c r="AP324" s="50"/>
      <c r="AQ324" s="50"/>
      <c r="AR324" s="50"/>
      <c r="AS324" s="50"/>
      <c r="AT324" s="50"/>
      <c r="AU324" s="50"/>
      <c r="AV324" s="50"/>
      <c r="AW324" s="50"/>
      <c r="AX324" s="50"/>
      <c r="AY324" s="50"/>
      <c r="AZ324" s="50"/>
      <c r="BA324" s="50"/>
      <c r="BB324" s="12"/>
      <c r="BC324" s="12"/>
      <c r="BD324" s="12"/>
    </row>
    <row r="325" spans="1:56">
      <c r="A325" s="53"/>
      <c r="C325" s="30" t="e">
        <f>$C$24</f>
        <v>#REF!</v>
      </c>
      <c r="D325" s="34" t="e">
        <f>D323-D329</f>
        <v>#REF!</v>
      </c>
      <c r="E325" s="34" t="e">
        <f t="shared" ref="E325:AE325" si="213">D325+E323-E329</f>
        <v>#REF!</v>
      </c>
      <c r="F325" s="34" t="e">
        <f t="shared" si="213"/>
        <v>#REF!</v>
      </c>
      <c r="G325" s="34" t="e">
        <f t="shared" si="213"/>
        <v>#REF!</v>
      </c>
      <c r="H325" s="34" t="e">
        <f t="shared" si="213"/>
        <v>#REF!</v>
      </c>
      <c r="I325" s="34" t="e">
        <f t="shared" si="213"/>
        <v>#REF!</v>
      </c>
      <c r="J325" s="34" t="e">
        <f t="shared" si="213"/>
        <v>#REF!</v>
      </c>
      <c r="K325" s="34" t="e">
        <f t="shared" si="213"/>
        <v>#REF!</v>
      </c>
      <c r="L325" s="34" t="e">
        <f t="shared" si="213"/>
        <v>#REF!</v>
      </c>
      <c r="M325" s="34" t="e">
        <f t="shared" si="213"/>
        <v>#REF!</v>
      </c>
      <c r="N325" s="34" t="e">
        <f t="shared" si="213"/>
        <v>#REF!</v>
      </c>
      <c r="O325" s="34" t="e">
        <f t="shared" si="213"/>
        <v>#REF!</v>
      </c>
      <c r="P325" s="34" t="e">
        <f t="shared" si="213"/>
        <v>#REF!</v>
      </c>
      <c r="Q325" s="34" t="e">
        <f t="shared" si="213"/>
        <v>#REF!</v>
      </c>
      <c r="R325" s="34" t="e">
        <f t="shared" si="213"/>
        <v>#REF!</v>
      </c>
      <c r="S325" s="34" t="e">
        <f t="shared" si="213"/>
        <v>#REF!</v>
      </c>
      <c r="T325" s="34" t="e">
        <f t="shared" si="213"/>
        <v>#REF!</v>
      </c>
      <c r="U325" s="34" t="e">
        <f t="shared" si="213"/>
        <v>#REF!</v>
      </c>
      <c r="V325" s="34" t="e">
        <f t="shared" si="213"/>
        <v>#REF!</v>
      </c>
      <c r="W325" s="34" t="e">
        <f t="shared" si="213"/>
        <v>#REF!</v>
      </c>
      <c r="X325" s="34" t="e">
        <f t="shared" si="213"/>
        <v>#REF!</v>
      </c>
      <c r="Y325" s="34" t="e">
        <f t="shared" si="213"/>
        <v>#REF!</v>
      </c>
      <c r="Z325" s="34" t="e">
        <f t="shared" si="213"/>
        <v>#REF!</v>
      </c>
      <c r="AA325" s="34" t="e">
        <f t="shared" si="213"/>
        <v>#REF!</v>
      </c>
      <c r="AB325" s="34" t="e">
        <f t="shared" si="213"/>
        <v>#REF!</v>
      </c>
      <c r="AC325" s="34" t="e">
        <f t="shared" si="213"/>
        <v>#REF!</v>
      </c>
      <c r="AD325" s="34" t="e">
        <f t="shared" si="213"/>
        <v>#REF!</v>
      </c>
      <c r="AE325" s="34" t="e">
        <f t="shared" si="213"/>
        <v>#REF!</v>
      </c>
      <c r="AF325" s="50"/>
      <c r="AG325" s="50"/>
      <c r="AH325" s="50"/>
      <c r="AI325" s="50"/>
      <c r="AJ325" s="50"/>
      <c r="AK325" s="50"/>
      <c r="AL325" s="50"/>
      <c r="AM325" s="50"/>
      <c r="AN325" s="50"/>
      <c r="AO325" s="50"/>
      <c r="AP325" s="50"/>
      <c r="AQ325" s="50"/>
      <c r="AR325" s="50"/>
      <c r="AS325" s="50"/>
      <c r="AT325" s="50"/>
      <c r="AU325" s="50"/>
      <c r="AV325" s="50"/>
      <c r="AW325" s="50"/>
      <c r="AX325" s="50"/>
      <c r="AY325" s="50"/>
      <c r="AZ325" s="50"/>
      <c r="BA325" s="50"/>
      <c r="BB325" s="12"/>
      <c r="BC325" s="12"/>
      <c r="BD325" s="12"/>
    </row>
    <row r="326" spans="1:56" s="12" customFormat="1">
      <c r="A326" s="39"/>
      <c r="C326" s="30" t="e">
        <f>+TEXT(C315,"#")&amp;"   "&amp;TEXT(A308,"#")</f>
        <v>#REF!</v>
      </c>
      <c r="D326" s="56" t="e">
        <f>IF($B311&gt;=$B312,D323,D323*D315/100)</f>
        <v>#REF!</v>
      </c>
      <c r="E326" s="56" t="e">
        <f>IF($B311&gt;=$B312,D326-E329+E323,D326*(1+$B312)-E327+E323*$D315/100)</f>
        <v>#REF!</v>
      </c>
      <c r="F326" s="56" t="e">
        <f t="shared" ref="F326:AE326" si="214">IF($B311&gt;=$B312,E326-F329+F323,E326*(1+$B312)-F327+F323*$D315/100)</f>
        <v>#REF!</v>
      </c>
      <c r="G326" s="56" t="e">
        <f t="shared" si="214"/>
        <v>#REF!</v>
      </c>
      <c r="H326" s="56" t="e">
        <f t="shared" si="214"/>
        <v>#REF!</v>
      </c>
      <c r="I326" s="56" t="e">
        <f t="shared" si="214"/>
        <v>#REF!</v>
      </c>
      <c r="J326" s="56" t="e">
        <f t="shared" si="214"/>
        <v>#REF!</v>
      </c>
      <c r="K326" s="56" t="e">
        <f t="shared" si="214"/>
        <v>#REF!</v>
      </c>
      <c r="L326" s="56" t="e">
        <f t="shared" si="214"/>
        <v>#REF!</v>
      </c>
      <c r="M326" s="56" t="e">
        <f t="shared" si="214"/>
        <v>#REF!</v>
      </c>
      <c r="N326" s="56" t="e">
        <f t="shared" si="214"/>
        <v>#REF!</v>
      </c>
      <c r="O326" s="56" t="e">
        <f t="shared" si="214"/>
        <v>#REF!</v>
      </c>
      <c r="P326" s="56" t="e">
        <f t="shared" si="214"/>
        <v>#REF!</v>
      </c>
      <c r="Q326" s="56" t="e">
        <f t="shared" si="214"/>
        <v>#REF!</v>
      </c>
      <c r="R326" s="56" t="e">
        <f t="shared" si="214"/>
        <v>#REF!</v>
      </c>
      <c r="S326" s="56" t="e">
        <f t="shared" si="214"/>
        <v>#REF!</v>
      </c>
      <c r="T326" s="56" t="e">
        <f t="shared" si="214"/>
        <v>#REF!</v>
      </c>
      <c r="U326" s="56" t="e">
        <f t="shared" si="214"/>
        <v>#REF!</v>
      </c>
      <c r="V326" s="56" t="e">
        <f t="shared" si="214"/>
        <v>#REF!</v>
      </c>
      <c r="W326" s="56" t="e">
        <f t="shared" si="214"/>
        <v>#REF!</v>
      </c>
      <c r="X326" s="56" t="e">
        <f t="shared" si="214"/>
        <v>#REF!</v>
      </c>
      <c r="Y326" s="56" t="e">
        <f t="shared" si="214"/>
        <v>#REF!</v>
      </c>
      <c r="Z326" s="56" t="e">
        <f t="shared" si="214"/>
        <v>#REF!</v>
      </c>
      <c r="AA326" s="56" t="e">
        <f t="shared" si="214"/>
        <v>#REF!</v>
      </c>
      <c r="AB326" s="56" t="e">
        <f t="shared" si="214"/>
        <v>#REF!</v>
      </c>
      <c r="AC326" s="56" t="e">
        <f t="shared" si="214"/>
        <v>#REF!</v>
      </c>
      <c r="AD326" s="56" t="e">
        <f t="shared" si="214"/>
        <v>#REF!</v>
      </c>
      <c r="AE326" s="56" t="e">
        <f t="shared" si="214"/>
        <v>#REF!</v>
      </c>
      <c r="AF326" s="50"/>
      <c r="AG326" s="50"/>
      <c r="AH326" s="50"/>
      <c r="AI326" s="50"/>
      <c r="AJ326" s="50"/>
      <c r="AK326" s="50"/>
      <c r="AL326" s="50"/>
      <c r="AM326" s="50"/>
      <c r="AN326" s="50"/>
      <c r="AO326" s="50"/>
      <c r="AP326" s="50"/>
      <c r="AQ326" s="50"/>
      <c r="AR326" s="50"/>
      <c r="AS326" s="50"/>
      <c r="AT326" s="50"/>
      <c r="AU326" s="50"/>
      <c r="AV326" s="50"/>
      <c r="AW326" s="50"/>
      <c r="AX326" s="50"/>
      <c r="AY326" s="50"/>
      <c r="AZ326" s="50"/>
      <c r="BA326" s="50"/>
      <c r="BB326" s="50"/>
      <c r="BC326" s="50"/>
      <c r="BD326" s="50"/>
    </row>
    <row r="327" spans="1:56">
      <c r="C327" s="30" t="e">
        <f>$C$26</f>
        <v>#REF!</v>
      </c>
      <c r="D327" s="84" t="e">
        <f t="shared" ref="D327:AE327" si="215">D328+D329</f>
        <v>#REF!</v>
      </c>
      <c r="E327" s="84" t="e">
        <f t="shared" si="215"/>
        <v>#REF!</v>
      </c>
      <c r="F327" s="84" t="e">
        <f t="shared" si="215"/>
        <v>#REF!</v>
      </c>
      <c r="G327" s="84" t="e">
        <f t="shared" si="215"/>
        <v>#REF!</v>
      </c>
      <c r="H327" s="84" t="e">
        <f t="shared" si="215"/>
        <v>#REF!</v>
      </c>
      <c r="I327" s="84" t="e">
        <f t="shared" si="215"/>
        <v>#REF!</v>
      </c>
      <c r="J327" s="84" t="e">
        <f t="shared" si="215"/>
        <v>#REF!</v>
      </c>
      <c r="K327" s="84" t="e">
        <f t="shared" si="215"/>
        <v>#REF!</v>
      </c>
      <c r="L327" s="84" t="e">
        <f t="shared" si="215"/>
        <v>#REF!</v>
      </c>
      <c r="M327" s="84" t="e">
        <f t="shared" si="215"/>
        <v>#REF!</v>
      </c>
      <c r="N327" s="84" t="e">
        <f t="shared" si="215"/>
        <v>#REF!</v>
      </c>
      <c r="O327" s="84" t="e">
        <f t="shared" si="215"/>
        <v>#REF!</v>
      </c>
      <c r="P327" s="84" t="e">
        <f t="shared" si="215"/>
        <v>#REF!</v>
      </c>
      <c r="Q327" s="84" t="e">
        <f t="shared" si="215"/>
        <v>#REF!</v>
      </c>
      <c r="R327" s="84" t="e">
        <f t="shared" si="215"/>
        <v>#REF!</v>
      </c>
      <c r="S327" s="84" t="e">
        <f t="shared" si="215"/>
        <v>#REF!</v>
      </c>
      <c r="T327" s="84" t="e">
        <f t="shared" si="215"/>
        <v>#REF!</v>
      </c>
      <c r="U327" s="84" t="e">
        <f t="shared" si="215"/>
        <v>#REF!</v>
      </c>
      <c r="V327" s="84" t="e">
        <f t="shared" si="215"/>
        <v>#REF!</v>
      </c>
      <c r="W327" s="84" t="e">
        <f t="shared" si="215"/>
        <v>#REF!</v>
      </c>
      <c r="X327" s="84" t="e">
        <f t="shared" si="215"/>
        <v>#REF!</v>
      </c>
      <c r="Y327" s="84" t="e">
        <f t="shared" si="215"/>
        <v>#REF!</v>
      </c>
      <c r="Z327" s="84" t="e">
        <f t="shared" si="215"/>
        <v>#REF!</v>
      </c>
      <c r="AA327" s="84" t="e">
        <f t="shared" si="215"/>
        <v>#REF!</v>
      </c>
      <c r="AB327" s="84" t="e">
        <f t="shared" si="215"/>
        <v>#REF!</v>
      </c>
      <c r="AC327" s="84" t="e">
        <f t="shared" si="215"/>
        <v>#REF!</v>
      </c>
      <c r="AD327" s="84" t="e">
        <f t="shared" si="215"/>
        <v>#REF!</v>
      </c>
      <c r="AE327" s="84" t="e">
        <f t="shared" si="215"/>
        <v>#REF!</v>
      </c>
      <c r="AF327" s="23"/>
      <c r="AG327" s="23"/>
      <c r="AH327" s="23"/>
      <c r="AI327" s="23"/>
      <c r="AJ327" s="23"/>
      <c r="AK327" s="23"/>
      <c r="AL327" s="23"/>
      <c r="AM327" s="23"/>
      <c r="AN327" s="23"/>
      <c r="AO327" s="23"/>
      <c r="AP327" s="59"/>
      <c r="AQ327" s="23"/>
      <c r="AR327" s="23"/>
      <c r="AS327" s="23"/>
      <c r="AT327" s="23"/>
      <c r="AU327" s="23"/>
      <c r="AV327" s="23"/>
      <c r="AW327" s="23"/>
      <c r="AX327" s="23"/>
      <c r="AY327" s="23"/>
      <c r="AZ327" s="23"/>
      <c r="BA327" s="23"/>
      <c r="BB327" s="12"/>
      <c r="BC327" s="12"/>
      <c r="BD327" s="12"/>
    </row>
    <row r="328" spans="1:56">
      <c r="C328" s="30" t="e">
        <f>$C$27</f>
        <v>#REF!</v>
      </c>
      <c r="D328" s="84"/>
      <c r="E328" s="84" t="e">
        <f>$B311*D325</f>
        <v>#REF!</v>
      </c>
      <c r="F328" s="84" t="e">
        <f t="shared" ref="F328:AE328" si="216">$B311*E325</f>
        <v>#REF!</v>
      </c>
      <c r="G328" s="84" t="e">
        <f t="shared" si="216"/>
        <v>#REF!</v>
      </c>
      <c r="H328" s="84" t="e">
        <f t="shared" si="216"/>
        <v>#REF!</v>
      </c>
      <c r="I328" s="84" t="e">
        <f t="shared" si="216"/>
        <v>#REF!</v>
      </c>
      <c r="J328" s="84" t="e">
        <f t="shared" si="216"/>
        <v>#REF!</v>
      </c>
      <c r="K328" s="84" t="e">
        <f t="shared" si="216"/>
        <v>#REF!</v>
      </c>
      <c r="L328" s="84" t="e">
        <f t="shared" si="216"/>
        <v>#REF!</v>
      </c>
      <c r="M328" s="84" t="e">
        <f t="shared" si="216"/>
        <v>#REF!</v>
      </c>
      <c r="N328" s="84" t="e">
        <f t="shared" si="216"/>
        <v>#REF!</v>
      </c>
      <c r="O328" s="84" t="e">
        <f t="shared" si="216"/>
        <v>#REF!</v>
      </c>
      <c r="P328" s="84" t="e">
        <f t="shared" si="216"/>
        <v>#REF!</v>
      </c>
      <c r="Q328" s="84" t="e">
        <f t="shared" si="216"/>
        <v>#REF!</v>
      </c>
      <c r="R328" s="84" t="e">
        <f t="shared" si="216"/>
        <v>#REF!</v>
      </c>
      <c r="S328" s="84" t="e">
        <f t="shared" si="216"/>
        <v>#REF!</v>
      </c>
      <c r="T328" s="84" t="e">
        <f t="shared" si="216"/>
        <v>#REF!</v>
      </c>
      <c r="U328" s="84" t="e">
        <f t="shared" si="216"/>
        <v>#REF!</v>
      </c>
      <c r="V328" s="84" t="e">
        <f t="shared" si="216"/>
        <v>#REF!</v>
      </c>
      <c r="W328" s="84" t="e">
        <f t="shared" si="216"/>
        <v>#REF!</v>
      </c>
      <c r="X328" s="84" t="e">
        <f t="shared" si="216"/>
        <v>#REF!</v>
      </c>
      <c r="Y328" s="84" t="e">
        <f t="shared" si="216"/>
        <v>#REF!</v>
      </c>
      <c r="Z328" s="84" t="e">
        <f t="shared" si="216"/>
        <v>#REF!</v>
      </c>
      <c r="AA328" s="84" t="e">
        <f t="shared" si="216"/>
        <v>#REF!</v>
      </c>
      <c r="AB328" s="84" t="e">
        <f t="shared" si="216"/>
        <v>#REF!</v>
      </c>
      <c r="AC328" s="84" t="e">
        <f t="shared" si="216"/>
        <v>#REF!</v>
      </c>
      <c r="AD328" s="84" t="e">
        <f t="shared" si="216"/>
        <v>#REF!</v>
      </c>
      <c r="AE328" s="84" t="e">
        <f t="shared" si="216"/>
        <v>#REF!</v>
      </c>
      <c r="AF328" s="45"/>
      <c r="AG328" s="45"/>
      <c r="AH328" s="45"/>
      <c r="AI328" s="45"/>
      <c r="AJ328" s="45"/>
      <c r="AK328" s="45"/>
      <c r="AL328" s="45"/>
      <c r="AM328" s="45"/>
      <c r="AN328" s="45"/>
      <c r="AO328" s="45"/>
      <c r="AP328" s="60"/>
      <c r="AQ328" s="45"/>
      <c r="AR328" s="45"/>
      <c r="AS328" s="45"/>
      <c r="AT328" s="45"/>
      <c r="AU328" s="45"/>
      <c r="AV328" s="45"/>
      <c r="AW328" s="46"/>
      <c r="AX328" s="45"/>
      <c r="AY328" s="45"/>
      <c r="AZ328" s="45"/>
      <c r="BA328" s="45"/>
      <c r="BB328" s="12"/>
      <c r="BC328" s="12"/>
      <c r="BD328" s="12"/>
    </row>
    <row r="329" spans="1:56">
      <c r="C329" s="30" t="e">
        <f>$C$28</f>
        <v>#REF!</v>
      </c>
      <c r="D329" s="84" t="e">
        <f>(D318-D320)/(B310-B309)</f>
        <v>#REF!</v>
      </c>
      <c r="E329" s="84" t="e">
        <f>(E318-E320)/(B310-B309)</f>
        <v>#REF!</v>
      </c>
      <c r="F329" s="84" t="e">
        <f>(F318-F320)/(B310-B309)</f>
        <v>#REF!</v>
      </c>
      <c r="G329" s="84" t="e">
        <f>(G318-G320)/(B310-B309)</f>
        <v>#REF!</v>
      </c>
      <c r="H329" s="84" t="e">
        <f>(H318-H320)/(B310-B309)</f>
        <v>#REF!</v>
      </c>
      <c r="I329" s="84" t="e">
        <f>(I318-I320)/(B310-B309)</f>
        <v>#REF!</v>
      </c>
      <c r="J329" s="84" t="e">
        <f>(J318-J320)/(B310-B309)</f>
        <v>#REF!</v>
      </c>
      <c r="K329" s="84" t="e">
        <f>(K318-K320)/(B310-B309)</f>
        <v>#REF!</v>
      </c>
      <c r="L329" s="84" t="e">
        <f>(L318-L320)/(B310-B309)</f>
        <v>#REF!</v>
      </c>
      <c r="M329" s="84" t="e">
        <f>(M318-M320)/(B310-B309)</f>
        <v>#REF!</v>
      </c>
      <c r="N329" s="84" t="e">
        <f>(N318-N320)/(B310-B309)</f>
        <v>#REF!</v>
      </c>
      <c r="O329" s="84" t="e">
        <f>(O318-O320)/(B310-B309)</f>
        <v>#REF!</v>
      </c>
      <c r="P329" s="84" t="e">
        <f>(P318-P320)/(B310-B309)</f>
        <v>#REF!</v>
      </c>
      <c r="Q329" s="84" t="e">
        <f>(Q318-Q320)/(B310-B309)</f>
        <v>#REF!</v>
      </c>
      <c r="R329" s="84" t="e">
        <f>(R318-R320)/(B310-B309)</f>
        <v>#REF!</v>
      </c>
      <c r="S329" s="84" t="e">
        <f>(S318-S320)/(B310-B309)</f>
        <v>#REF!</v>
      </c>
      <c r="T329" s="84" t="e">
        <f>(T318-T320)/(B310-B309)</f>
        <v>#REF!</v>
      </c>
      <c r="U329" s="84" t="e">
        <f>(U318-U320)/(B310-B309)</f>
        <v>#REF!</v>
      </c>
      <c r="V329" s="84" t="e">
        <f>(V318-V320)/(B310-B309)</f>
        <v>#REF!</v>
      </c>
      <c r="W329" s="84" t="e">
        <f>(W318-W320)/(B310-B309)</f>
        <v>#REF!</v>
      </c>
      <c r="X329" s="84" t="e">
        <f>(X318-X320)/(B310-B309)</f>
        <v>#REF!</v>
      </c>
      <c r="Y329" s="84" t="e">
        <f>(Y318-Y320)/(B310-B309)</f>
        <v>#REF!</v>
      </c>
      <c r="Z329" s="84" t="e">
        <f>(Z318-Z320)/(B310-B309)</f>
        <v>#REF!</v>
      </c>
      <c r="AA329" s="84" t="e">
        <f>(AA318-AA320)/(B310-B309)</f>
        <v>#REF!</v>
      </c>
      <c r="AB329" s="84" t="e">
        <f>(AB318-AB320)/(B310-B309)</f>
        <v>#REF!</v>
      </c>
      <c r="AC329" s="84" t="e">
        <f>(AC318-AC320)/(B310-B309)</f>
        <v>#REF!</v>
      </c>
      <c r="AD329" s="84" t="e">
        <f>(AD318-AD320)/(B310-B309)</f>
        <v>#REF!</v>
      </c>
      <c r="AE329" s="84" t="e">
        <f>(AE318-AE320)/(B310-B309)</f>
        <v>#REF!</v>
      </c>
      <c r="AF329" s="46"/>
      <c r="AG329" s="46"/>
      <c r="AH329" s="46"/>
      <c r="AI329" s="46"/>
      <c r="AJ329" s="46"/>
      <c r="AK329" s="46"/>
      <c r="AL329" s="46"/>
      <c r="AM329" s="46"/>
      <c r="AN329" s="46"/>
      <c r="AO329" s="46"/>
      <c r="AP329" s="46"/>
      <c r="AQ329" s="46"/>
      <c r="AR329" s="46"/>
      <c r="AS329" s="46"/>
      <c r="AT329" s="46"/>
      <c r="AU329" s="46"/>
      <c r="AV329" s="12"/>
      <c r="AW329" s="46"/>
      <c r="AX329" s="12"/>
      <c r="AY329" s="12"/>
      <c r="AZ329" s="12"/>
      <c r="BA329" s="12"/>
      <c r="BB329" s="12"/>
      <c r="BC329" s="12"/>
      <c r="BD329" s="12"/>
    </row>
    <row r="330" spans="1:56">
      <c r="C330" s="30"/>
      <c r="D330" s="34"/>
      <c r="E330" s="34"/>
      <c r="F330" s="34"/>
      <c r="G330" s="34"/>
      <c r="H330" s="34"/>
      <c r="I330" s="34"/>
      <c r="J330" s="34"/>
      <c r="K330" s="34"/>
      <c r="L330" s="34"/>
      <c r="M330" s="34"/>
      <c r="N330" s="34"/>
      <c r="O330" s="34"/>
      <c r="P330" s="34"/>
      <c r="Q330" s="34"/>
      <c r="R330" s="34"/>
      <c r="S330" s="34"/>
      <c r="T330" s="34"/>
      <c r="U330" s="34"/>
      <c r="V330" s="34"/>
      <c r="W330" s="34"/>
      <c r="X330" s="34"/>
      <c r="Y330" s="34"/>
      <c r="Z330" s="34"/>
      <c r="AA330" s="34"/>
      <c r="AB330" s="34"/>
      <c r="AC330" s="34"/>
      <c r="AD330" s="34"/>
      <c r="AE330" s="34"/>
      <c r="AF330" s="46"/>
      <c r="AG330" s="46"/>
      <c r="AH330" s="46"/>
      <c r="AI330" s="46"/>
      <c r="AJ330" s="46"/>
      <c r="AK330" s="46"/>
      <c r="AL330" s="46"/>
      <c r="AM330" s="46"/>
      <c r="AN330" s="46"/>
      <c r="AO330" s="46"/>
      <c r="AP330" s="46"/>
      <c r="AQ330" s="46"/>
      <c r="AR330" s="46"/>
      <c r="AS330" s="46"/>
      <c r="AT330" s="46"/>
      <c r="AU330" s="46"/>
      <c r="AV330" s="46"/>
      <c r="AW330" s="46"/>
      <c r="AX330" s="46"/>
      <c r="AY330" s="46"/>
      <c r="AZ330" s="46"/>
      <c r="BA330" s="46"/>
      <c r="BB330" s="12"/>
      <c r="BC330" s="12"/>
      <c r="BD330" s="12"/>
    </row>
    <row r="331" spans="1:56">
      <c r="A331" s="39"/>
      <c r="B331" s="86"/>
      <c r="C331" s="30"/>
      <c r="D331" s="34"/>
      <c r="E331" s="34"/>
      <c r="F331" s="34"/>
      <c r="G331" s="34"/>
      <c r="H331" s="34"/>
      <c r="I331" s="34"/>
      <c r="J331" s="34"/>
      <c r="K331" s="34"/>
      <c r="L331" s="34"/>
      <c r="M331" s="34"/>
      <c r="N331" s="34"/>
      <c r="O331" s="34"/>
      <c r="P331" s="34"/>
      <c r="Q331" s="34"/>
      <c r="R331" s="34"/>
      <c r="S331" s="34"/>
      <c r="T331" s="34"/>
      <c r="U331" s="34"/>
      <c r="V331" s="34"/>
      <c r="W331" s="34"/>
      <c r="X331" s="34"/>
      <c r="Y331" s="34"/>
      <c r="Z331" s="34"/>
      <c r="AA331" s="34"/>
      <c r="AB331" s="34"/>
      <c r="AC331" s="34"/>
      <c r="AD331" s="34"/>
      <c r="AE331" s="34"/>
      <c r="AF331" s="46"/>
      <c r="AG331" s="46"/>
      <c r="AH331" s="46"/>
      <c r="AI331" s="46"/>
      <c r="AJ331" s="46"/>
      <c r="AK331" s="46"/>
      <c r="AL331" s="46"/>
      <c r="AM331" s="46"/>
      <c r="AN331" s="46"/>
      <c r="AO331" s="46"/>
      <c r="AP331" s="46"/>
      <c r="AQ331" s="46"/>
      <c r="AR331" s="46"/>
      <c r="AS331" s="46"/>
      <c r="AT331" s="46"/>
      <c r="AU331" s="46"/>
      <c r="AV331" s="46"/>
      <c r="AW331" s="46"/>
      <c r="AX331" s="46"/>
      <c r="AY331" s="46"/>
      <c r="AZ331" s="46"/>
      <c r="BA331" s="46"/>
      <c r="BB331" s="12"/>
      <c r="BC331" s="12"/>
      <c r="BD331" s="12"/>
    </row>
    <row r="332" spans="1:56">
      <c r="A332" s="39"/>
      <c r="B332" s="86"/>
      <c r="C332" s="30"/>
      <c r="D332" s="34"/>
      <c r="E332" s="34"/>
      <c r="F332" s="34"/>
      <c r="G332" s="34"/>
      <c r="H332" s="34"/>
      <c r="I332" s="34"/>
      <c r="J332" s="34"/>
      <c r="K332" s="34"/>
      <c r="L332" s="34"/>
      <c r="M332" s="34"/>
      <c r="N332" s="34"/>
      <c r="O332" s="34"/>
      <c r="P332" s="34"/>
      <c r="Q332" s="34"/>
      <c r="R332" s="34"/>
      <c r="S332" s="34"/>
      <c r="T332" s="34"/>
      <c r="U332" s="34"/>
      <c r="V332" s="34"/>
      <c r="W332" s="34"/>
      <c r="X332" s="34"/>
      <c r="Y332" s="34"/>
      <c r="Z332" s="34"/>
      <c r="AA332" s="34"/>
      <c r="AB332" s="34"/>
      <c r="AC332" s="34"/>
      <c r="AD332" s="34"/>
      <c r="AE332" s="34"/>
      <c r="AF332" s="46"/>
      <c r="AG332" s="46"/>
      <c r="AH332" s="46"/>
      <c r="AI332" s="46"/>
      <c r="AJ332" s="46"/>
      <c r="AK332" s="46"/>
      <c r="AL332" s="46"/>
      <c r="AM332" s="46"/>
      <c r="AN332" s="46"/>
      <c r="AO332" s="46"/>
      <c r="AP332" s="46"/>
      <c r="AQ332" s="46"/>
      <c r="AR332" s="46"/>
      <c r="AS332" s="46"/>
      <c r="AT332" s="46"/>
      <c r="AU332" s="46"/>
      <c r="AV332" s="46"/>
      <c r="AW332" s="46"/>
      <c r="AX332" s="46"/>
      <c r="AY332" s="46"/>
      <c r="AZ332" s="46"/>
      <c r="BA332" s="46"/>
      <c r="BB332" s="12"/>
      <c r="BC332" s="12"/>
      <c r="BD332" s="12"/>
    </row>
    <row r="333" spans="1:56">
      <c r="A333" s="39"/>
      <c r="B333" s="86"/>
      <c r="C333" s="30"/>
      <c r="D333" s="34"/>
      <c r="E333" s="34"/>
      <c r="F333" s="34"/>
      <c r="G333" s="34"/>
      <c r="H333" s="34"/>
      <c r="I333" s="34"/>
      <c r="J333" s="34"/>
      <c r="K333" s="34"/>
      <c r="L333" s="34"/>
      <c r="M333" s="34"/>
      <c r="N333" s="34"/>
      <c r="O333" s="34"/>
      <c r="P333" s="34"/>
      <c r="Q333" s="34"/>
      <c r="R333" s="34"/>
      <c r="S333" s="34"/>
      <c r="T333" s="34"/>
      <c r="U333" s="34"/>
      <c r="V333" s="34"/>
      <c r="W333" s="34"/>
      <c r="X333" s="34"/>
      <c r="Y333" s="34"/>
      <c r="Z333" s="34"/>
      <c r="AA333" s="34"/>
      <c r="AB333" s="34"/>
      <c r="AC333" s="34"/>
      <c r="AD333" s="34"/>
      <c r="AE333" s="34"/>
      <c r="AF333" s="46"/>
      <c r="AG333" s="46"/>
      <c r="AH333" s="46"/>
      <c r="AI333" s="46"/>
      <c r="AJ333" s="46"/>
      <c r="AK333" s="46"/>
      <c r="AL333" s="46"/>
      <c r="AM333" s="46"/>
      <c r="AN333" s="46"/>
      <c r="AO333" s="46"/>
      <c r="AP333" s="46"/>
      <c r="AQ333" s="46"/>
      <c r="AR333" s="46"/>
      <c r="AS333" s="46"/>
      <c r="AT333" s="46"/>
      <c r="AU333" s="46"/>
      <c r="AV333" s="46"/>
      <c r="AW333" s="46"/>
      <c r="AX333" s="46"/>
      <c r="AY333" s="46"/>
      <c r="AZ333" s="46"/>
      <c r="BA333" s="46"/>
      <c r="BB333" s="12"/>
      <c r="BC333" s="12"/>
      <c r="BD333" s="12"/>
    </row>
    <row r="334" spans="1:56">
      <c r="A334" s="18" t="e">
        <f>+#REF!</f>
        <v>#REF!</v>
      </c>
      <c r="B334" s="12"/>
      <c r="C334" s="12"/>
      <c r="D334" s="12">
        <f>D$49</f>
        <v>0</v>
      </c>
      <c r="E334" s="12">
        <f t="shared" ref="E334:BD334" si="217">E$49</f>
        <v>1</v>
      </c>
      <c r="F334" s="12">
        <f t="shared" si="217"/>
        <v>2</v>
      </c>
      <c r="G334" s="12">
        <f t="shared" si="217"/>
        <v>3</v>
      </c>
      <c r="H334" s="12">
        <f t="shared" si="217"/>
        <v>4</v>
      </c>
      <c r="I334" s="12">
        <f t="shared" si="217"/>
        <v>5</v>
      </c>
      <c r="J334" s="12">
        <f t="shared" si="217"/>
        <v>6</v>
      </c>
      <c r="K334" s="12">
        <f t="shared" si="217"/>
        <v>7</v>
      </c>
      <c r="L334" s="12">
        <f t="shared" si="217"/>
        <v>8</v>
      </c>
      <c r="M334" s="12">
        <f t="shared" si="217"/>
        <v>9</v>
      </c>
      <c r="N334" s="12">
        <f t="shared" si="217"/>
        <v>10</v>
      </c>
      <c r="O334" s="12">
        <f t="shared" si="217"/>
        <v>11</v>
      </c>
      <c r="P334" s="12">
        <f t="shared" si="217"/>
        <v>12</v>
      </c>
      <c r="Q334" s="12">
        <f t="shared" si="217"/>
        <v>13</v>
      </c>
      <c r="R334" s="12">
        <f t="shared" si="217"/>
        <v>14</v>
      </c>
      <c r="S334" s="12">
        <f t="shared" si="217"/>
        <v>15</v>
      </c>
      <c r="T334" s="12">
        <f t="shared" si="217"/>
        <v>16</v>
      </c>
      <c r="U334" s="12">
        <f t="shared" si="217"/>
        <v>17</v>
      </c>
      <c r="V334" s="12">
        <f t="shared" si="217"/>
        <v>18</v>
      </c>
      <c r="W334" s="12">
        <f t="shared" si="217"/>
        <v>19</v>
      </c>
      <c r="X334" s="12">
        <f t="shared" si="217"/>
        <v>20</v>
      </c>
      <c r="Y334" s="12">
        <f t="shared" si="217"/>
        <v>21</v>
      </c>
      <c r="Z334" s="12">
        <f t="shared" si="217"/>
        <v>22</v>
      </c>
      <c r="AA334" s="12">
        <f t="shared" si="217"/>
        <v>23</v>
      </c>
      <c r="AB334" s="12">
        <f t="shared" si="217"/>
        <v>24</v>
      </c>
      <c r="AC334" s="12">
        <f t="shared" si="217"/>
        <v>25</v>
      </c>
      <c r="AD334" s="12">
        <f t="shared" si="217"/>
        <v>26</v>
      </c>
      <c r="AE334" s="12">
        <f t="shared" si="217"/>
        <v>27</v>
      </c>
      <c r="AF334" s="12">
        <f t="shared" si="217"/>
        <v>28</v>
      </c>
      <c r="AG334" s="12">
        <f t="shared" si="217"/>
        <v>29</v>
      </c>
      <c r="AH334" s="12">
        <f t="shared" si="217"/>
        <v>30</v>
      </c>
      <c r="AI334" s="12">
        <f t="shared" si="217"/>
        <v>31</v>
      </c>
      <c r="AJ334" s="12">
        <f t="shared" si="217"/>
        <v>32</v>
      </c>
      <c r="AK334" s="12">
        <f t="shared" si="217"/>
        <v>33</v>
      </c>
      <c r="AL334" s="12">
        <f t="shared" si="217"/>
        <v>34</v>
      </c>
      <c r="AM334" s="12">
        <f t="shared" si="217"/>
        <v>35</v>
      </c>
      <c r="AN334" s="12">
        <f t="shared" si="217"/>
        <v>36</v>
      </c>
      <c r="AO334" s="12">
        <f t="shared" si="217"/>
        <v>37</v>
      </c>
      <c r="AP334" s="12">
        <f t="shared" si="217"/>
        <v>38</v>
      </c>
      <c r="AQ334" s="12">
        <f t="shared" si="217"/>
        <v>39</v>
      </c>
      <c r="AR334" s="12">
        <f t="shared" si="217"/>
        <v>40</v>
      </c>
      <c r="AS334" s="12">
        <f t="shared" si="217"/>
        <v>41</v>
      </c>
      <c r="AT334" s="12">
        <f t="shared" si="217"/>
        <v>42</v>
      </c>
      <c r="AU334" s="12">
        <f t="shared" si="217"/>
        <v>43</v>
      </c>
      <c r="AV334" s="12">
        <f t="shared" si="217"/>
        <v>44</v>
      </c>
      <c r="AW334" s="12">
        <f t="shared" si="217"/>
        <v>45</v>
      </c>
      <c r="AX334" s="12">
        <f t="shared" si="217"/>
        <v>46</v>
      </c>
      <c r="AY334" s="12">
        <f t="shared" si="217"/>
        <v>47</v>
      </c>
      <c r="AZ334" s="12">
        <f t="shared" si="217"/>
        <v>48</v>
      </c>
      <c r="BA334" s="12">
        <f t="shared" si="217"/>
        <v>49</v>
      </c>
      <c r="BB334" s="12">
        <f t="shared" si="217"/>
        <v>50</v>
      </c>
      <c r="BC334" s="12">
        <f t="shared" si="217"/>
        <v>51</v>
      </c>
      <c r="BD334" s="12">
        <f t="shared" si="217"/>
        <v>52</v>
      </c>
    </row>
    <row r="335" spans="1:56">
      <c r="A335" s="28" t="e">
        <f>+"Grace "&amp; PV_Base!A334&amp;""</f>
        <v>#REF!</v>
      </c>
      <c r="B335" s="29" t="e">
        <f>#REF!</f>
        <v>#REF!</v>
      </c>
      <c r="C335" s="17"/>
      <c r="D335" s="25" t="e">
        <f>D$50</f>
        <v>#NAME?</v>
      </c>
      <c r="E335" s="25" t="e">
        <f t="shared" ref="E335:BD335" si="218">E$50</f>
        <v>#NAME?</v>
      </c>
      <c r="F335" s="25" t="e">
        <f t="shared" si="218"/>
        <v>#NAME?</v>
      </c>
      <c r="G335" s="25" t="e">
        <f t="shared" si="218"/>
        <v>#NAME?</v>
      </c>
      <c r="H335" s="25" t="e">
        <f t="shared" si="218"/>
        <v>#NAME?</v>
      </c>
      <c r="I335" s="25" t="e">
        <f t="shared" si="218"/>
        <v>#NAME?</v>
      </c>
      <c r="J335" s="25" t="e">
        <f t="shared" si="218"/>
        <v>#NAME?</v>
      </c>
      <c r="K335" s="25" t="e">
        <f t="shared" si="218"/>
        <v>#NAME?</v>
      </c>
      <c r="L335" s="25" t="e">
        <f t="shared" si="218"/>
        <v>#NAME?</v>
      </c>
      <c r="M335" s="25" t="e">
        <f t="shared" si="218"/>
        <v>#NAME?</v>
      </c>
      <c r="N335" s="25" t="e">
        <f t="shared" si="218"/>
        <v>#NAME?</v>
      </c>
      <c r="O335" s="25" t="e">
        <f t="shared" si="218"/>
        <v>#NAME?</v>
      </c>
      <c r="P335" s="25" t="e">
        <f t="shared" si="218"/>
        <v>#NAME?</v>
      </c>
      <c r="Q335" s="25" t="e">
        <f t="shared" si="218"/>
        <v>#NAME?</v>
      </c>
      <c r="R335" s="25" t="e">
        <f t="shared" si="218"/>
        <v>#NAME?</v>
      </c>
      <c r="S335" s="25" t="e">
        <f t="shared" si="218"/>
        <v>#NAME?</v>
      </c>
      <c r="T335" s="25" t="e">
        <f t="shared" si="218"/>
        <v>#NAME?</v>
      </c>
      <c r="U335" s="25" t="e">
        <f t="shared" si="218"/>
        <v>#NAME?</v>
      </c>
      <c r="V335" s="25" t="e">
        <f t="shared" si="218"/>
        <v>#NAME?</v>
      </c>
      <c r="W335" s="25" t="e">
        <f t="shared" si="218"/>
        <v>#NAME?</v>
      </c>
      <c r="X335" s="25" t="e">
        <f t="shared" si="218"/>
        <v>#NAME?</v>
      </c>
      <c r="Y335" s="25" t="e">
        <f t="shared" si="218"/>
        <v>#NAME?</v>
      </c>
      <c r="Z335" s="25" t="e">
        <f t="shared" si="218"/>
        <v>#NAME?</v>
      </c>
      <c r="AA335" s="25" t="e">
        <f t="shared" si="218"/>
        <v>#NAME?</v>
      </c>
      <c r="AB335" s="25" t="e">
        <f t="shared" si="218"/>
        <v>#NAME?</v>
      </c>
      <c r="AC335" s="25" t="e">
        <f t="shared" si="218"/>
        <v>#NAME?</v>
      </c>
      <c r="AD335" s="25" t="e">
        <f t="shared" si="218"/>
        <v>#NAME?</v>
      </c>
      <c r="AE335" s="25" t="e">
        <f t="shared" si="218"/>
        <v>#NAME?</v>
      </c>
      <c r="AF335" s="25" t="e">
        <f t="shared" si="218"/>
        <v>#NAME?</v>
      </c>
      <c r="AG335" s="25" t="e">
        <f t="shared" si="218"/>
        <v>#NAME?</v>
      </c>
      <c r="AH335" s="25" t="e">
        <f t="shared" si="218"/>
        <v>#NAME?</v>
      </c>
      <c r="AI335" s="25" t="e">
        <f t="shared" si="218"/>
        <v>#NAME?</v>
      </c>
      <c r="AJ335" s="25" t="e">
        <f t="shared" si="218"/>
        <v>#NAME?</v>
      </c>
      <c r="AK335" s="25" t="e">
        <f t="shared" si="218"/>
        <v>#NAME?</v>
      </c>
      <c r="AL335" s="25" t="e">
        <f t="shared" si="218"/>
        <v>#NAME?</v>
      </c>
      <c r="AM335" s="25" t="e">
        <f t="shared" si="218"/>
        <v>#NAME?</v>
      </c>
      <c r="AN335" s="25" t="e">
        <f t="shared" si="218"/>
        <v>#NAME?</v>
      </c>
      <c r="AO335" s="25" t="e">
        <f t="shared" si="218"/>
        <v>#NAME?</v>
      </c>
      <c r="AP335" s="25" t="e">
        <f t="shared" si="218"/>
        <v>#NAME?</v>
      </c>
      <c r="AQ335" s="25" t="e">
        <f t="shared" si="218"/>
        <v>#NAME?</v>
      </c>
      <c r="AR335" s="25" t="e">
        <f t="shared" si="218"/>
        <v>#NAME?</v>
      </c>
      <c r="AS335" s="25" t="e">
        <f t="shared" si="218"/>
        <v>#NAME?</v>
      </c>
      <c r="AT335" s="25" t="e">
        <f t="shared" si="218"/>
        <v>#NAME?</v>
      </c>
      <c r="AU335" s="25" t="e">
        <f t="shared" si="218"/>
        <v>#NAME?</v>
      </c>
      <c r="AV335" s="25" t="e">
        <f t="shared" si="218"/>
        <v>#NAME?</v>
      </c>
      <c r="AW335" s="25" t="e">
        <f t="shared" si="218"/>
        <v>#NAME?</v>
      </c>
      <c r="AX335" s="25" t="e">
        <f t="shared" si="218"/>
        <v>#NAME?</v>
      </c>
      <c r="AY335" s="25" t="e">
        <f t="shared" si="218"/>
        <v>#NAME?</v>
      </c>
      <c r="AZ335" s="25" t="e">
        <f t="shared" si="218"/>
        <v>#NAME?</v>
      </c>
      <c r="BA335" s="25" t="e">
        <f t="shared" si="218"/>
        <v>#NAME?</v>
      </c>
      <c r="BB335" s="25" t="e">
        <f t="shared" si="218"/>
        <v>#NAME?</v>
      </c>
      <c r="BC335" s="25" t="e">
        <f t="shared" si="218"/>
        <v>#NAME?</v>
      </c>
      <c r="BD335" s="25" t="e">
        <f t="shared" si="218"/>
        <v>#NAME?</v>
      </c>
    </row>
    <row r="336" spans="1:56">
      <c r="A336" s="32" t="e">
        <f>+"Maturity "&amp; PV_Base!A334&amp;""</f>
        <v>#REF!</v>
      </c>
      <c r="B336" s="33" t="e">
        <f>#REF!</f>
        <v>#REF!</v>
      </c>
      <c r="C336" s="30" t="str">
        <f>$C$9</f>
        <v>Base</v>
      </c>
      <c r="D336" s="31">
        <v>100</v>
      </c>
      <c r="E336" s="27"/>
      <c r="F336" s="27"/>
      <c r="G336" s="27"/>
      <c r="H336" s="27"/>
      <c r="I336" s="27"/>
      <c r="J336" s="27"/>
      <c r="K336" s="27"/>
      <c r="L336" s="27"/>
      <c r="M336" s="27"/>
      <c r="N336" s="27"/>
      <c r="O336" s="27"/>
      <c r="P336" s="27"/>
      <c r="Q336" s="27"/>
      <c r="R336" s="27"/>
      <c r="S336" s="27"/>
      <c r="T336" s="27"/>
      <c r="U336" s="27"/>
      <c r="V336" s="27"/>
      <c r="W336" s="27"/>
      <c r="X336" s="27"/>
      <c r="Y336" s="27"/>
      <c r="Z336" s="27"/>
      <c r="AA336" s="27"/>
      <c r="AB336" s="27"/>
      <c r="AC336" s="27"/>
      <c r="AD336" s="27"/>
      <c r="AE336" s="27"/>
      <c r="AF336" s="27"/>
      <c r="AG336" s="27"/>
      <c r="AH336" s="27"/>
      <c r="AI336" s="27"/>
      <c r="AJ336" s="27"/>
      <c r="AK336" s="27"/>
      <c r="AL336" s="27"/>
      <c r="AM336" s="27"/>
      <c r="AN336" s="27"/>
      <c r="AO336" s="27"/>
      <c r="AP336" s="27"/>
      <c r="AQ336" s="27"/>
      <c r="AR336" s="27"/>
      <c r="AS336" s="27"/>
      <c r="AT336" s="27"/>
      <c r="AU336" s="27"/>
      <c r="AV336" s="27"/>
      <c r="AW336" s="27"/>
      <c r="AX336" s="27"/>
      <c r="AY336" s="27"/>
      <c r="AZ336" s="27"/>
      <c r="BA336" s="27"/>
      <c r="BB336" s="12"/>
      <c r="BC336" s="12"/>
      <c r="BD336" s="12"/>
    </row>
    <row r="337" spans="1:56">
      <c r="A337" s="32" t="e">
        <f>+"Interest "&amp; PV_Base!A334&amp;""</f>
        <v>#REF!</v>
      </c>
      <c r="B337" s="35" t="e">
        <f>#REF!</f>
        <v>#REF!</v>
      </c>
      <c r="C337" s="30" t="e">
        <f>$C$10</f>
        <v>#REF!</v>
      </c>
      <c r="D337" s="34" t="e">
        <f>D336-D338</f>
        <v>#REF!</v>
      </c>
      <c r="E337" s="34" t="e">
        <f t="shared" ref="E337:BD337" si="219">D337-E338</f>
        <v>#REF!</v>
      </c>
      <c r="F337" s="34" t="e">
        <f t="shared" si="219"/>
        <v>#REF!</v>
      </c>
      <c r="G337" s="34" t="e">
        <f t="shared" si="219"/>
        <v>#REF!</v>
      </c>
      <c r="H337" s="34" t="e">
        <f t="shared" si="219"/>
        <v>#REF!</v>
      </c>
      <c r="I337" s="34" t="e">
        <f t="shared" si="219"/>
        <v>#REF!</v>
      </c>
      <c r="J337" s="34" t="e">
        <f t="shared" si="219"/>
        <v>#REF!</v>
      </c>
      <c r="K337" s="34" t="e">
        <f t="shared" si="219"/>
        <v>#REF!</v>
      </c>
      <c r="L337" s="34" t="e">
        <f t="shared" si="219"/>
        <v>#REF!</v>
      </c>
      <c r="M337" s="34" t="e">
        <f t="shared" si="219"/>
        <v>#REF!</v>
      </c>
      <c r="N337" s="34" t="e">
        <f t="shared" si="219"/>
        <v>#REF!</v>
      </c>
      <c r="O337" s="34" t="e">
        <f t="shared" si="219"/>
        <v>#REF!</v>
      </c>
      <c r="P337" s="34" t="e">
        <f t="shared" si="219"/>
        <v>#REF!</v>
      </c>
      <c r="Q337" s="34" t="e">
        <f t="shared" si="219"/>
        <v>#REF!</v>
      </c>
      <c r="R337" s="34" t="e">
        <f t="shared" si="219"/>
        <v>#REF!</v>
      </c>
      <c r="S337" s="34" t="e">
        <f t="shared" si="219"/>
        <v>#REF!</v>
      </c>
      <c r="T337" s="34" t="e">
        <f t="shared" si="219"/>
        <v>#REF!</v>
      </c>
      <c r="U337" s="34" t="e">
        <f t="shared" si="219"/>
        <v>#REF!</v>
      </c>
      <c r="V337" s="34" t="e">
        <f t="shared" si="219"/>
        <v>#REF!</v>
      </c>
      <c r="W337" s="34" t="e">
        <f t="shared" si="219"/>
        <v>#REF!</v>
      </c>
      <c r="X337" s="34" t="e">
        <f t="shared" si="219"/>
        <v>#REF!</v>
      </c>
      <c r="Y337" s="34" t="e">
        <f t="shared" si="219"/>
        <v>#REF!</v>
      </c>
      <c r="Z337" s="34" t="e">
        <f t="shared" si="219"/>
        <v>#REF!</v>
      </c>
      <c r="AA337" s="34" t="e">
        <f t="shared" si="219"/>
        <v>#REF!</v>
      </c>
      <c r="AB337" s="34" t="e">
        <f t="shared" si="219"/>
        <v>#REF!</v>
      </c>
      <c r="AC337" s="34" t="e">
        <f t="shared" si="219"/>
        <v>#REF!</v>
      </c>
      <c r="AD337" s="34" t="e">
        <f t="shared" si="219"/>
        <v>#REF!</v>
      </c>
      <c r="AE337" s="34" t="e">
        <f t="shared" si="219"/>
        <v>#REF!</v>
      </c>
      <c r="AF337" s="34" t="e">
        <f t="shared" si="219"/>
        <v>#REF!</v>
      </c>
      <c r="AG337" s="34" t="e">
        <f t="shared" si="219"/>
        <v>#REF!</v>
      </c>
      <c r="AH337" s="34" t="e">
        <f t="shared" si="219"/>
        <v>#REF!</v>
      </c>
      <c r="AI337" s="34" t="e">
        <f t="shared" si="219"/>
        <v>#REF!</v>
      </c>
      <c r="AJ337" s="34" t="e">
        <f t="shared" si="219"/>
        <v>#REF!</v>
      </c>
      <c r="AK337" s="34" t="e">
        <f t="shared" si="219"/>
        <v>#REF!</v>
      </c>
      <c r="AL337" s="34" t="e">
        <f t="shared" si="219"/>
        <v>#REF!</v>
      </c>
      <c r="AM337" s="34" t="e">
        <f t="shared" si="219"/>
        <v>#REF!</v>
      </c>
      <c r="AN337" s="34" t="e">
        <f t="shared" si="219"/>
        <v>#REF!</v>
      </c>
      <c r="AO337" s="34" t="e">
        <f t="shared" si="219"/>
        <v>#REF!</v>
      </c>
      <c r="AP337" s="34" t="e">
        <f t="shared" si="219"/>
        <v>#REF!</v>
      </c>
      <c r="AQ337" s="34" t="e">
        <f t="shared" si="219"/>
        <v>#REF!</v>
      </c>
      <c r="AR337" s="34" t="e">
        <f t="shared" si="219"/>
        <v>#REF!</v>
      </c>
      <c r="AS337" s="34" t="e">
        <f t="shared" si="219"/>
        <v>#REF!</v>
      </c>
      <c r="AT337" s="34" t="e">
        <f t="shared" si="219"/>
        <v>#REF!</v>
      </c>
      <c r="AU337" s="34" t="e">
        <f t="shared" si="219"/>
        <v>#REF!</v>
      </c>
      <c r="AV337" s="34" t="e">
        <f t="shared" si="219"/>
        <v>#REF!</v>
      </c>
      <c r="AW337" s="34" t="e">
        <f t="shared" si="219"/>
        <v>#REF!</v>
      </c>
      <c r="AX337" s="34" t="e">
        <f t="shared" si="219"/>
        <v>#REF!</v>
      </c>
      <c r="AY337" s="34" t="e">
        <f t="shared" si="219"/>
        <v>#REF!</v>
      </c>
      <c r="AZ337" s="34" t="e">
        <f t="shared" si="219"/>
        <v>#REF!</v>
      </c>
      <c r="BA337" s="34" t="e">
        <f t="shared" si="219"/>
        <v>#REF!</v>
      </c>
      <c r="BB337" s="34" t="e">
        <f t="shared" si="219"/>
        <v>#REF!</v>
      </c>
      <c r="BC337" s="34" t="e">
        <f t="shared" si="219"/>
        <v>#REF!</v>
      </c>
      <c r="BD337" s="34" t="e">
        <f t="shared" si="219"/>
        <v>#REF!</v>
      </c>
    </row>
    <row r="338" spans="1:56">
      <c r="A338" s="36" t="e">
        <f>+"Discount "&amp; PV_Base!A334&amp;""</f>
        <v>#REF!</v>
      </c>
      <c r="B338" s="37" t="e">
        <f>#REF!</f>
        <v>#REF!</v>
      </c>
      <c r="C338" s="30" t="e">
        <f>$C$11</f>
        <v>#REF!</v>
      </c>
      <c r="D338" s="34" t="e">
        <f>IF(D334-$D334-1&lt;$B335,0,IF(D334-$D334-1&lt;$B336,$D336/($B336-$B335),0))</f>
        <v>#REF!</v>
      </c>
      <c r="E338" s="34" t="e">
        <f t="shared" ref="E338:I338" si="220">IF(E334-$D334-1&lt;$B335,0,IF(E334-$D334-1&lt;$B336,$D336/($B336-$B335),0))</f>
        <v>#REF!</v>
      </c>
      <c r="F338" s="34" t="e">
        <f t="shared" si="220"/>
        <v>#REF!</v>
      </c>
      <c r="G338" s="34" t="e">
        <f t="shared" si="220"/>
        <v>#REF!</v>
      </c>
      <c r="H338" s="34" t="e">
        <f t="shared" si="220"/>
        <v>#REF!</v>
      </c>
      <c r="I338" s="34" t="e">
        <f t="shared" si="220"/>
        <v>#REF!</v>
      </c>
      <c r="J338" s="34" t="e">
        <f>IF(J334-$D334-1&lt;$B335,0,IF(J334-$D334-1&lt;$B336,$D336/($B336-$B335),0))</f>
        <v>#REF!</v>
      </c>
      <c r="K338" s="34" t="e">
        <f t="shared" ref="K338:BD338" si="221">IF(K334-$D334-1&lt;$B335,0,IF(K334-$D334-1&lt;$B336,$D336/($B336-$B335),0))</f>
        <v>#REF!</v>
      </c>
      <c r="L338" s="34" t="e">
        <f t="shared" si="221"/>
        <v>#REF!</v>
      </c>
      <c r="M338" s="34" t="e">
        <f t="shared" si="221"/>
        <v>#REF!</v>
      </c>
      <c r="N338" s="34" t="e">
        <f t="shared" si="221"/>
        <v>#REF!</v>
      </c>
      <c r="O338" s="34" t="e">
        <f t="shared" si="221"/>
        <v>#REF!</v>
      </c>
      <c r="P338" s="34" t="e">
        <f t="shared" si="221"/>
        <v>#REF!</v>
      </c>
      <c r="Q338" s="34" t="e">
        <f t="shared" si="221"/>
        <v>#REF!</v>
      </c>
      <c r="R338" s="34" t="e">
        <f t="shared" si="221"/>
        <v>#REF!</v>
      </c>
      <c r="S338" s="34" t="e">
        <f t="shared" si="221"/>
        <v>#REF!</v>
      </c>
      <c r="T338" s="34" t="e">
        <f t="shared" si="221"/>
        <v>#REF!</v>
      </c>
      <c r="U338" s="34" t="e">
        <f t="shared" si="221"/>
        <v>#REF!</v>
      </c>
      <c r="V338" s="34" t="e">
        <f t="shared" si="221"/>
        <v>#REF!</v>
      </c>
      <c r="W338" s="34" t="e">
        <f t="shared" si="221"/>
        <v>#REF!</v>
      </c>
      <c r="X338" s="34" t="e">
        <f t="shared" si="221"/>
        <v>#REF!</v>
      </c>
      <c r="Y338" s="34" t="e">
        <f t="shared" si="221"/>
        <v>#REF!</v>
      </c>
      <c r="Z338" s="34" t="e">
        <f t="shared" si="221"/>
        <v>#REF!</v>
      </c>
      <c r="AA338" s="34" t="e">
        <f t="shared" si="221"/>
        <v>#REF!</v>
      </c>
      <c r="AB338" s="34" t="e">
        <f t="shared" si="221"/>
        <v>#REF!</v>
      </c>
      <c r="AC338" s="34" t="e">
        <f t="shared" si="221"/>
        <v>#REF!</v>
      </c>
      <c r="AD338" s="34" t="e">
        <f t="shared" si="221"/>
        <v>#REF!</v>
      </c>
      <c r="AE338" s="34" t="e">
        <f t="shared" si="221"/>
        <v>#REF!</v>
      </c>
      <c r="AF338" s="34" t="e">
        <f t="shared" si="221"/>
        <v>#REF!</v>
      </c>
      <c r="AG338" s="34" t="e">
        <f t="shared" si="221"/>
        <v>#REF!</v>
      </c>
      <c r="AH338" s="34" t="e">
        <f t="shared" si="221"/>
        <v>#REF!</v>
      </c>
      <c r="AI338" s="34" t="e">
        <f t="shared" si="221"/>
        <v>#REF!</v>
      </c>
      <c r="AJ338" s="34" t="e">
        <f t="shared" si="221"/>
        <v>#REF!</v>
      </c>
      <c r="AK338" s="34" t="e">
        <f t="shared" si="221"/>
        <v>#REF!</v>
      </c>
      <c r="AL338" s="34" t="e">
        <f t="shared" si="221"/>
        <v>#REF!</v>
      </c>
      <c r="AM338" s="34" t="e">
        <f t="shared" si="221"/>
        <v>#REF!</v>
      </c>
      <c r="AN338" s="34" t="e">
        <f t="shared" si="221"/>
        <v>#REF!</v>
      </c>
      <c r="AO338" s="34" t="e">
        <f t="shared" si="221"/>
        <v>#REF!</v>
      </c>
      <c r="AP338" s="34" t="e">
        <f t="shared" si="221"/>
        <v>#REF!</v>
      </c>
      <c r="AQ338" s="34" t="e">
        <f t="shared" si="221"/>
        <v>#REF!</v>
      </c>
      <c r="AR338" s="34" t="e">
        <f t="shared" si="221"/>
        <v>#REF!</v>
      </c>
      <c r="AS338" s="34" t="e">
        <f t="shared" si="221"/>
        <v>#REF!</v>
      </c>
      <c r="AT338" s="34" t="e">
        <f t="shared" si="221"/>
        <v>#REF!</v>
      </c>
      <c r="AU338" s="34" t="e">
        <f t="shared" si="221"/>
        <v>#REF!</v>
      </c>
      <c r="AV338" s="34" t="e">
        <f t="shared" si="221"/>
        <v>#REF!</v>
      </c>
      <c r="AW338" s="34" t="e">
        <f t="shared" si="221"/>
        <v>#REF!</v>
      </c>
      <c r="AX338" s="34" t="e">
        <f t="shared" si="221"/>
        <v>#REF!</v>
      </c>
      <c r="AY338" s="34" t="e">
        <f t="shared" si="221"/>
        <v>#REF!</v>
      </c>
      <c r="AZ338" s="34" t="e">
        <f t="shared" si="221"/>
        <v>#REF!</v>
      </c>
      <c r="BA338" s="34" t="e">
        <f t="shared" si="221"/>
        <v>#REF!</v>
      </c>
      <c r="BB338" s="34" t="e">
        <f t="shared" si="221"/>
        <v>#REF!</v>
      </c>
      <c r="BC338" s="34" t="e">
        <f t="shared" si="221"/>
        <v>#REF!</v>
      </c>
      <c r="BD338" s="34" t="e">
        <f t="shared" si="221"/>
        <v>#REF!</v>
      </c>
    </row>
    <row r="339" spans="1:56">
      <c r="A339" s="49"/>
      <c r="B339" s="12"/>
      <c r="C339" s="30" t="e">
        <f>$C$12</f>
        <v>#REF!</v>
      </c>
      <c r="D339" s="84"/>
      <c r="E339" s="84" t="e">
        <f>$B337*D337</f>
        <v>#REF!</v>
      </c>
      <c r="F339" s="84" t="e">
        <f t="shared" ref="F339:BD339" si="222">$B337*E337</f>
        <v>#REF!</v>
      </c>
      <c r="G339" s="84" t="e">
        <f t="shared" si="222"/>
        <v>#REF!</v>
      </c>
      <c r="H339" s="84" t="e">
        <f t="shared" si="222"/>
        <v>#REF!</v>
      </c>
      <c r="I339" s="84" t="e">
        <f t="shared" si="222"/>
        <v>#REF!</v>
      </c>
      <c r="J339" s="84" t="e">
        <f t="shared" si="222"/>
        <v>#REF!</v>
      </c>
      <c r="K339" s="84" t="e">
        <f t="shared" si="222"/>
        <v>#REF!</v>
      </c>
      <c r="L339" s="84" t="e">
        <f t="shared" si="222"/>
        <v>#REF!</v>
      </c>
      <c r="M339" s="84" t="e">
        <f t="shared" si="222"/>
        <v>#REF!</v>
      </c>
      <c r="N339" s="84" t="e">
        <f t="shared" si="222"/>
        <v>#REF!</v>
      </c>
      <c r="O339" s="84" t="e">
        <f t="shared" si="222"/>
        <v>#REF!</v>
      </c>
      <c r="P339" s="84" t="e">
        <f t="shared" si="222"/>
        <v>#REF!</v>
      </c>
      <c r="Q339" s="84" t="e">
        <f t="shared" si="222"/>
        <v>#REF!</v>
      </c>
      <c r="R339" s="84" t="e">
        <f t="shared" si="222"/>
        <v>#REF!</v>
      </c>
      <c r="S339" s="84" t="e">
        <f t="shared" si="222"/>
        <v>#REF!</v>
      </c>
      <c r="T339" s="84" t="e">
        <f t="shared" si="222"/>
        <v>#REF!</v>
      </c>
      <c r="U339" s="84" t="e">
        <f t="shared" si="222"/>
        <v>#REF!</v>
      </c>
      <c r="V339" s="84" t="e">
        <f t="shared" si="222"/>
        <v>#REF!</v>
      </c>
      <c r="W339" s="84" t="e">
        <f t="shared" si="222"/>
        <v>#REF!</v>
      </c>
      <c r="X339" s="84" t="e">
        <f t="shared" si="222"/>
        <v>#REF!</v>
      </c>
      <c r="Y339" s="84" t="e">
        <f t="shared" si="222"/>
        <v>#REF!</v>
      </c>
      <c r="Z339" s="84" t="e">
        <f t="shared" si="222"/>
        <v>#REF!</v>
      </c>
      <c r="AA339" s="84" t="e">
        <f t="shared" si="222"/>
        <v>#REF!</v>
      </c>
      <c r="AB339" s="84" t="e">
        <f t="shared" si="222"/>
        <v>#REF!</v>
      </c>
      <c r="AC339" s="84" t="e">
        <f t="shared" si="222"/>
        <v>#REF!</v>
      </c>
      <c r="AD339" s="84" t="e">
        <f t="shared" si="222"/>
        <v>#REF!</v>
      </c>
      <c r="AE339" s="84" t="e">
        <f t="shared" si="222"/>
        <v>#REF!</v>
      </c>
      <c r="AF339" s="84" t="e">
        <f t="shared" si="222"/>
        <v>#REF!</v>
      </c>
      <c r="AG339" s="84" t="e">
        <f t="shared" si="222"/>
        <v>#REF!</v>
      </c>
      <c r="AH339" s="84" t="e">
        <f t="shared" si="222"/>
        <v>#REF!</v>
      </c>
      <c r="AI339" s="84" t="e">
        <f t="shared" si="222"/>
        <v>#REF!</v>
      </c>
      <c r="AJ339" s="84" t="e">
        <f t="shared" si="222"/>
        <v>#REF!</v>
      </c>
      <c r="AK339" s="84" t="e">
        <f t="shared" si="222"/>
        <v>#REF!</v>
      </c>
      <c r="AL339" s="84" t="e">
        <f t="shared" si="222"/>
        <v>#REF!</v>
      </c>
      <c r="AM339" s="84" t="e">
        <f t="shared" si="222"/>
        <v>#REF!</v>
      </c>
      <c r="AN339" s="84" t="e">
        <f t="shared" si="222"/>
        <v>#REF!</v>
      </c>
      <c r="AO339" s="84" t="e">
        <f t="shared" si="222"/>
        <v>#REF!</v>
      </c>
      <c r="AP339" s="84" t="e">
        <f t="shared" si="222"/>
        <v>#REF!</v>
      </c>
      <c r="AQ339" s="34" t="e">
        <f t="shared" si="222"/>
        <v>#REF!</v>
      </c>
      <c r="AR339" s="34" t="e">
        <f t="shared" si="222"/>
        <v>#REF!</v>
      </c>
      <c r="AS339" s="34" t="e">
        <f t="shared" si="222"/>
        <v>#REF!</v>
      </c>
      <c r="AT339" s="34" t="e">
        <f t="shared" si="222"/>
        <v>#REF!</v>
      </c>
      <c r="AU339" s="34" t="e">
        <f t="shared" si="222"/>
        <v>#REF!</v>
      </c>
      <c r="AV339" s="34" t="e">
        <f t="shared" si="222"/>
        <v>#REF!</v>
      </c>
      <c r="AW339" s="34" t="e">
        <f t="shared" si="222"/>
        <v>#REF!</v>
      </c>
      <c r="AX339" s="34" t="e">
        <f t="shared" si="222"/>
        <v>#REF!</v>
      </c>
      <c r="AY339" s="34" t="e">
        <f t="shared" si="222"/>
        <v>#REF!</v>
      </c>
      <c r="AZ339" s="34" t="e">
        <f t="shared" si="222"/>
        <v>#REF!</v>
      </c>
      <c r="BA339" s="34" t="e">
        <f t="shared" si="222"/>
        <v>#REF!</v>
      </c>
      <c r="BB339" s="34" t="e">
        <f t="shared" si="222"/>
        <v>#REF!</v>
      </c>
      <c r="BC339" s="34" t="e">
        <f t="shared" si="222"/>
        <v>#REF!</v>
      </c>
      <c r="BD339" s="34" t="e">
        <f t="shared" si="222"/>
        <v>#REF!</v>
      </c>
    </row>
    <row r="340" spans="1:56">
      <c r="A340" s="49"/>
      <c r="B340" s="12"/>
      <c r="C340" s="30" t="e">
        <f>$C$13</f>
        <v>#REF!</v>
      </c>
      <c r="D340" s="34" t="e">
        <f t="shared" ref="D340:BD340" si="223">D338+D339</f>
        <v>#REF!</v>
      </c>
      <c r="E340" s="34" t="e">
        <f t="shared" si="223"/>
        <v>#REF!</v>
      </c>
      <c r="F340" s="34" t="e">
        <f t="shared" si="223"/>
        <v>#REF!</v>
      </c>
      <c r="G340" s="34" t="e">
        <f t="shared" si="223"/>
        <v>#REF!</v>
      </c>
      <c r="H340" s="34" t="e">
        <f t="shared" si="223"/>
        <v>#REF!</v>
      </c>
      <c r="I340" s="34" t="e">
        <f t="shared" si="223"/>
        <v>#REF!</v>
      </c>
      <c r="J340" s="34" t="e">
        <f t="shared" si="223"/>
        <v>#REF!</v>
      </c>
      <c r="K340" s="34" t="e">
        <f t="shared" si="223"/>
        <v>#REF!</v>
      </c>
      <c r="L340" s="34" t="e">
        <f t="shared" si="223"/>
        <v>#REF!</v>
      </c>
      <c r="M340" s="34" t="e">
        <f t="shared" si="223"/>
        <v>#REF!</v>
      </c>
      <c r="N340" s="34" t="e">
        <f t="shared" si="223"/>
        <v>#REF!</v>
      </c>
      <c r="O340" s="34" t="e">
        <f t="shared" si="223"/>
        <v>#REF!</v>
      </c>
      <c r="P340" s="34" t="e">
        <f t="shared" si="223"/>
        <v>#REF!</v>
      </c>
      <c r="Q340" s="34" t="e">
        <f t="shared" si="223"/>
        <v>#REF!</v>
      </c>
      <c r="R340" s="34" t="e">
        <f t="shared" si="223"/>
        <v>#REF!</v>
      </c>
      <c r="S340" s="34" t="e">
        <f t="shared" si="223"/>
        <v>#REF!</v>
      </c>
      <c r="T340" s="34" t="e">
        <f t="shared" si="223"/>
        <v>#REF!</v>
      </c>
      <c r="U340" s="34" t="e">
        <f t="shared" si="223"/>
        <v>#REF!</v>
      </c>
      <c r="V340" s="34" t="e">
        <f t="shared" si="223"/>
        <v>#REF!</v>
      </c>
      <c r="W340" s="34" t="e">
        <f t="shared" si="223"/>
        <v>#REF!</v>
      </c>
      <c r="X340" s="34" t="e">
        <f t="shared" si="223"/>
        <v>#REF!</v>
      </c>
      <c r="Y340" s="34" t="e">
        <f t="shared" si="223"/>
        <v>#REF!</v>
      </c>
      <c r="Z340" s="34" t="e">
        <f t="shared" si="223"/>
        <v>#REF!</v>
      </c>
      <c r="AA340" s="34" t="e">
        <f t="shared" si="223"/>
        <v>#REF!</v>
      </c>
      <c r="AB340" s="34" t="e">
        <f t="shared" si="223"/>
        <v>#REF!</v>
      </c>
      <c r="AC340" s="34" t="e">
        <f t="shared" si="223"/>
        <v>#REF!</v>
      </c>
      <c r="AD340" s="34" t="e">
        <f t="shared" si="223"/>
        <v>#REF!</v>
      </c>
      <c r="AE340" s="34" t="e">
        <f t="shared" si="223"/>
        <v>#REF!</v>
      </c>
      <c r="AF340" s="34" t="e">
        <f t="shared" si="223"/>
        <v>#REF!</v>
      </c>
      <c r="AG340" s="34" t="e">
        <f t="shared" si="223"/>
        <v>#REF!</v>
      </c>
      <c r="AH340" s="34" t="e">
        <f t="shared" si="223"/>
        <v>#REF!</v>
      </c>
      <c r="AI340" s="34" t="e">
        <f t="shared" si="223"/>
        <v>#REF!</v>
      </c>
      <c r="AJ340" s="34" t="e">
        <f t="shared" si="223"/>
        <v>#REF!</v>
      </c>
      <c r="AK340" s="34" t="e">
        <f t="shared" si="223"/>
        <v>#REF!</v>
      </c>
      <c r="AL340" s="34" t="e">
        <f t="shared" si="223"/>
        <v>#REF!</v>
      </c>
      <c r="AM340" s="34" t="e">
        <f t="shared" si="223"/>
        <v>#REF!</v>
      </c>
      <c r="AN340" s="34" t="e">
        <f t="shared" si="223"/>
        <v>#REF!</v>
      </c>
      <c r="AO340" s="34" t="e">
        <f t="shared" si="223"/>
        <v>#REF!</v>
      </c>
      <c r="AP340" s="34" t="e">
        <f t="shared" si="223"/>
        <v>#REF!</v>
      </c>
      <c r="AQ340" s="34" t="e">
        <f t="shared" si="223"/>
        <v>#REF!</v>
      </c>
      <c r="AR340" s="34" t="e">
        <f t="shared" si="223"/>
        <v>#REF!</v>
      </c>
      <c r="AS340" s="34" t="e">
        <f t="shared" si="223"/>
        <v>#REF!</v>
      </c>
      <c r="AT340" s="34" t="e">
        <f t="shared" si="223"/>
        <v>#REF!</v>
      </c>
      <c r="AU340" s="34" t="e">
        <f t="shared" si="223"/>
        <v>#REF!</v>
      </c>
      <c r="AV340" s="34" t="e">
        <f t="shared" si="223"/>
        <v>#REF!</v>
      </c>
      <c r="AW340" s="34" t="e">
        <f t="shared" si="223"/>
        <v>#REF!</v>
      </c>
      <c r="AX340" s="34" t="e">
        <f t="shared" si="223"/>
        <v>#REF!</v>
      </c>
      <c r="AY340" s="34" t="e">
        <f t="shared" si="223"/>
        <v>#REF!</v>
      </c>
      <c r="AZ340" s="34" t="e">
        <f t="shared" si="223"/>
        <v>#REF!</v>
      </c>
      <c r="BA340" s="34" t="e">
        <f t="shared" si="223"/>
        <v>#REF!</v>
      </c>
      <c r="BB340" s="34" t="e">
        <f t="shared" si="223"/>
        <v>#REF!</v>
      </c>
      <c r="BC340" s="34" t="e">
        <f t="shared" si="223"/>
        <v>#REF!</v>
      </c>
      <c r="BD340" s="34" t="e">
        <f t="shared" si="223"/>
        <v>#REF!</v>
      </c>
    </row>
    <row r="341" spans="1:56">
      <c r="A341" s="39"/>
      <c r="B341" s="12"/>
      <c r="C341" s="30" t="e">
        <f>$C$14</f>
        <v>#REF!</v>
      </c>
      <c r="D341" s="34" t="e">
        <f>IF($B337&gt;=$B338, D337, NPV($B338,E340:$BD340))</f>
        <v>#REF!</v>
      </c>
      <c r="E341" s="34" t="e">
        <f>IF($B337&gt;=$B338, E337, NPV($B338,F340:$BD340))</f>
        <v>#REF!</v>
      </c>
      <c r="F341" s="34" t="e">
        <f>IF($B337&gt;=$B338, F337, NPV($B338,G340:$BD340))</f>
        <v>#REF!</v>
      </c>
      <c r="G341" s="34" t="e">
        <f>IF($B337&gt;=$B338, G337, NPV($B338,H340:$BD340))</f>
        <v>#REF!</v>
      </c>
      <c r="H341" s="34" t="e">
        <f>IF($B337&gt;=$B338, H337, NPV($B338,I340:$BD340))</f>
        <v>#REF!</v>
      </c>
      <c r="I341" s="34" t="e">
        <f>IF($B337&gt;=$B338, I337, NPV($B338,J340:$BD340))</f>
        <v>#REF!</v>
      </c>
      <c r="J341" s="34" t="e">
        <f>IF($B337&gt;=$B338, J337, NPV($B338,K340:$BD340))</f>
        <v>#REF!</v>
      </c>
      <c r="K341" s="34" t="e">
        <f>IF($B337&gt;=$B338, K337, NPV($B338,L340:$BD340))</f>
        <v>#REF!</v>
      </c>
      <c r="L341" s="34" t="e">
        <f>IF($B337&gt;=$B338, L337, NPV($B338,M340:$BD340))</f>
        <v>#REF!</v>
      </c>
      <c r="M341" s="34" t="e">
        <f>IF($B337&gt;=$B338, M337, NPV($B338,N340:$BD340))</f>
        <v>#REF!</v>
      </c>
      <c r="N341" s="34" t="e">
        <f>IF($B337&gt;=$B338, N337, NPV($B338,O340:$BD340))</f>
        <v>#REF!</v>
      </c>
      <c r="O341" s="34" t="e">
        <f>IF($B337&gt;=$B338, O337, NPV($B338,P340:$BD340))</f>
        <v>#REF!</v>
      </c>
      <c r="P341" s="34" t="e">
        <f>IF($B337&gt;=$B338, P337, NPV($B338,Q340:$BD340))</f>
        <v>#REF!</v>
      </c>
      <c r="Q341" s="34" t="e">
        <f>IF($B337&gt;=$B338, Q337, NPV($B338,R340:$BD340))</f>
        <v>#REF!</v>
      </c>
      <c r="R341" s="34" t="e">
        <f>IF($B337&gt;=$B338, R337, NPV($B338,S340:$BD340))</f>
        <v>#REF!</v>
      </c>
      <c r="S341" s="34" t="e">
        <f>IF($B337&gt;=$B338, S337, NPV($B338,T340:$BD340))</f>
        <v>#REF!</v>
      </c>
      <c r="T341" s="34" t="e">
        <f>IF($B337&gt;=$B338, T337, NPV($B338,U340:$BD340))</f>
        <v>#REF!</v>
      </c>
      <c r="U341" s="34" t="e">
        <f>IF($B337&gt;=$B338, U337, NPV($B338,V340:$BD340))</f>
        <v>#REF!</v>
      </c>
      <c r="V341" s="34" t="e">
        <f>IF($B337&gt;=$B338, V337, NPV($B338,W340:$BD340))</f>
        <v>#REF!</v>
      </c>
      <c r="W341" s="34" t="e">
        <f>IF($B337&gt;=$B338, W337, NPV($B338,X340:$BD340))</f>
        <v>#REF!</v>
      </c>
      <c r="X341" s="34" t="e">
        <f>IF($B337&gt;=$B338, X337, NPV($B338,Y340:$BD340))</f>
        <v>#REF!</v>
      </c>
      <c r="Y341" s="34" t="e">
        <f>IF($B337&gt;=$B338, Y337, NPV($B338,Z340:$BD340))</f>
        <v>#REF!</v>
      </c>
      <c r="Z341" s="34" t="e">
        <f>IF($B337&gt;=$B338, Z337, NPV($B338,AA340:$BD340))</f>
        <v>#REF!</v>
      </c>
      <c r="AA341" s="34" t="e">
        <f>IF($B337&gt;=$B338, AA337, NPV($B338,AB340:$BD340))</f>
        <v>#REF!</v>
      </c>
      <c r="AB341" s="34" t="e">
        <f>IF($B337&gt;=$B338, AB337, NPV($B338,AC340:$BD340))</f>
        <v>#REF!</v>
      </c>
      <c r="AC341" s="34" t="e">
        <f>IF($B337&gt;=$B338, AC337, NPV($B338,AD340:$BD340))</f>
        <v>#REF!</v>
      </c>
      <c r="AD341" s="34" t="e">
        <f>IF($B337&gt;=$B338, AD337, NPV($B338,AE340:$BD340))</f>
        <v>#REF!</v>
      </c>
      <c r="AE341" s="34" t="e">
        <f>IF($B337&gt;=$B338, AE337, NPV($B338,AF340:$BD340))</f>
        <v>#REF!</v>
      </c>
      <c r="AF341" s="34" t="e">
        <f>IF($B337&gt;=$B338, AF337, NPV($B338,AG340:$BD340))</f>
        <v>#REF!</v>
      </c>
      <c r="AG341" s="34" t="e">
        <f>IF($B337&gt;=$B338, AG337, NPV($B338,AH340:$BD340))</f>
        <v>#REF!</v>
      </c>
      <c r="AH341" s="34" t="e">
        <f>IF($B337&gt;=$B338, AH337, NPV($B338,AI340:$BD340))</f>
        <v>#REF!</v>
      </c>
      <c r="AI341" s="34" t="e">
        <f>IF($B337&gt;=$B338, AI337, NPV($B338,AJ340:$BD340))</f>
        <v>#REF!</v>
      </c>
      <c r="AJ341" s="34" t="e">
        <f>IF($B337&gt;=$B338, AJ337, NPV($B338,AK340:$BD340))</f>
        <v>#REF!</v>
      </c>
      <c r="AK341" s="34" t="e">
        <f>IF($B337&gt;=$B338, AK337, NPV($B338,AL340:$BD340))</f>
        <v>#REF!</v>
      </c>
      <c r="AL341" s="34" t="e">
        <f>IF($B337&gt;=$B338, AL337, NPV($B338,AM340:$BD340))</f>
        <v>#REF!</v>
      </c>
      <c r="AM341" s="34" t="e">
        <f>IF($B337&gt;=$B338, AM337, NPV($B338,AN340:$BD340))</f>
        <v>#REF!</v>
      </c>
      <c r="AN341" s="34" t="e">
        <f>IF($B337&gt;=$B338, AN337, NPV($B338,AO340:$BD340))</f>
        <v>#REF!</v>
      </c>
      <c r="AO341" s="34" t="e">
        <f>IF($B337&gt;=$B338, AO337, NPV($B338,AP340:$BD340))</f>
        <v>#REF!</v>
      </c>
      <c r="AP341" s="34" t="e">
        <f>IF($B337&gt;=$B338, AP337, NPV($B338,AQ340:$BD340))</f>
        <v>#REF!</v>
      </c>
      <c r="AQ341" s="34" t="e">
        <f>IF($B337&gt;=$B338, AQ337, NPV($B338,AR340:$BD340))</f>
        <v>#REF!</v>
      </c>
      <c r="AR341" s="34" t="e">
        <f>IF($B337&gt;=$B338, AR337, NPV($B338,AS340:$BD340))</f>
        <v>#REF!</v>
      </c>
      <c r="AS341" s="34" t="e">
        <f>IF($B337&gt;=$B338, AS337, NPV($B338,AT340:$BD340))</f>
        <v>#REF!</v>
      </c>
      <c r="AT341" s="34" t="e">
        <f>IF($B337&gt;=$B338, AT337, NPV($B338,AU340:$BD340))</f>
        <v>#REF!</v>
      </c>
      <c r="AU341" s="34" t="e">
        <f>IF($B337&gt;=$B338, AU337, NPV($B338,AV340:$BD340))</f>
        <v>#REF!</v>
      </c>
      <c r="AV341" s="34" t="e">
        <f>IF($B337&gt;=$B338, AV337, NPV($B338,AW340:$BD340))</f>
        <v>#REF!</v>
      </c>
      <c r="AW341" s="34" t="e">
        <f>IF($B337&gt;=$B338, AW337, NPV($B338,AX340:$BD340))</f>
        <v>#REF!</v>
      </c>
      <c r="AX341" s="34" t="e">
        <f>IF($B337&gt;=$B338, AX337, NPV($B338,AY340:$BD340))</f>
        <v>#REF!</v>
      </c>
      <c r="AY341" s="34" t="e">
        <f>IF($B337&gt;=$B338, AY337, NPV($B338,AZ340:$BD340))</f>
        <v>#REF!</v>
      </c>
      <c r="AZ341" s="34" t="e">
        <f>IF($B337&gt;=$B338, AZ337, NPV($B338,BA340:$BD340))</f>
        <v>#REF!</v>
      </c>
      <c r="BA341" s="34" t="e">
        <f>IF($B337&gt;=$B338, BA337, NPV($B338,BB340:$BD340))</f>
        <v>#REF!</v>
      </c>
      <c r="BB341" s="34" t="e">
        <f>IF($B337&gt;=$B338, BB337, NPV($B338,BC340:$BD340))</f>
        <v>#REF!</v>
      </c>
      <c r="BC341" s="34" t="e">
        <f>IF($B337&gt;=$B338, BC337, NPV($B338,BD340:$BD340))</f>
        <v>#REF!</v>
      </c>
      <c r="BD341" s="34" t="e">
        <f>IF($B337&gt;=$B338, BD337, NPV($B338,$BD340:BE340))</f>
        <v>#REF!</v>
      </c>
    </row>
    <row r="342" spans="1:56">
      <c r="A342" s="39"/>
      <c r="B342" s="12"/>
      <c r="C342" s="30" t="e">
        <f>$C$15</f>
        <v>#REF!</v>
      </c>
      <c r="D342" s="34" t="e">
        <f t="shared" ref="D342:BD342" si="224">IF(D341=0,0,(1-D341/D337)*100)</f>
        <v>#REF!</v>
      </c>
      <c r="E342" s="34" t="e">
        <f t="shared" si="224"/>
        <v>#REF!</v>
      </c>
      <c r="F342" s="34" t="e">
        <f t="shared" si="224"/>
        <v>#REF!</v>
      </c>
      <c r="G342" s="34" t="e">
        <f t="shared" si="224"/>
        <v>#REF!</v>
      </c>
      <c r="H342" s="34" t="e">
        <f t="shared" si="224"/>
        <v>#REF!</v>
      </c>
      <c r="I342" s="34" t="e">
        <f t="shared" si="224"/>
        <v>#REF!</v>
      </c>
      <c r="J342" s="34" t="e">
        <f t="shared" si="224"/>
        <v>#REF!</v>
      </c>
      <c r="K342" s="34" t="e">
        <f t="shared" si="224"/>
        <v>#REF!</v>
      </c>
      <c r="L342" s="34" t="e">
        <f t="shared" si="224"/>
        <v>#REF!</v>
      </c>
      <c r="M342" s="34" t="e">
        <f t="shared" si="224"/>
        <v>#REF!</v>
      </c>
      <c r="N342" s="34" t="e">
        <f t="shared" si="224"/>
        <v>#REF!</v>
      </c>
      <c r="O342" s="34" t="e">
        <f t="shared" si="224"/>
        <v>#REF!</v>
      </c>
      <c r="P342" s="34" t="e">
        <f t="shared" si="224"/>
        <v>#REF!</v>
      </c>
      <c r="Q342" s="34" t="e">
        <f t="shared" si="224"/>
        <v>#REF!</v>
      </c>
      <c r="R342" s="34" t="e">
        <f t="shared" si="224"/>
        <v>#REF!</v>
      </c>
      <c r="S342" s="34" t="e">
        <f t="shared" si="224"/>
        <v>#REF!</v>
      </c>
      <c r="T342" s="34" t="e">
        <f t="shared" si="224"/>
        <v>#REF!</v>
      </c>
      <c r="U342" s="34" t="e">
        <f t="shared" si="224"/>
        <v>#REF!</v>
      </c>
      <c r="V342" s="34" t="e">
        <f t="shared" si="224"/>
        <v>#REF!</v>
      </c>
      <c r="W342" s="34" t="e">
        <f t="shared" si="224"/>
        <v>#REF!</v>
      </c>
      <c r="X342" s="34" t="e">
        <f t="shared" si="224"/>
        <v>#REF!</v>
      </c>
      <c r="Y342" s="34" t="e">
        <f t="shared" si="224"/>
        <v>#REF!</v>
      </c>
      <c r="Z342" s="34" t="e">
        <f t="shared" si="224"/>
        <v>#REF!</v>
      </c>
      <c r="AA342" s="34" t="e">
        <f t="shared" si="224"/>
        <v>#REF!</v>
      </c>
      <c r="AB342" s="34" t="e">
        <f t="shared" si="224"/>
        <v>#REF!</v>
      </c>
      <c r="AC342" s="34" t="e">
        <f t="shared" si="224"/>
        <v>#REF!</v>
      </c>
      <c r="AD342" s="34" t="e">
        <f t="shared" si="224"/>
        <v>#REF!</v>
      </c>
      <c r="AE342" s="34" t="e">
        <f t="shared" si="224"/>
        <v>#REF!</v>
      </c>
      <c r="AF342" s="34" t="e">
        <f t="shared" si="224"/>
        <v>#REF!</v>
      </c>
      <c r="AG342" s="34" t="e">
        <f t="shared" si="224"/>
        <v>#REF!</v>
      </c>
      <c r="AH342" s="34" t="e">
        <f t="shared" si="224"/>
        <v>#REF!</v>
      </c>
      <c r="AI342" s="34" t="e">
        <f t="shared" si="224"/>
        <v>#REF!</v>
      </c>
      <c r="AJ342" s="34" t="e">
        <f t="shared" si="224"/>
        <v>#REF!</v>
      </c>
      <c r="AK342" s="34" t="e">
        <f t="shared" si="224"/>
        <v>#REF!</v>
      </c>
      <c r="AL342" s="34" t="e">
        <f t="shared" si="224"/>
        <v>#REF!</v>
      </c>
      <c r="AM342" s="34" t="e">
        <f t="shared" si="224"/>
        <v>#REF!</v>
      </c>
      <c r="AN342" s="34" t="e">
        <f t="shared" si="224"/>
        <v>#REF!</v>
      </c>
      <c r="AO342" s="34" t="e">
        <f t="shared" si="224"/>
        <v>#REF!</v>
      </c>
      <c r="AP342" s="34" t="e">
        <f t="shared" si="224"/>
        <v>#REF!</v>
      </c>
      <c r="AQ342" s="34" t="e">
        <f t="shared" si="224"/>
        <v>#REF!</v>
      </c>
      <c r="AR342" s="34" t="e">
        <f t="shared" si="224"/>
        <v>#REF!</v>
      </c>
      <c r="AS342" s="34" t="e">
        <f t="shared" si="224"/>
        <v>#REF!</v>
      </c>
      <c r="AT342" s="34" t="e">
        <f t="shared" si="224"/>
        <v>#REF!</v>
      </c>
      <c r="AU342" s="34" t="e">
        <f t="shared" si="224"/>
        <v>#REF!</v>
      </c>
      <c r="AV342" s="34" t="e">
        <f t="shared" si="224"/>
        <v>#REF!</v>
      </c>
      <c r="AW342" s="34" t="e">
        <f t="shared" si="224"/>
        <v>#REF!</v>
      </c>
      <c r="AX342" s="34" t="e">
        <f t="shared" si="224"/>
        <v>#REF!</v>
      </c>
      <c r="AY342" s="34" t="e">
        <f t="shared" si="224"/>
        <v>#REF!</v>
      </c>
      <c r="AZ342" s="34" t="e">
        <f t="shared" si="224"/>
        <v>#REF!</v>
      </c>
      <c r="BA342" s="34" t="e">
        <f t="shared" si="224"/>
        <v>#REF!</v>
      </c>
      <c r="BB342" s="34" t="e">
        <f t="shared" si="224"/>
        <v>#REF!</v>
      </c>
      <c r="BC342" s="34" t="e">
        <f t="shared" si="224"/>
        <v>#REF!</v>
      </c>
      <c r="BD342" s="34" t="e">
        <f t="shared" si="224"/>
        <v>#REF!</v>
      </c>
    </row>
    <row r="343" spans="1:56">
      <c r="C343" s="30" t="str">
        <f>$C$16</f>
        <v>t-g&gt;0</v>
      </c>
      <c r="D343" s="42" t="e">
        <f t="shared" ref="D343:AE343" si="225">IF(D334-$B335&gt;0,D334-$B335,0)</f>
        <v>#REF!</v>
      </c>
      <c r="E343" s="42" t="e">
        <f t="shared" si="225"/>
        <v>#REF!</v>
      </c>
      <c r="F343" s="42" t="e">
        <f t="shared" si="225"/>
        <v>#REF!</v>
      </c>
      <c r="G343" s="42" t="e">
        <f t="shared" si="225"/>
        <v>#REF!</v>
      </c>
      <c r="H343" s="42" t="e">
        <f t="shared" si="225"/>
        <v>#REF!</v>
      </c>
      <c r="I343" s="42" t="e">
        <f t="shared" si="225"/>
        <v>#REF!</v>
      </c>
      <c r="J343" s="42" t="e">
        <f t="shared" si="225"/>
        <v>#REF!</v>
      </c>
      <c r="K343" s="42" t="e">
        <f t="shared" si="225"/>
        <v>#REF!</v>
      </c>
      <c r="L343" s="42" t="e">
        <f t="shared" si="225"/>
        <v>#REF!</v>
      </c>
      <c r="M343" s="42" t="e">
        <f t="shared" si="225"/>
        <v>#REF!</v>
      </c>
      <c r="N343" s="42" t="e">
        <f t="shared" si="225"/>
        <v>#REF!</v>
      </c>
      <c r="O343" s="42" t="e">
        <f t="shared" si="225"/>
        <v>#REF!</v>
      </c>
      <c r="P343" s="42" t="e">
        <f t="shared" si="225"/>
        <v>#REF!</v>
      </c>
      <c r="Q343" s="42" t="e">
        <f t="shared" si="225"/>
        <v>#REF!</v>
      </c>
      <c r="R343" s="42" t="e">
        <f t="shared" si="225"/>
        <v>#REF!</v>
      </c>
      <c r="S343" s="42" t="e">
        <f t="shared" si="225"/>
        <v>#REF!</v>
      </c>
      <c r="T343" s="42" t="e">
        <f t="shared" si="225"/>
        <v>#REF!</v>
      </c>
      <c r="U343" s="42" t="e">
        <f t="shared" si="225"/>
        <v>#REF!</v>
      </c>
      <c r="V343" s="42" t="e">
        <f t="shared" si="225"/>
        <v>#REF!</v>
      </c>
      <c r="W343" s="42" t="e">
        <f t="shared" si="225"/>
        <v>#REF!</v>
      </c>
      <c r="X343" s="42" t="e">
        <f t="shared" si="225"/>
        <v>#REF!</v>
      </c>
      <c r="Y343" s="42" t="e">
        <f t="shared" si="225"/>
        <v>#REF!</v>
      </c>
      <c r="Z343" s="42" t="e">
        <f t="shared" si="225"/>
        <v>#REF!</v>
      </c>
      <c r="AA343" s="42" t="e">
        <f t="shared" si="225"/>
        <v>#REF!</v>
      </c>
      <c r="AB343" s="42" t="e">
        <f t="shared" si="225"/>
        <v>#REF!</v>
      </c>
      <c r="AC343" s="42" t="e">
        <f t="shared" si="225"/>
        <v>#REF!</v>
      </c>
      <c r="AD343" s="42" t="e">
        <f t="shared" si="225"/>
        <v>#REF!</v>
      </c>
      <c r="AE343" s="42" t="e">
        <f t="shared" si="225"/>
        <v>#REF!</v>
      </c>
      <c r="AF343" s="42"/>
      <c r="AG343" s="42"/>
      <c r="AH343" s="42"/>
      <c r="AI343" s="42"/>
      <c r="AJ343" s="42"/>
      <c r="AK343" s="42"/>
      <c r="AL343" s="42"/>
      <c r="AM343" s="42"/>
      <c r="AN343" s="42"/>
      <c r="AO343" s="42"/>
      <c r="AP343" s="42"/>
      <c r="AQ343" s="42"/>
      <c r="AR343" s="43"/>
      <c r="AS343" s="43"/>
      <c r="AT343" s="43"/>
      <c r="AU343" s="43"/>
      <c r="AV343" s="43"/>
      <c r="AW343" s="43"/>
      <c r="AX343" s="43"/>
      <c r="AY343" s="43"/>
      <c r="AZ343" s="43"/>
      <c r="BA343" s="43"/>
      <c r="BB343" s="46"/>
      <c r="BC343" s="46"/>
      <c r="BD343" s="46"/>
    </row>
    <row r="344" spans="1:56">
      <c r="C344" s="30"/>
      <c r="D344" s="42" t="e">
        <f>IF(D343=0,0,CHOOSE(D343,D350,E350,F350,G350,H350,I350,J350,K350,L350,M350,N350,O350,P350,Q350,R350,S350,T350,U350,V350,W350,X350,Y350,Z350,AA350,AB350,AC350,AD350,AE350,AF350))</f>
        <v>#REF!</v>
      </c>
      <c r="E344" s="42" t="e">
        <f>IF(E343=0,0,CHOOSE(E343,D350,E350,F350,G350,H350,I350,J350,K350,L350,M350,N350,O350,P350,Q350,R350,S350,T350,U350,V350,W350,X350,Y350,Z350,AA350,AB350,AC350,AD350,AE350,AF350))</f>
        <v>#REF!</v>
      </c>
      <c r="F344" s="42" t="e">
        <f>IF(F343=0,0,CHOOSE(F343,D350,E350,F350,G350,H350,I350,J350,K350,L350,M350,N350,O350,P350,Q350,R350,S350,T350,U350,V350,W350,X350,Y350,Z350,AA350,AB350,AC350,AD350,AE350,AF350))</f>
        <v>#REF!</v>
      </c>
      <c r="G344" s="42" t="e">
        <f>IF(G343=0,0,CHOOSE(G343,D350,E350,F350,G350,H350,I350,J350,K350,L350,M350,N350,O350,P350,Q350,R350,S350,T350,U350,V350,W350,X350,Y350,Z350,AA350,AB350,AC350,AD350,AE350,AF350))</f>
        <v>#REF!</v>
      </c>
      <c r="H344" s="42" t="e">
        <f>IF(H343=0,0,CHOOSE(H343,D350,E350,F350,G350,H350,I350,J350,K350,L350,M350,N350,O350,P350,Q350,R350,S350,T350,U350,V350,W350,X350,Y350,Z350,AA350,AB350,AC350,AD350,AE350,AF350))</f>
        <v>#REF!</v>
      </c>
      <c r="I344" s="42" t="e">
        <f>IF(I343=0,0,CHOOSE(I343,D350,E350,F350,G350,H350,I350,J350,K350,L350,M350,N350,O350,P350,Q350,R350,S350,T350,U350,V350,W350,X350,Y350,Z350,AA350,AB350,AC350,AD350,AE350,AF350))</f>
        <v>#REF!</v>
      </c>
      <c r="J344" s="42" t="e">
        <f>IF(J343=0,0,CHOOSE(J343,D350,E350,F350,G350,H350,I350,J350,K350,L350,M350,N350,O350,P350,Q350,R350,S350,T350,U350,V350,W350,X350,Y350,Z350,AA350,AB350,AC350,AD350,AE350,AF350))</f>
        <v>#REF!</v>
      </c>
      <c r="K344" s="42" t="e">
        <f>IF(K343=0,0,CHOOSE(K343,D350,E350,F350,G350,H350,I350,J350,K350,L350,M350,N350,O350,P350,Q350,R350,S350,T350,U350,V350,W350,X350,Y350,Z350,AA350,AB350,AC350,AD350,AE350,AF350))</f>
        <v>#REF!</v>
      </c>
      <c r="L344" s="42" t="e">
        <f>IF(L343=0,0,CHOOSE(L343,D350,E350,F350,G350,H350,I350,J350,K350,L350,M350,N350,O350,P350,Q350,R350,S350,T350,U350,V350,W350,X350,Y350,Z350,AA350,AB350,AC350,AD350,AE350,AF350))</f>
        <v>#REF!</v>
      </c>
      <c r="M344" s="42" t="e">
        <f>IF(M343=0,0,CHOOSE(M343,D350,E350,F350,G350,H350,I350,J350,K350,L350,M350,N350,O350,P350,Q350,R350,S350,T350,U350,V350,W350,X350,Y350,Z350,AA350,AB350,AC350,AD350,AE350,AF350))</f>
        <v>#REF!</v>
      </c>
      <c r="N344" s="42" t="e">
        <f>IF(N343=0,0,CHOOSE(N343,D350,E350,F350,G350,H350,I350,J350,K350,L350,M350,N350,O350,P350,Q350,R350,S350,T350,U350,V350,W350,X350,Y350,Z350,AA350,AB350,AC350,AD350,AE350,AF350))</f>
        <v>#REF!</v>
      </c>
      <c r="O344" s="42" t="e">
        <f>IF(O343=0,0,CHOOSE(O343,D350,E350,F350,G350,H350,I350,J350,K350,L350,M350,N350,O350,P350,Q350,R350,S350,T350,U350,V350,W350,X350,Y350,Z350,AA350,AB350,AC350,AD350,AE350,AF350))</f>
        <v>#REF!</v>
      </c>
      <c r="P344" s="42" t="e">
        <f>IF(P343=0,0,CHOOSE(P343,D350,E350,F350,G350,H350,I350,J350,K350,L350,M350,N350,O350,P350,Q350,R350,S350,T350,U350,V350,W350,X350,Y350,Z350,AA350,AB350,AC350,AD350,AE350,AF350))</f>
        <v>#REF!</v>
      </c>
      <c r="Q344" s="42" t="e">
        <f>IF(Q343=0,0,CHOOSE(Q343,D350,E350,F350,G350,H350,I350,J350,K350,L350,M350,N350,O350,P350,Q350,R350,S350,T350,U350,V350,W350,X350,Y350,Z350,AA350,AB350,AC350,AD350,AE350,AF350))</f>
        <v>#REF!</v>
      </c>
      <c r="R344" s="42" t="e">
        <f>IF(R343=0,0,CHOOSE(R343,D350,E350,F350,G350,H350,I350,J350,K350,L350,M350,N350,O350,P350,Q350,R350,S350,T350,U350,V350,W350,X350,Y350,Z350,AA350,AB350,AC350,AD350,AE350,AF350))</f>
        <v>#REF!</v>
      </c>
      <c r="S344" s="42" t="e">
        <f>IF(S343=0,0,CHOOSE(S343,D350,E350,F350,G350,H350,I350,J350,K350,L350,M350,N350,O350,P350,Q350,R350,S350,T350,U350,V350,W350,X350,Y350,Z350,AA350,AB350,AC350,AD350,AE350,AF350))</f>
        <v>#REF!</v>
      </c>
      <c r="T344" s="42" t="e">
        <f>IF(T343=0,0,CHOOSE(T343,D350,E350,F350,G350,H350,I350,J350,K350,L350,M350,N350,O350,P350,Q350,R350,S350,T350,U350,V350,W350,X350,Y350,Z350,AA350,AB350,AC350,AD350,AE350,AF350))</f>
        <v>#REF!</v>
      </c>
      <c r="U344" s="42" t="e">
        <f>IF(U343=0,0,CHOOSE(U343,D350,E350,F350,G350,H350,I350,J350,K350,L350,M350,N350,O350,P350,Q350,R350,S350,T350,U350,V350,W350,X350,Y350,Z350,AA350,AB350,AC350,AD350,AE350,AF350))</f>
        <v>#REF!</v>
      </c>
      <c r="V344" s="42" t="e">
        <f>IF(V343=0,0,CHOOSE(V343,D350,E350,F350,G350,H350,I350,J350,K350,L350,M350,N350,O350,P350,Q350,R350,S350,T350,U350,V350,W350,X350,Y350,Z350,AA350,AB350,AC350,AD350,AE350,AF350))</f>
        <v>#REF!</v>
      </c>
      <c r="W344" s="42" t="e">
        <f>IF(W343=0,0,CHOOSE(W343,D350,E350,F350,G350,H350,I350,J350,K350,L350,M350,N350,O350,P350,Q350,R350,S350,T350,U350,V350,W350,X350,Y350,Z350,AA350,AB350,AC350,AD350,AE350,AF350))</f>
        <v>#REF!</v>
      </c>
      <c r="X344" s="42" t="e">
        <f>IF(X343=0,0,CHOOSE(X343,D350,E350,F350,G350,H350,I350,J350,K350,L350,M350,N350,O350,P350,Q350,R350,S350,T350,U350,V350,W350,X350,Y350,Z350,AA350,AB350,AC350,AD350,AE350,AF350))</f>
        <v>#REF!</v>
      </c>
      <c r="Y344" s="42" t="e">
        <f>IF(Y343=0,0,CHOOSE(Y343,D350,E350,F350,G350,H350,I350,J350,K350,L350,M350,N350,O350,P350,Q350,R350,S350,T350,U350,V350,W350,X350,Y350,Z350,AA350,AB350,AC350,AD350,AE350,AF350))</f>
        <v>#REF!</v>
      </c>
      <c r="Z344" s="42" t="e">
        <f>IF(Z343=0,0,CHOOSE(Z343,D350,E350,F350,G350,H350,I350,J350,K350,L350,M350,N350,O350,P350,Q350,R350,S350,T350,U350,V350,W350,X350,Y350,Z350,AA350,AB350,AC350,AD350,AE350,AF350))</f>
        <v>#REF!</v>
      </c>
      <c r="AA344" s="42" t="e">
        <f>IF(AA343=0,0,CHOOSE(AA343,D350,E350,F350,G350,H350,I350,J350,K350,L350,M350,N350,O350,P350,Q350,R350,S350,T350,U350,V350,W350,X350,Y350,Z350,AA350,AB350,AC350,AD350,AE350,AF350))</f>
        <v>#REF!</v>
      </c>
      <c r="AB344" s="42" t="e">
        <f>IF(AB343=0,0,CHOOSE(AB343,D350,E350,F350,G350,H350,I350,J350,K350,L350,M350,N350,O350,P350,Q350,R350,S350,T350,U350,V350,W350,X350,Y350,Z350,AA350,AB350,AC350,AD350,AE350,AF350))</f>
        <v>#REF!</v>
      </c>
      <c r="AC344" s="42" t="e">
        <f>IF(AC343=0,0,CHOOSE(AC343,D350,E350,F350,G350,H350,I350,J350,K350,L350,M350,N350,O350,P350,Q350,R350,S350,T350,U350,V350,W350,X350,Y350,Z350,AA350,AB350,AC350,AD350,AE350,AF350))</f>
        <v>#REF!</v>
      </c>
      <c r="AD344" s="42" t="e">
        <f>IF(AD343=0,0,CHOOSE(AD343,D350,E350,F350,G350,H350,I350,J350,K350,L350,M350,N350,O350,P350,Q350,R350,S350,T350,U350,V350,W350,X350,Y350,Z350,AA350,AB350,AC350,AD350,AE350,AF350))</f>
        <v>#REF!</v>
      </c>
      <c r="AE344" s="42" t="e">
        <f>IF(AE343=0,0,CHOOSE(AE343,D350,E350,F350,G350,H350,I350,J350,K350,L350,M350,N350,O350,P350,Q350,R350,S350,T350,U350,V350,W350,X350,Y350,Z350,AA350,AB350,AC350,AD350,AE350,AF350))</f>
        <v>#REF!</v>
      </c>
      <c r="AF344" s="42"/>
      <c r="AG344" s="42"/>
      <c r="AH344" s="42"/>
      <c r="AI344" s="42"/>
      <c r="AJ344" s="42"/>
      <c r="AK344" s="42"/>
      <c r="AL344" s="42"/>
      <c r="AM344" s="42"/>
      <c r="AN344" s="42"/>
      <c r="AO344" s="42"/>
      <c r="AP344" s="42"/>
      <c r="AQ344" s="42"/>
      <c r="AR344" s="23"/>
      <c r="AS344" s="23"/>
      <c r="AT344" s="23"/>
      <c r="AU344" s="23"/>
      <c r="AV344" s="23"/>
      <c r="AW344" s="23"/>
      <c r="AX344" s="23"/>
      <c r="AY344" s="23"/>
      <c r="AZ344" s="23"/>
      <c r="BA344" s="23"/>
      <c r="BB344" s="23"/>
      <c r="BC344" s="23"/>
      <c r="BD344" s="23"/>
    </row>
    <row r="345" spans="1:56">
      <c r="C345" s="30" t="str">
        <f>$C$18</f>
        <v>t-m condition</v>
      </c>
      <c r="D345" s="42" t="e">
        <f t="shared" ref="D345:AE345" si="226">IF(D334-$B336&gt;0,D334-$B336,0)</f>
        <v>#REF!</v>
      </c>
      <c r="E345" s="42" t="e">
        <f t="shared" si="226"/>
        <v>#REF!</v>
      </c>
      <c r="F345" s="42" t="e">
        <f t="shared" si="226"/>
        <v>#REF!</v>
      </c>
      <c r="G345" s="42" t="e">
        <f t="shared" si="226"/>
        <v>#REF!</v>
      </c>
      <c r="H345" s="42" t="e">
        <f t="shared" si="226"/>
        <v>#REF!</v>
      </c>
      <c r="I345" s="42" t="e">
        <f t="shared" si="226"/>
        <v>#REF!</v>
      </c>
      <c r="J345" s="42" t="e">
        <f t="shared" si="226"/>
        <v>#REF!</v>
      </c>
      <c r="K345" s="42" t="e">
        <f t="shared" si="226"/>
        <v>#REF!</v>
      </c>
      <c r="L345" s="42" t="e">
        <f t="shared" si="226"/>
        <v>#REF!</v>
      </c>
      <c r="M345" s="42" t="e">
        <f t="shared" si="226"/>
        <v>#REF!</v>
      </c>
      <c r="N345" s="42" t="e">
        <f t="shared" si="226"/>
        <v>#REF!</v>
      </c>
      <c r="O345" s="42" t="e">
        <f t="shared" si="226"/>
        <v>#REF!</v>
      </c>
      <c r="P345" s="42" t="e">
        <f t="shared" si="226"/>
        <v>#REF!</v>
      </c>
      <c r="Q345" s="42" t="e">
        <f t="shared" si="226"/>
        <v>#REF!</v>
      </c>
      <c r="R345" s="42" t="e">
        <f t="shared" si="226"/>
        <v>#REF!</v>
      </c>
      <c r="S345" s="42" t="e">
        <f t="shared" si="226"/>
        <v>#REF!</v>
      </c>
      <c r="T345" s="42" t="e">
        <f t="shared" si="226"/>
        <v>#REF!</v>
      </c>
      <c r="U345" s="42" t="e">
        <f t="shared" si="226"/>
        <v>#REF!</v>
      </c>
      <c r="V345" s="42" t="e">
        <f t="shared" si="226"/>
        <v>#REF!</v>
      </c>
      <c r="W345" s="42" t="e">
        <f t="shared" si="226"/>
        <v>#REF!</v>
      </c>
      <c r="X345" s="42" t="e">
        <f t="shared" si="226"/>
        <v>#REF!</v>
      </c>
      <c r="Y345" s="42" t="e">
        <f t="shared" si="226"/>
        <v>#REF!</v>
      </c>
      <c r="Z345" s="42" t="e">
        <f t="shared" si="226"/>
        <v>#REF!</v>
      </c>
      <c r="AA345" s="42" t="e">
        <f t="shared" si="226"/>
        <v>#REF!</v>
      </c>
      <c r="AB345" s="42" t="e">
        <f t="shared" si="226"/>
        <v>#REF!</v>
      </c>
      <c r="AC345" s="42" t="e">
        <f t="shared" si="226"/>
        <v>#REF!</v>
      </c>
      <c r="AD345" s="42" t="e">
        <f t="shared" si="226"/>
        <v>#REF!</v>
      </c>
      <c r="AE345" s="42" t="e">
        <f t="shared" si="226"/>
        <v>#REF!</v>
      </c>
      <c r="AF345" s="42"/>
      <c r="AG345" s="42"/>
      <c r="AH345" s="42"/>
      <c r="AI345" s="42"/>
      <c r="AJ345" s="42"/>
      <c r="AK345" s="42"/>
      <c r="AL345" s="42"/>
      <c r="AM345" s="42"/>
      <c r="AN345" s="42"/>
      <c r="AO345" s="42"/>
      <c r="AP345" s="42"/>
      <c r="AQ345" s="42"/>
      <c r="AR345" s="45"/>
      <c r="AS345" s="45"/>
      <c r="AT345" s="45"/>
      <c r="AU345" s="45"/>
      <c r="AV345" s="45"/>
      <c r="AW345" s="46"/>
      <c r="AX345" s="45"/>
      <c r="AY345" s="45"/>
      <c r="AZ345" s="45"/>
      <c r="BA345" s="45"/>
      <c r="BB345" s="45"/>
      <c r="BC345" s="45"/>
      <c r="BD345" s="45"/>
    </row>
    <row r="346" spans="1:56">
      <c r="D346" s="34" t="e">
        <f>IF(D345=0,0,CHOOSE(D345,D350,E350,F350,G350,H350,I350,J350,K350,L350,M350,N350,O350,P350,Q350,R350,S350,T350,U350,V350,W350,X350,Y350,Z350,AA350,AB350,AC350,AD350,AE350))</f>
        <v>#REF!</v>
      </c>
      <c r="E346" s="34" t="e">
        <f>IF(E345=0,0,CHOOSE(E345,D350,E350,F350,G350,H350,I350,J350,K350,L350,M350,N350,O350,P350,Q350,R350,S350,T350,U350,V350,W350,X350,Y350,Z350,AA350,AB350,AC350,AD350,AE350))</f>
        <v>#REF!</v>
      </c>
      <c r="F346" s="34" t="e">
        <f>IF(F345=0,0,CHOOSE(F345,D350,E350,F350,G350,H350,I350,J350,K350,L350,M350,N350,O350,P350,Q350,R350,S350,T350,U350,V350,W350,X350,Y350,Z350,AA350,AB350,AC350,AD350,AE350))</f>
        <v>#REF!</v>
      </c>
      <c r="G346" s="34" t="e">
        <f>IF(G345=0,0,CHOOSE(G345,D350,E350,F350,G350,H350,I350,J350,K350,L350,M350,N350,O350,P350,Q350,R350,S350,T350,U350,V350,W350,X350,Y350,Z350,AA350,AB350,AC350,AD350,AE350))</f>
        <v>#REF!</v>
      </c>
      <c r="H346" s="34" t="e">
        <f>IF(H345=0,0,CHOOSE(H345,D350,E350,F350,G350,H350,I350,J350,K350,L350,M350,N350,O350,P350,Q350,R350,S350,T350,U350,V350,W350,X350,Y350,Z350,AA350,AB350,AC350,AD350,AE350))</f>
        <v>#REF!</v>
      </c>
      <c r="I346" s="34" t="e">
        <f>IF(I345=0,0,CHOOSE(I345,D350,E350,F350,G350,H350,I350,J350,K350,L350,M350,N350,O350,P350,Q350,R350,S350,T350,U350,V350,W350,X350,Y350,Z350,AA350,AB350,AC350,AD350,AE350))</f>
        <v>#REF!</v>
      </c>
      <c r="J346" s="34" t="e">
        <f>IF(J345=0,0,CHOOSE(J345,D350,E350,F350,G350,H350,I350,J350,K350,L350,M350,N350,O350,P350,Q350,R350,S350,T350,U350,V350,W350,X350,Y350,Z350,AA350,AB350,AC350,AD350,AE350))</f>
        <v>#REF!</v>
      </c>
      <c r="K346" s="34" t="e">
        <f>IF(K345=0,0,CHOOSE(K345,D350,E350,F350,G350,H350,I350,J350,K350,L350,M350,N350,O350,P350,Q350,R350,S350,T350,U350,V350,W350,X350,Y350,Z350,AA350,AB350,AC350,AD350,AE350))</f>
        <v>#REF!</v>
      </c>
      <c r="L346" s="34" t="e">
        <f>IF(L345=0,0,CHOOSE(L345,D350,E350,F350,G350,H350,I350,J350,K350,L350,M350,N350,O350,P350,Q350,R350,S350,T350,U350,V350,W350,X350,Y350,Z350,AA350,AB350,AC350,AD350,AE350))</f>
        <v>#REF!</v>
      </c>
      <c r="M346" s="34" t="e">
        <f>IF(M345=0,0,CHOOSE(M345,D350,E350,F350,G350,H350,I350,J350,K350,L350,M350,N350,O350,P350,Q350,R350,S350,T350,U350,V350,W350,X350,Y350,Z350,AA350,AB350,AC350,AD350,AE350))</f>
        <v>#REF!</v>
      </c>
      <c r="N346" s="34" t="e">
        <f>IF(N345=0,0,CHOOSE(N345,D350,E350,F350,G350,H350,I350,J350,K350,L350,M350,N350,O350,P350,Q350,R350,S350,T350,U350,V350,W350,X350,Y350,Z350,AA350,AB350,AC350,AD350,AE350))</f>
        <v>#REF!</v>
      </c>
      <c r="O346" s="34" t="e">
        <f>IF(O345=0,0,CHOOSE(O345,D350,E350,F350,G350,H350,I350,J350,K350,L350,M350,N350,O350,P350,Q350,R350,S350,T350,U350,V350,W350,X350,Y350,Z350,AA350,AB350,AC350,AD350,AE350))</f>
        <v>#REF!</v>
      </c>
      <c r="P346" s="34" t="e">
        <f>IF(P345=0,0,CHOOSE(P345,D350,E350,F350,G350,H350,I350,J350,K350,L350,M350,N350,O350,P350,Q350,R350,S350,T350,U350,V350,W350,X350,Y350,Z350,AA350,AB350,AC350,AD350,AE350))</f>
        <v>#REF!</v>
      </c>
      <c r="Q346" s="34" t="e">
        <f>IF(Q345=0,0,CHOOSE(Q345,D350,E350,F350,G350,H350,I350,J350,K350,L350,M350,N350,O350,P350,Q350,R350,S350,T350,U350,V350,W350,X350,Y350,Z350,AA350,AB350,AC350,AD350,AE350))</f>
        <v>#REF!</v>
      </c>
      <c r="R346" s="34" t="e">
        <f>IF(R345=0,0,CHOOSE(R345,D350,E350,F350,G350,H350,I350,J350,K350,L350,M350,N350,O350,P350,Q350,R350,S350,T350,U350,V350,W350,X350,Y350,Z350,AA350,AB350,AC350,AD350,AE350))</f>
        <v>#REF!</v>
      </c>
      <c r="S346" s="34" t="e">
        <f>IF(S345=0,0,CHOOSE(S345,D350,E350,F350,G350,H350,I350,J350,K350,L350,M350,N350,O350,P350,Q350,R350,S350,T350,U350,V350,W350,X350,Y350,Z350,AA350,AB350,AC350,AD350,AE350))</f>
        <v>#REF!</v>
      </c>
      <c r="T346" s="34" t="e">
        <f>IF(T345=0,0,CHOOSE(T345,D350,E350,F350,G350,H350,I350,J350,K350,L350,M350,N350,O350,P350,Q350,R350,S350,T350,U350,V350,W350,X350,Y350,Z350,AA350,AB350,AC350,AD350,AE350))</f>
        <v>#REF!</v>
      </c>
      <c r="U346" s="34" t="e">
        <f>IF(U345=0,0,CHOOSE(U345,D350,E350,F350,G350,H350,I350,J350,K350,L350,M350,N350,O350,P350,Q350,R350,S350,T350,U350,V350,W350,X350,Y350,Z350,AA350,AB350,AC350,AD350,AE350))</f>
        <v>#REF!</v>
      </c>
      <c r="V346" s="34" t="e">
        <f>IF(V345=0,0,CHOOSE(V345,D350,E350,F350,G350,H350,I350,J350,K350,L350,M350,N350,O350,P350,Q350,R350,S350,T350,U350,V350,W350,X350,Y350,Z350,AA350,AB350,AC350,AD350,AE350))</f>
        <v>#REF!</v>
      </c>
      <c r="W346" s="34" t="e">
        <f>IF(W345=0,0,CHOOSE(W345,D350,E350,F350,G350,H350,I350,J350,K350,L350,M350,N350,O350,P350,Q350,R350,S350,T350,U350,V350,W350,X350,Y350,Z350,AA350,AB350,AC350,AD350,AE350))</f>
        <v>#REF!</v>
      </c>
      <c r="X346" s="34" t="e">
        <f>IF(X345=0,0,CHOOSE(X345,D350,E350,F350,G350,H350,I350,J350,K350,L350,M350,N350,O350,P350,Q350,R350,S350,T350,U350,V350,W350,X350,Y350,Z350,AA350,AB350,AC350,AD350,AE350))</f>
        <v>#REF!</v>
      </c>
      <c r="Y346" s="34" t="e">
        <f>IF(Y345=0,0,CHOOSE(Y345,D350,E350,F350,G350,H350,I350,J350,K350,L350,M350,N350,O350,P350,Q350,R350,S350,T350,U350,V350,W350,X350,Y350,Z350,AA350,AB350,AC350,AD350,AE350))</f>
        <v>#REF!</v>
      </c>
      <c r="Z346" s="34" t="e">
        <f>IF(Z345=0,0,CHOOSE(Z345,D350,E350,F350,G350,H350,I350,J350,K350,L350,M350,N350,O350,P350,Q350,R350,S350,T350,U350,V350,W350,X350,Y350,Z350,AA350,AB350,AC350,AD350,AE350))</f>
        <v>#REF!</v>
      </c>
      <c r="AA346" s="34" t="e">
        <f>IF(AA345=0,0,CHOOSE(AA345,D350,E350,F350,G350,H350,I350,J350,K350,L350,M350,N350,O350,P350,Q350,R350,S350,T350,U350,V350,W350,X350,Y350,Z350,AA350,AB350,AC350,AD350,AE350))</f>
        <v>#REF!</v>
      </c>
      <c r="AB346" s="34" t="e">
        <f>IF(AB345=0,0,CHOOSE(AB345,D350,E350,F350,G350,H350,I350,J350,K350,L350,M350,N350,O350,P350,Q350,R350,S350,T350,U350,V350,W350,X350,Y350,Z350,AA350,AB350,AC350,AD350,AE350))</f>
        <v>#REF!</v>
      </c>
      <c r="AC346" s="34" t="e">
        <f>IF(AC345=0,0,CHOOSE(AC345,D350,E350,F350,G350,H350,I350,J350,K350,L350,M350,N350,O350,P350,Q350,R350,S350,T350,U350,V350,W350,X350,Y350,Z350,AA350,AB350,AC350,AD350,AE350))</f>
        <v>#REF!</v>
      </c>
      <c r="AD346" s="34" t="e">
        <f>IF(AD345=0,0,CHOOSE(AD345,D350,E350,F350,G350,H350,I350,J350,K350,L350,M350,N350,O350,P350,Q350,R350,S350,T350,U350,V350,W350,X350,Y350,Z350,AA350,AB350,AC350,AD350,AE350))</f>
        <v>#REF!</v>
      </c>
      <c r="AE346" s="34" t="e">
        <f>IF(AE345=0,0,CHOOSE(AE345,D350,E350,F350,G350,H350,I350,J350,K350,L350,M350,N350,O350,P350,Q350,R350,S350,T350,U350,V350,W350,X350,Y350,Z350,AA350,AB350,AC350,AD350,AE350))</f>
        <v>#REF!</v>
      </c>
      <c r="AF346" s="42"/>
      <c r="AG346" s="42"/>
      <c r="AH346" s="42"/>
      <c r="AI346" s="42"/>
      <c r="AJ346" s="42"/>
      <c r="AK346" s="42"/>
      <c r="AL346" s="42"/>
      <c r="AM346" s="42"/>
      <c r="AN346" s="42"/>
      <c r="AO346" s="42"/>
      <c r="AP346" s="42"/>
      <c r="AQ346" s="42"/>
      <c r="AR346" s="12"/>
      <c r="AS346" s="12"/>
      <c r="AT346" s="12"/>
      <c r="AU346" s="12"/>
      <c r="AV346" s="12"/>
      <c r="AW346" s="12"/>
      <c r="AX346" s="12"/>
      <c r="AY346" s="12"/>
      <c r="AZ346" s="12"/>
      <c r="BA346" s="12"/>
      <c r="BB346" s="12"/>
      <c r="BC346" s="12"/>
      <c r="BD346" s="12"/>
    </row>
    <row r="347" spans="1:56">
      <c r="A347" s="49"/>
      <c r="B347" s="12"/>
      <c r="C347" s="12"/>
      <c r="D347" s="22"/>
      <c r="E347" s="22"/>
      <c r="F347" s="22"/>
      <c r="G347" s="22"/>
      <c r="H347" s="22"/>
      <c r="I347" s="22"/>
      <c r="J347" s="22"/>
      <c r="K347" s="22"/>
      <c r="L347" s="22"/>
      <c r="M347" s="22"/>
      <c r="N347" s="22"/>
      <c r="O347" s="22"/>
      <c r="P347" s="22"/>
      <c r="Q347" s="22"/>
      <c r="R347" s="22"/>
      <c r="S347" s="22"/>
      <c r="T347" s="22"/>
      <c r="U347" s="22"/>
      <c r="V347" s="22"/>
      <c r="W347" s="22"/>
      <c r="X347" s="22"/>
      <c r="Y347" s="22"/>
      <c r="Z347" s="22"/>
      <c r="AA347" s="22"/>
      <c r="AB347" s="22"/>
      <c r="AC347" s="22"/>
      <c r="AD347" s="50"/>
      <c r="AE347" s="50"/>
      <c r="AF347" s="50"/>
      <c r="AG347" s="50"/>
      <c r="AH347" s="50"/>
      <c r="AI347" s="50"/>
      <c r="AJ347" s="50"/>
      <c r="AK347" s="50"/>
      <c r="AL347" s="50"/>
      <c r="AM347" s="50"/>
      <c r="AN347" s="50"/>
      <c r="AO347" s="50"/>
      <c r="AP347" s="50"/>
      <c r="AQ347" s="50"/>
      <c r="AR347" s="50"/>
      <c r="AS347" s="50"/>
      <c r="AT347" s="50"/>
      <c r="AU347" s="50"/>
      <c r="AV347" s="50"/>
      <c r="AW347" s="50"/>
      <c r="AX347" s="50"/>
      <c r="AY347" s="50"/>
      <c r="AZ347" s="50"/>
      <c r="BA347" s="50"/>
      <c r="BB347" s="46"/>
      <c r="BC347" s="46"/>
      <c r="BD347" s="46"/>
    </row>
    <row r="348" spans="1:56">
      <c r="A348" s="49" t="e">
        <f>+"Output "&amp; PV_Base!A334&amp;""</f>
        <v>#REF!</v>
      </c>
      <c r="B348" s="12"/>
      <c r="C348" s="51"/>
      <c r="D348" s="52" t="e">
        <f>D$7</f>
        <v>#NAME?</v>
      </c>
      <c r="E348" s="25" t="e">
        <f t="shared" ref="E348:AE348" si="227">D348+1</f>
        <v>#NAME?</v>
      </c>
      <c r="F348" s="25" t="e">
        <f t="shared" si="227"/>
        <v>#NAME?</v>
      </c>
      <c r="G348" s="25" t="e">
        <f t="shared" si="227"/>
        <v>#NAME?</v>
      </c>
      <c r="H348" s="25" t="e">
        <f t="shared" si="227"/>
        <v>#NAME?</v>
      </c>
      <c r="I348" s="25" t="e">
        <f t="shared" si="227"/>
        <v>#NAME?</v>
      </c>
      <c r="J348" s="25" t="e">
        <f t="shared" si="227"/>
        <v>#NAME?</v>
      </c>
      <c r="K348" s="25" t="e">
        <f t="shared" si="227"/>
        <v>#NAME?</v>
      </c>
      <c r="L348" s="25" t="e">
        <f t="shared" si="227"/>
        <v>#NAME?</v>
      </c>
      <c r="M348" s="25" t="e">
        <f t="shared" si="227"/>
        <v>#NAME?</v>
      </c>
      <c r="N348" s="25" t="e">
        <f t="shared" si="227"/>
        <v>#NAME?</v>
      </c>
      <c r="O348" s="25" t="e">
        <f t="shared" si="227"/>
        <v>#NAME?</v>
      </c>
      <c r="P348" s="25" t="e">
        <f t="shared" si="227"/>
        <v>#NAME?</v>
      </c>
      <c r="Q348" s="25" t="e">
        <f t="shared" si="227"/>
        <v>#NAME?</v>
      </c>
      <c r="R348" s="25" t="e">
        <f t="shared" si="227"/>
        <v>#NAME?</v>
      </c>
      <c r="S348" s="25" t="e">
        <f t="shared" si="227"/>
        <v>#NAME?</v>
      </c>
      <c r="T348" s="25" t="e">
        <f t="shared" si="227"/>
        <v>#NAME?</v>
      </c>
      <c r="U348" s="25" t="e">
        <f t="shared" si="227"/>
        <v>#NAME?</v>
      </c>
      <c r="V348" s="25" t="e">
        <f t="shared" si="227"/>
        <v>#NAME?</v>
      </c>
      <c r="W348" s="25" t="e">
        <f t="shared" si="227"/>
        <v>#NAME?</v>
      </c>
      <c r="X348" s="25" t="e">
        <f t="shared" si="227"/>
        <v>#NAME?</v>
      </c>
      <c r="Y348" s="25" t="e">
        <f t="shared" si="227"/>
        <v>#NAME?</v>
      </c>
      <c r="Z348" s="25" t="e">
        <f t="shared" si="227"/>
        <v>#NAME?</v>
      </c>
      <c r="AA348" s="25" t="e">
        <f t="shared" si="227"/>
        <v>#NAME?</v>
      </c>
      <c r="AB348" s="25" t="e">
        <f t="shared" si="227"/>
        <v>#NAME?</v>
      </c>
      <c r="AC348" s="25" t="e">
        <f t="shared" si="227"/>
        <v>#NAME?</v>
      </c>
      <c r="AD348" s="25" t="e">
        <f t="shared" si="227"/>
        <v>#NAME?</v>
      </c>
      <c r="AE348" s="25" t="e">
        <f t="shared" si="227"/>
        <v>#NAME?</v>
      </c>
      <c r="AF348" s="50"/>
      <c r="AG348" s="50"/>
      <c r="AH348" s="50"/>
      <c r="AI348" s="50"/>
      <c r="AJ348" s="50"/>
      <c r="AK348" s="50"/>
      <c r="AL348" s="50"/>
      <c r="AM348" s="50"/>
      <c r="AN348" s="50"/>
      <c r="AO348" s="50"/>
      <c r="AP348" s="50"/>
      <c r="AQ348" s="50"/>
      <c r="AR348" s="50"/>
      <c r="AS348" s="50"/>
      <c r="AT348" s="50"/>
      <c r="AU348" s="50"/>
      <c r="AV348" s="50"/>
      <c r="AW348" s="50"/>
      <c r="AX348" s="50"/>
      <c r="AY348" s="50"/>
      <c r="AZ348" s="50"/>
      <c r="BA348" s="50"/>
      <c r="BB348" s="46"/>
      <c r="BC348" s="46"/>
      <c r="BD348" s="46"/>
    </row>
    <row r="349" spans="1:56">
      <c r="A349" s="53"/>
      <c r="B349" s="51"/>
      <c r="C349" s="54" t="e">
        <f>$C$22</f>
        <v>#REF!</v>
      </c>
      <c r="D349" s="85" t="e">
        <f>#REF!</f>
        <v>#REF!</v>
      </c>
      <c r="E349" s="85" t="e">
        <f>#REF!</f>
        <v>#REF!</v>
      </c>
      <c r="F349" s="85" t="e">
        <f>#REF!</f>
        <v>#REF!</v>
      </c>
      <c r="G349" s="85" t="e">
        <f>#REF!</f>
        <v>#REF!</v>
      </c>
      <c r="H349" s="85" t="e">
        <f>#REF!</f>
        <v>#REF!</v>
      </c>
      <c r="I349" s="85" t="e">
        <f>#REF!</f>
        <v>#REF!</v>
      </c>
      <c r="J349" s="85" t="e">
        <f>#REF!</f>
        <v>#REF!</v>
      </c>
      <c r="K349" s="85" t="e">
        <f>#REF!</f>
        <v>#REF!</v>
      </c>
      <c r="L349" s="85" t="e">
        <f>#REF!</f>
        <v>#REF!</v>
      </c>
      <c r="M349" s="85" t="e">
        <f>#REF!</f>
        <v>#REF!</v>
      </c>
      <c r="N349" s="85" t="e">
        <f>#REF!</f>
        <v>#REF!</v>
      </c>
      <c r="O349" s="85" t="e">
        <f>#REF!</f>
        <v>#REF!</v>
      </c>
      <c r="P349" s="85" t="e">
        <f>#REF!</f>
        <v>#REF!</v>
      </c>
      <c r="Q349" s="85" t="e">
        <f>#REF!</f>
        <v>#REF!</v>
      </c>
      <c r="R349" s="85" t="e">
        <f>#REF!</f>
        <v>#REF!</v>
      </c>
      <c r="S349" s="85" t="e">
        <f>#REF!</f>
        <v>#REF!</v>
      </c>
      <c r="T349" s="85" t="e">
        <f>#REF!</f>
        <v>#REF!</v>
      </c>
      <c r="U349" s="85" t="e">
        <f>#REF!</f>
        <v>#REF!</v>
      </c>
      <c r="V349" s="85" t="e">
        <f>#REF!</f>
        <v>#REF!</v>
      </c>
      <c r="W349" s="85" t="e">
        <f>#REF!</f>
        <v>#REF!</v>
      </c>
      <c r="X349" s="85" t="e">
        <f>#REF!</f>
        <v>#REF!</v>
      </c>
      <c r="Y349" s="85" t="e">
        <f>#REF!</f>
        <v>#REF!</v>
      </c>
      <c r="Z349" s="85" t="e">
        <f>#REF!</f>
        <v>#REF!</v>
      </c>
      <c r="AA349" s="85" t="e">
        <f>#REF!</f>
        <v>#REF!</v>
      </c>
      <c r="AB349" s="85" t="e">
        <f>#REF!</f>
        <v>#REF!</v>
      </c>
      <c r="AC349" s="85" t="e">
        <f>#REF!</f>
        <v>#REF!</v>
      </c>
      <c r="AD349" s="85" t="e">
        <f>#REF!</f>
        <v>#REF!</v>
      </c>
      <c r="AE349" s="85" t="e">
        <f>#REF!</f>
        <v>#REF!</v>
      </c>
      <c r="AF349" s="50"/>
      <c r="AG349" s="50"/>
      <c r="AH349" s="50"/>
      <c r="AI349" s="50"/>
      <c r="AJ349" s="50"/>
      <c r="AK349" s="50"/>
      <c r="AL349" s="50"/>
      <c r="AM349" s="50"/>
      <c r="AN349" s="50"/>
      <c r="AO349" s="50"/>
      <c r="AP349" s="50"/>
      <c r="AQ349" s="50"/>
      <c r="AR349" s="50"/>
      <c r="AS349" s="50"/>
      <c r="AT349" s="50"/>
      <c r="AU349" s="50"/>
      <c r="AV349" s="50"/>
      <c r="AW349" s="50"/>
      <c r="AX349" s="50"/>
      <c r="AY349" s="50"/>
      <c r="AZ349" s="50"/>
      <c r="BA349" s="50"/>
      <c r="BB349" s="12"/>
      <c r="BC349" s="12"/>
      <c r="BD349" s="12"/>
    </row>
    <row r="350" spans="1:56">
      <c r="C350" s="30" t="e">
        <f>$C$23</f>
        <v>#REF!</v>
      </c>
      <c r="D350" s="84" t="e">
        <f>D349</f>
        <v>#REF!</v>
      </c>
      <c r="E350" s="84" t="e">
        <f>SUM(D349:E349)</f>
        <v>#REF!</v>
      </c>
      <c r="F350" s="84" t="e">
        <f>SUM(D349:F349)</f>
        <v>#REF!</v>
      </c>
      <c r="G350" s="84" t="e">
        <f>SUM(D349:G349)</f>
        <v>#REF!</v>
      </c>
      <c r="H350" s="84" t="e">
        <f>SUM(D349:H349)</f>
        <v>#REF!</v>
      </c>
      <c r="I350" s="84" t="e">
        <f>SUM(D349:I349)</f>
        <v>#REF!</v>
      </c>
      <c r="J350" s="84" t="e">
        <f>SUM(D349:J349)</f>
        <v>#REF!</v>
      </c>
      <c r="K350" s="84" t="e">
        <f>SUM(D349:K349)</f>
        <v>#REF!</v>
      </c>
      <c r="L350" s="84" t="e">
        <f>SUM(D349:L349)</f>
        <v>#REF!</v>
      </c>
      <c r="M350" s="84" t="e">
        <f>SUM(D349:M349)</f>
        <v>#REF!</v>
      </c>
      <c r="N350" s="84" t="e">
        <f>SUM(D349:N349)</f>
        <v>#REF!</v>
      </c>
      <c r="O350" s="84" t="e">
        <f>SUM(D349:O349)</f>
        <v>#REF!</v>
      </c>
      <c r="P350" s="84" t="e">
        <f>SUM(D349:P349)</f>
        <v>#REF!</v>
      </c>
      <c r="Q350" s="84" t="e">
        <f>SUM(D349:Q349)</f>
        <v>#REF!</v>
      </c>
      <c r="R350" s="84" t="e">
        <f>SUM(D349:R349)</f>
        <v>#REF!</v>
      </c>
      <c r="S350" s="84" t="e">
        <f>SUM(D349:S349)</f>
        <v>#REF!</v>
      </c>
      <c r="T350" s="84" t="e">
        <f>SUM(D349:T349)</f>
        <v>#REF!</v>
      </c>
      <c r="U350" s="84" t="e">
        <f>SUM(D349:U349)</f>
        <v>#REF!</v>
      </c>
      <c r="V350" s="84" t="e">
        <f>SUM(D349:V349)</f>
        <v>#REF!</v>
      </c>
      <c r="W350" s="84" t="e">
        <f>SUM(D349:W349)</f>
        <v>#REF!</v>
      </c>
      <c r="X350" s="84" t="e">
        <f>SUM(D349:X349)</f>
        <v>#REF!</v>
      </c>
      <c r="Y350" s="84" t="e">
        <f>SUM(D349:Y349)</f>
        <v>#REF!</v>
      </c>
      <c r="Z350" s="84" t="e">
        <f>SUM(D349:Z349)</f>
        <v>#REF!</v>
      </c>
      <c r="AA350" s="84" t="e">
        <f>SUM(D349:AA349)</f>
        <v>#REF!</v>
      </c>
      <c r="AB350" s="84" t="e">
        <f>SUM(D349:AB349)</f>
        <v>#REF!</v>
      </c>
      <c r="AC350" s="84" t="e">
        <f>SUM(D349:AC349)</f>
        <v>#REF!</v>
      </c>
      <c r="AD350" s="84" t="e">
        <f>SUM(D349:AD349)</f>
        <v>#REF!</v>
      </c>
      <c r="AE350" s="84" t="e">
        <f>SUM(D349:AE349)</f>
        <v>#REF!</v>
      </c>
      <c r="AF350" s="50"/>
      <c r="AG350" s="50"/>
      <c r="AH350" s="50"/>
      <c r="AI350" s="50"/>
      <c r="AJ350" s="50"/>
      <c r="AK350" s="50"/>
      <c r="AL350" s="50"/>
      <c r="AM350" s="50"/>
      <c r="AN350" s="50"/>
      <c r="AO350" s="50"/>
      <c r="AP350" s="50"/>
      <c r="AQ350" s="50"/>
      <c r="AR350" s="50"/>
      <c r="AS350" s="50"/>
      <c r="AT350" s="50"/>
      <c r="AU350" s="50"/>
      <c r="AV350" s="50"/>
      <c r="AW350" s="50"/>
      <c r="AX350" s="50"/>
      <c r="AY350" s="50"/>
      <c r="AZ350" s="50"/>
      <c r="BA350" s="50"/>
      <c r="BB350" s="12"/>
      <c r="BC350" s="12"/>
      <c r="BD350" s="12"/>
    </row>
    <row r="351" spans="1:56">
      <c r="A351" s="53"/>
      <c r="C351" s="30" t="e">
        <f>$C$24</f>
        <v>#REF!</v>
      </c>
      <c r="D351" s="34" t="e">
        <f>D349-D355</f>
        <v>#REF!</v>
      </c>
      <c r="E351" s="34" t="e">
        <f t="shared" ref="E351:AE351" si="228">D351+E349-E355</f>
        <v>#REF!</v>
      </c>
      <c r="F351" s="34" t="e">
        <f t="shared" si="228"/>
        <v>#REF!</v>
      </c>
      <c r="G351" s="34" t="e">
        <f t="shared" si="228"/>
        <v>#REF!</v>
      </c>
      <c r="H351" s="34" t="e">
        <f t="shared" si="228"/>
        <v>#REF!</v>
      </c>
      <c r="I351" s="34" t="e">
        <f t="shared" si="228"/>
        <v>#REF!</v>
      </c>
      <c r="J351" s="34" t="e">
        <f t="shared" si="228"/>
        <v>#REF!</v>
      </c>
      <c r="K351" s="34" t="e">
        <f t="shared" si="228"/>
        <v>#REF!</v>
      </c>
      <c r="L351" s="34" t="e">
        <f t="shared" si="228"/>
        <v>#REF!</v>
      </c>
      <c r="M351" s="34" t="e">
        <f t="shared" si="228"/>
        <v>#REF!</v>
      </c>
      <c r="N351" s="34" t="e">
        <f t="shared" si="228"/>
        <v>#REF!</v>
      </c>
      <c r="O351" s="34" t="e">
        <f t="shared" si="228"/>
        <v>#REF!</v>
      </c>
      <c r="P351" s="34" t="e">
        <f t="shared" si="228"/>
        <v>#REF!</v>
      </c>
      <c r="Q351" s="34" t="e">
        <f t="shared" si="228"/>
        <v>#REF!</v>
      </c>
      <c r="R351" s="34" t="e">
        <f t="shared" si="228"/>
        <v>#REF!</v>
      </c>
      <c r="S351" s="34" t="e">
        <f t="shared" si="228"/>
        <v>#REF!</v>
      </c>
      <c r="T351" s="34" t="e">
        <f t="shared" si="228"/>
        <v>#REF!</v>
      </c>
      <c r="U351" s="34" t="e">
        <f t="shared" si="228"/>
        <v>#REF!</v>
      </c>
      <c r="V351" s="34" t="e">
        <f t="shared" si="228"/>
        <v>#REF!</v>
      </c>
      <c r="W351" s="34" t="e">
        <f t="shared" si="228"/>
        <v>#REF!</v>
      </c>
      <c r="X351" s="34" t="e">
        <f t="shared" si="228"/>
        <v>#REF!</v>
      </c>
      <c r="Y351" s="34" t="e">
        <f t="shared" si="228"/>
        <v>#REF!</v>
      </c>
      <c r="Z351" s="34" t="e">
        <f t="shared" si="228"/>
        <v>#REF!</v>
      </c>
      <c r="AA351" s="34" t="e">
        <f t="shared" si="228"/>
        <v>#REF!</v>
      </c>
      <c r="AB351" s="34" t="e">
        <f t="shared" si="228"/>
        <v>#REF!</v>
      </c>
      <c r="AC351" s="34" t="e">
        <f t="shared" si="228"/>
        <v>#REF!</v>
      </c>
      <c r="AD351" s="34" t="e">
        <f t="shared" si="228"/>
        <v>#REF!</v>
      </c>
      <c r="AE351" s="34" t="e">
        <f t="shared" si="228"/>
        <v>#REF!</v>
      </c>
      <c r="AF351" s="50"/>
      <c r="AG351" s="50"/>
      <c r="AH351" s="50"/>
      <c r="AI351" s="50"/>
      <c r="AJ351" s="50"/>
      <c r="AK351" s="50"/>
      <c r="AL351" s="50"/>
      <c r="AM351" s="50"/>
      <c r="AN351" s="50"/>
      <c r="AO351" s="50"/>
      <c r="AP351" s="50"/>
      <c r="AQ351" s="50"/>
      <c r="AR351" s="50"/>
      <c r="AS351" s="50"/>
      <c r="AT351" s="50"/>
      <c r="AU351" s="50"/>
      <c r="AV351" s="50"/>
      <c r="AW351" s="50"/>
      <c r="AX351" s="50"/>
      <c r="AY351" s="50"/>
      <c r="AZ351" s="50"/>
      <c r="BA351" s="50"/>
      <c r="BB351" s="12"/>
      <c r="BC351" s="12"/>
      <c r="BD351" s="12"/>
    </row>
    <row r="352" spans="1:56" s="12" customFormat="1">
      <c r="A352" s="39"/>
      <c r="C352" s="30" t="e">
        <f>+TEXT(C341,"#")&amp;"   "&amp;TEXT(A334,"#")</f>
        <v>#REF!</v>
      </c>
      <c r="D352" s="56" t="e">
        <f>IF($B337&gt;=$B338,D349,D349*D341/100)</f>
        <v>#REF!</v>
      </c>
      <c r="E352" s="56" t="e">
        <f>IF($B337&gt;=$B338,D352-E355+E349,D352*(1+$B338)-E353+E349*$D341/100)</f>
        <v>#REF!</v>
      </c>
      <c r="F352" s="56" t="e">
        <f t="shared" ref="F352:AE352" si="229">IF($B337&gt;=$B338,E352-F355+F349,E352*(1+$B338)-F353+F349*$D341/100)</f>
        <v>#REF!</v>
      </c>
      <c r="G352" s="56" t="e">
        <f t="shared" si="229"/>
        <v>#REF!</v>
      </c>
      <c r="H352" s="56" t="e">
        <f t="shared" si="229"/>
        <v>#REF!</v>
      </c>
      <c r="I352" s="56" t="e">
        <f t="shared" si="229"/>
        <v>#REF!</v>
      </c>
      <c r="J352" s="56" t="e">
        <f t="shared" si="229"/>
        <v>#REF!</v>
      </c>
      <c r="K352" s="56" t="e">
        <f t="shared" si="229"/>
        <v>#REF!</v>
      </c>
      <c r="L352" s="56" t="e">
        <f t="shared" si="229"/>
        <v>#REF!</v>
      </c>
      <c r="M352" s="56" t="e">
        <f t="shared" si="229"/>
        <v>#REF!</v>
      </c>
      <c r="N352" s="56" t="e">
        <f t="shared" si="229"/>
        <v>#REF!</v>
      </c>
      <c r="O352" s="56" t="e">
        <f t="shared" si="229"/>
        <v>#REF!</v>
      </c>
      <c r="P352" s="56" t="e">
        <f t="shared" si="229"/>
        <v>#REF!</v>
      </c>
      <c r="Q352" s="56" t="e">
        <f t="shared" si="229"/>
        <v>#REF!</v>
      </c>
      <c r="R352" s="56" t="e">
        <f t="shared" si="229"/>
        <v>#REF!</v>
      </c>
      <c r="S352" s="56" t="e">
        <f t="shared" si="229"/>
        <v>#REF!</v>
      </c>
      <c r="T352" s="56" t="e">
        <f t="shared" si="229"/>
        <v>#REF!</v>
      </c>
      <c r="U352" s="56" t="e">
        <f t="shared" si="229"/>
        <v>#REF!</v>
      </c>
      <c r="V352" s="56" t="e">
        <f t="shared" si="229"/>
        <v>#REF!</v>
      </c>
      <c r="W352" s="56" t="e">
        <f t="shared" si="229"/>
        <v>#REF!</v>
      </c>
      <c r="X352" s="56" t="e">
        <f t="shared" si="229"/>
        <v>#REF!</v>
      </c>
      <c r="Y352" s="56" t="e">
        <f t="shared" si="229"/>
        <v>#REF!</v>
      </c>
      <c r="Z352" s="56" t="e">
        <f t="shared" si="229"/>
        <v>#REF!</v>
      </c>
      <c r="AA352" s="56" t="e">
        <f t="shared" si="229"/>
        <v>#REF!</v>
      </c>
      <c r="AB352" s="56" t="e">
        <f t="shared" si="229"/>
        <v>#REF!</v>
      </c>
      <c r="AC352" s="56" t="e">
        <f t="shared" si="229"/>
        <v>#REF!</v>
      </c>
      <c r="AD352" s="56" t="e">
        <f t="shared" si="229"/>
        <v>#REF!</v>
      </c>
      <c r="AE352" s="56" t="e">
        <f t="shared" si="229"/>
        <v>#REF!</v>
      </c>
      <c r="AF352" s="50"/>
      <c r="AG352" s="50"/>
      <c r="AH352" s="50"/>
      <c r="AI352" s="50"/>
      <c r="AJ352" s="50"/>
      <c r="AK352" s="50"/>
      <c r="AL352" s="50"/>
      <c r="AM352" s="50"/>
      <c r="AN352" s="50"/>
      <c r="AO352" s="50"/>
      <c r="AP352" s="50"/>
      <c r="AQ352" s="50"/>
      <c r="AR352" s="50"/>
      <c r="AS352" s="50"/>
      <c r="AT352" s="50"/>
      <c r="AU352" s="50"/>
      <c r="AV352" s="50"/>
      <c r="AW352" s="50"/>
      <c r="AX352" s="50"/>
      <c r="AY352" s="50"/>
      <c r="AZ352" s="50"/>
      <c r="BA352" s="50"/>
      <c r="BB352" s="50"/>
      <c r="BC352" s="50"/>
      <c r="BD352" s="50"/>
    </row>
    <row r="353" spans="1:56">
      <c r="C353" s="30" t="e">
        <f>$C$26</f>
        <v>#REF!</v>
      </c>
      <c r="D353" s="84" t="e">
        <f t="shared" ref="D353:AE353" si="230">D354+D355</f>
        <v>#REF!</v>
      </c>
      <c r="E353" s="84" t="e">
        <f t="shared" si="230"/>
        <v>#REF!</v>
      </c>
      <c r="F353" s="84" t="e">
        <f t="shared" si="230"/>
        <v>#REF!</v>
      </c>
      <c r="G353" s="84" t="e">
        <f t="shared" si="230"/>
        <v>#REF!</v>
      </c>
      <c r="H353" s="84" t="e">
        <f t="shared" si="230"/>
        <v>#REF!</v>
      </c>
      <c r="I353" s="84" t="e">
        <f t="shared" si="230"/>
        <v>#REF!</v>
      </c>
      <c r="J353" s="84" t="e">
        <f t="shared" si="230"/>
        <v>#REF!</v>
      </c>
      <c r="K353" s="84" t="e">
        <f t="shared" si="230"/>
        <v>#REF!</v>
      </c>
      <c r="L353" s="84" t="e">
        <f t="shared" si="230"/>
        <v>#REF!</v>
      </c>
      <c r="M353" s="84" t="e">
        <f t="shared" si="230"/>
        <v>#REF!</v>
      </c>
      <c r="N353" s="84" t="e">
        <f t="shared" si="230"/>
        <v>#REF!</v>
      </c>
      <c r="O353" s="84" t="e">
        <f t="shared" si="230"/>
        <v>#REF!</v>
      </c>
      <c r="P353" s="84" t="e">
        <f t="shared" si="230"/>
        <v>#REF!</v>
      </c>
      <c r="Q353" s="84" t="e">
        <f t="shared" si="230"/>
        <v>#REF!</v>
      </c>
      <c r="R353" s="84" t="e">
        <f t="shared" si="230"/>
        <v>#REF!</v>
      </c>
      <c r="S353" s="84" t="e">
        <f t="shared" si="230"/>
        <v>#REF!</v>
      </c>
      <c r="T353" s="84" t="e">
        <f t="shared" si="230"/>
        <v>#REF!</v>
      </c>
      <c r="U353" s="84" t="e">
        <f t="shared" si="230"/>
        <v>#REF!</v>
      </c>
      <c r="V353" s="84" t="e">
        <f t="shared" si="230"/>
        <v>#REF!</v>
      </c>
      <c r="W353" s="84" t="e">
        <f t="shared" si="230"/>
        <v>#REF!</v>
      </c>
      <c r="X353" s="84" t="e">
        <f t="shared" si="230"/>
        <v>#REF!</v>
      </c>
      <c r="Y353" s="84" t="e">
        <f t="shared" si="230"/>
        <v>#REF!</v>
      </c>
      <c r="Z353" s="84" t="e">
        <f t="shared" si="230"/>
        <v>#REF!</v>
      </c>
      <c r="AA353" s="84" t="e">
        <f t="shared" si="230"/>
        <v>#REF!</v>
      </c>
      <c r="AB353" s="84" t="e">
        <f t="shared" si="230"/>
        <v>#REF!</v>
      </c>
      <c r="AC353" s="84" t="e">
        <f t="shared" si="230"/>
        <v>#REF!</v>
      </c>
      <c r="AD353" s="84" t="e">
        <f t="shared" si="230"/>
        <v>#REF!</v>
      </c>
      <c r="AE353" s="84" t="e">
        <f t="shared" si="230"/>
        <v>#REF!</v>
      </c>
      <c r="AF353" s="23"/>
      <c r="AG353" s="23"/>
      <c r="AH353" s="23"/>
      <c r="AI353" s="23"/>
      <c r="AJ353" s="23"/>
      <c r="AK353" s="23"/>
      <c r="AL353" s="23"/>
      <c r="AM353" s="23"/>
      <c r="AN353" s="23"/>
      <c r="AO353" s="23"/>
      <c r="AP353" s="59"/>
      <c r="AQ353" s="23"/>
      <c r="AR353" s="23"/>
      <c r="AS353" s="23"/>
      <c r="AT353" s="23"/>
      <c r="AU353" s="23"/>
      <c r="AV353" s="23"/>
      <c r="AW353" s="23"/>
      <c r="AX353" s="23"/>
      <c r="AY353" s="23"/>
      <c r="AZ353" s="23"/>
      <c r="BA353" s="23"/>
      <c r="BB353" s="12"/>
      <c r="BC353" s="12"/>
      <c r="BD353" s="12"/>
    </row>
    <row r="354" spans="1:56">
      <c r="C354" s="30" t="e">
        <f>$C$27</f>
        <v>#REF!</v>
      </c>
      <c r="D354" s="84"/>
      <c r="E354" s="84" t="e">
        <f>$B337*D351</f>
        <v>#REF!</v>
      </c>
      <c r="F354" s="84" t="e">
        <f t="shared" ref="F354:AE354" si="231">$B337*E351</f>
        <v>#REF!</v>
      </c>
      <c r="G354" s="84" t="e">
        <f t="shared" si="231"/>
        <v>#REF!</v>
      </c>
      <c r="H354" s="84" t="e">
        <f t="shared" si="231"/>
        <v>#REF!</v>
      </c>
      <c r="I354" s="84" t="e">
        <f t="shared" si="231"/>
        <v>#REF!</v>
      </c>
      <c r="J354" s="84" t="e">
        <f t="shared" si="231"/>
        <v>#REF!</v>
      </c>
      <c r="K354" s="84" t="e">
        <f t="shared" si="231"/>
        <v>#REF!</v>
      </c>
      <c r="L354" s="84" t="e">
        <f t="shared" si="231"/>
        <v>#REF!</v>
      </c>
      <c r="M354" s="84" t="e">
        <f t="shared" si="231"/>
        <v>#REF!</v>
      </c>
      <c r="N354" s="84" t="e">
        <f t="shared" si="231"/>
        <v>#REF!</v>
      </c>
      <c r="O354" s="84" t="e">
        <f t="shared" si="231"/>
        <v>#REF!</v>
      </c>
      <c r="P354" s="84" t="e">
        <f t="shared" si="231"/>
        <v>#REF!</v>
      </c>
      <c r="Q354" s="84" t="e">
        <f t="shared" si="231"/>
        <v>#REF!</v>
      </c>
      <c r="R354" s="84" t="e">
        <f t="shared" si="231"/>
        <v>#REF!</v>
      </c>
      <c r="S354" s="84" t="e">
        <f t="shared" si="231"/>
        <v>#REF!</v>
      </c>
      <c r="T354" s="84" t="e">
        <f t="shared" si="231"/>
        <v>#REF!</v>
      </c>
      <c r="U354" s="84" t="e">
        <f t="shared" si="231"/>
        <v>#REF!</v>
      </c>
      <c r="V354" s="84" t="e">
        <f t="shared" si="231"/>
        <v>#REF!</v>
      </c>
      <c r="W354" s="84" t="e">
        <f t="shared" si="231"/>
        <v>#REF!</v>
      </c>
      <c r="X354" s="84" t="e">
        <f t="shared" si="231"/>
        <v>#REF!</v>
      </c>
      <c r="Y354" s="84" t="e">
        <f t="shared" si="231"/>
        <v>#REF!</v>
      </c>
      <c r="Z354" s="84" t="e">
        <f t="shared" si="231"/>
        <v>#REF!</v>
      </c>
      <c r="AA354" s="84" t="e">
        <f t="shared" si="231"/>
        <v>#REF!</v>
      </c>
      <c r="AB354" s="84" t="e">
        <f t="shared" si="231"/>
        <v>#REF!</v>
      </c>
      <c r="AC354" s="84" t="e">
        <f t="shared" si="231"/>
        <v>#REF!</v>
      </c>
      <c r="AD354" s="84" t="e">
        <f t="shared" si="231"/>
        <v>#REF!</v>
      </c>
      <c r="AE354" s="84" t="e">
        <f t="shared" si="231"/>
        <v>#REF!</v>
      </c>
      <c r="AF354" s="45"/>
      <c r="AG354" s="45"/>
      <c r="AH354" s="45"/>
      <c r="AI354" s="45"/>
      <c r="AJ354" s="45"/>
      <c r="AK354" s="45"/>
      <c r="AL354" s="45"/>
      <c r="AM354" s="45"/>
      <c r="AN354" s="45"/>
      <c r="AO354" s="45"/>
      <c r="AP354" s="60"/>
      <c r="AQ354" s="45"/>
      <c r="AR354" s="45"/>
      <c r="AS354" s="45"/>
      <c r="AT354" s="45"/>
      <c r="AU354" s="45"/>
      <c r="AV354" s="45"/>
      <c r="AW354" s="46"/>
      <c r="AX354" s="45"/>
      <c r="AY354" s="45"/>
      <c r="AZ354" s="45"/>
      <c r="BA354" s="45"/>
      <c r="BB354" s="12"/>
      <c r="BC354" s="12"/>
      <c r="BD354" s="12"/>
    </row>
    <row r="355" spans="1:56">
      <c r="C355" s="30" t="e">
        <f>$C$28</f>
        <v>#REF!</v>
      </c>
      <c r="D355" s="84" t="e">
        <f>(D344-D346)/(B336-B335)</f>
        <v>#REF!</v>
      </c>
      <c r="E355" s="84" t="e">
        <f>(E344-E346)/(B336-B335)</f>
        <v>#REF!</v>
      </c>
      <c r="F355" s="84" t="e">
        <f>(F344-F346)/(B336-B335)</f>
        <v>#REF!</v>
      </c>
      <c r="G355" s="84" t="e">
        <f>(G344-G346)/(B336-B335)</f>
        <v>#REF!</v>
      </c>
      <c r="H355" s="84" t="e">
        <f>(H344-H346)/(B336-B335)</f>
        <v>#REF!</v>
      </c>
      <c r="I355" s="84" t="e">
        <f>(I344-I346)/(B336-B335)</f>
        <v>#REF!</v>
      </c>
      <c r="J355" s="84" t="e">
        <f>(J344-J346)/(B336-B335)</f>
        <v>#REF!</v>
      </c>
      <c r="K355" s="84" t="e">
        <f>(K344-K346)/(B336-B335)</f>
        <v>#REF!</v>
      </c>
      <c r="L355" s="84" t="e">
        <f>(L344-L346)/(B336-B335)</f>
        <v>#REF!</v>
      </c>
      <c r="M355" s="84" t="e">
        <f>(M344-M346)/(B336-B335)</f>
        <v>#REF!</v>
      </c>
      <c r="N355" s="84" t="e">
        <f>(N344-N346)/(B336-B335)</f>
        <v>#REF!</v>
      </c>
      <c r="O355" s="84" t="e">
        <f>(O344-O346)/(B336-B335)</f>
        <v>#REF!</v>
      </c>
      <c r="P355" s="84" t="e">
        <f>(P344-P346)/(B336-B335)</f>
        <v>#REF!</v>
      </c>
      <c r="Q355" s="84" t="e">
        <f>(Q344-Q346)/(B336-B335)</f>
        <v>#REF!</v>
      </c>
      <c r="R355" s="84" t="e">
        <f>(R344-R346)/(B336-B335)</f>
        <v>#REF!</v>
      </c>
      <c r="S355" s="84" t="e">
        <f>(S344-S346)/(B336-B335)</f>
        <v>#REF!</v>
      </c>
      <c r="T355" s="84" t="e">
        <f>(T344-T346)/(B336-B335)</f>
        <v>#REF!</v>
      </c>
      <c r="U355" s="84" t="e">
        <f>(U344-U346)/(B336-B335)</f>
        <v>#REF!</v>
      </c>
      <c r="V355" s="84" t="e">
        <f>(V344-V346)/(B336-B335)</f>
        <v>#REF!</v>
      </c>
      <c r="W355" s="84" t="e">
        <f>(W344-W346)/(B336-B335)</f>
        <v>#REF!</v>
      </c>
      <c r="X355" s="84" t="e">
        <f>(X344-X346)/(B336-B335)</f>
        <v>#REF!</v>
      </c>
      <c r="Y355" s="84" t="e">
        <f>(Y344-Y346)/(B336-B335)</f>
        <v>#REF!</v>
      </c>
      <c r="Z355" s="84" t="e">
        <f>(Z344-Z346)/(B336-B335)</f>
        <v>#REF!</v>
      </c>
      <c r="AA355" s="84" t="e">
        <f>(AA344-AA346)/(B336-B335)</f>
        <v>#REF!</v>
      </c>
      <c r="AB355" s="84" t="e">
        <f>(AB344-AB346)/(B336-B335)</f>
        <v>#REF!</v>
      </c>
      <c r="AC355" s="84" t="e">
        <f>(AC344-AC346)/(B336-B335)</f>
        <v>#REF!</v>
      </c>
      <c r="AD355" s="84" t="e">
        <f>(AD344-AD346)/(B336-B335)</f>
        <v>#REF!</v>
      </c>
      <c r="AE355" s="84" t="e">
        <f>(AE344-AE346)/(B336-B335)</f>
        <v>#REF!</v>
      </c>
      <c r="AF355" s="46"/>
      <c r="AG355" s="46"/>
      <c r="AH355" s="46"/>
      <c r="AI355" s="46"/>
      <c r="AJ355" s="46"/>
      <c r="AK355" s="46"/>
      <c r="AL355" s="46"/>
      <c r="AM355" s="46"/>
      <c r="AN355" s="46"/>
      <c r="AO355" s="46"/>
      <c r="AP355" s="46"/>
      <c r="AQ355" s="46"/>
      <c r="AR355" s="46"/>
      <c r="AS355" s="46"/>
      <c r="AT355" s="46"/>
      <c r="AU355" s="46"/>
      <c r="AV355" s="12"/>
      <c r="AW355" s="46"/>
      <c r="AX355" s="12"/>
      <c r="AY355" s="12"/>
      <c r="AZ355" s="12"/>
      <c r="BA355" s="12"/>
      <c r="BB355" s="12"/>
      <c r="BC355" s="12"/>
      <c r="BD355" s="12"/>
    </row>
    <row r="356" spans="1:56">
      <c r="C356" s="30"/>
      <c r="D356" s="34"/>
      <c r="E356" s="34"/>
      <c r="F356" s="34"/>
      <c r="G356" s="34"/>
      <c r="H356" s="34"/>
      <c r="I356" s="34"/>
      <c r="J356" s="34"/>
      <c r="K356" s="34"/>
      <c r="L356" s="34"/>
      <c r="M356" s="34"/>
      <c r="N356" s="34"/>
      <c r="O356" s="34"/>
      <c r="P356" s="34"/>
      <c r="Q356" s="34"/>
      <c r="R356" s="34"/>
      <c r="S356" s="34"/>
      <c r="T356" s="34"/>
      <c r="U356" s="34"/>
      <c r="V356" s="34"/>
      <c r="W356" s="34"/>
      <c r="X356" s="34"/>
      <c r="Y356" s="34"/>
      <c r="Z356" s="34"/>
      <c r="AA356" s="34"/>
      <c r="AB356" s="34"/>
      <c r="AC356" s="34"/>
      <c r="AD356" s="34"/>
      <c r="AE356" s="34"/>
      <c r="AF356" s="46"/>
      <c r="AG356" s="46"/>
      <c r="AH356" s="46"/>
      <c r="AI356" s="46"/>
      <c r="AJ356" s="46"/>
      <c r="AK356" s="46"/>
      <c r="AL356" s="46"/>
      <c r="AM356" s="46"/>
      <c r="AN356" s="46"/>
      <c r="AO356" s="46"/>
      <c r="AP356" s="46"/>
      <c r="AQ356" s="46"/>
      <c r="AR356" s="46"/>
      <c r="AS356" s="46"/>
      <c r="AT356" s="46"/>
      <c r="AU356" s="46"/>
      <c r="AV356" s="46"/>
      <c r="AW356" s="46"/>
      <c r="AX356" s="46"/>
      <c r="AY356" s="46"/>
      <c r="AZ356" s="46"/>
      <c r="BA356" s="46"/>
      <c r="BB356" s="12"/>
      <c r="BC356" s="12"/>
      <c r="BD356" s="12"/>
    </row>
    <row r="358" spans="1:56" s="94" customFormat="1" ht="19.5" customHeight="1">
      <c r="A358" s="19" t="e">
        <f>#REF!</f>
        <v>#REF!</v>
      </c>
      <c r="B358" s="20"/>
      <c r="C358" s="20"/>
      <c r="D358" s="20"/>
      <c r="E358" s="321"/>
      <c r="F358" s="321"/>
      <c r="G358" s="321"/>
      <c r="H358" s="321"/>
      <c r="I358" s="321"/>
      <c r="J358" s="321"/>
      <c r="K358" s="321"/>
      <c r="L358" s="321"/>
      <c r="M358" s="321"/>
      <c r="N358" s="321"/>
      <c r="O358" s="321"/>
      <c r="P358" s="321"/>
      <c r="Q358" s="321"/>
      <c r="R358" s="321"/>
      <c r="S358" s="321"/>
      <c r="T358" s="321"/>
      <c r="U358" s="321"/>
      <c r="V358" s="321"/>
      <c r="W358" s="321"/>
      <c r="X358" s="321"/>
      <c r="Y358" s="321"/>
      <c r="Z358" s="321"/>
      <c r="AA358" s="321"/>
      <c r="AB358" s="321"/>
      <c r="AC358" s="321"/>
      <c r="AD358" s="321"/>
      <c r="AE358" s="321"/>
      <c r="AF358" s="321"/>
      <c r="AG358" s="321"/>
      <c r="AH358" s="321"/>
      <c r="AI358" s="321"/>
      <c r="AJ358" s="321"/>
      <c r="AK358" s="321"/>
      <c r="AL358" s="321"/>
      <c r="AM358" s="321"/>
      <c r="AN358" s="321"/>
      <c r="AO358" s="321"/>
      <c r="AP358" s="321"/>
      <c r="AQ358" s="321"/>
      <c r="AR358" s="321"/>
      <c r="AS358" s="321"/>
      <c r="AT358" s="321"/>
      <c r="AU358" s="321"/>
      <c r="AV358" s="321"/>
      <c r="AW358" s="321"/>
      <c r="AX358" s="321"/>
      <c r="AY358" s="321"/>
      <c r="AZ358" s="321"/>
      <c r="BA358" s="321"/>
      <c r="BB358" s="321"/>
      <c r="BC358" s="321"/>
      <c r="BD358" s="321"/>
    </row>
    <row r="359" spans="1:56" s="96" customFormat="1">
      <c r="A359" s="95" t="e">
        <f>#REF!</f>
        <v>#REF!</v>
      </c>
      <c r="B359" s="95"/>
      <c r="C359" s="95"/>
      <c r="BB359" s="95"/>
      <c r="BC359" s="95"/>
      <c r="BD359" s="95"/>
    </row>
    <row r="360" spans="1:56">
      <c r="A360" s="18" t="e">
        <f>+#REF!</f>
        <v>#REF!</v>
      </c>
      <c r="B360" s="51"/>
      <c r="C360" s="22"/>
      <c r="D360" s="12">
        <f t="shared" ref="D360:BD361" si="232">D49</f>
        <v>0</v>
      </c>
      <c r="E360" s="12">
        <f t="shared" si="232"/>
        <v>1</v>
      </c>
      <c r="F360" s="12">
        <f t="shared" si="232"/>
        <v>2</v>
      </c>
      <c r="G360" s="12">
        <f t="shared" si="232"/>
        <v>3</v>
      </c>
      <c r="H360" s="12">
        <f t="shared" si="232"/>
        <v>4</v>
      </c>
      <c r="I360" s="12">
        <f t="shared" si="232"/>
        <v>5</v>
      </c>
      <c r="J360" s="12">
        <f t="shared" si="232"/>
        <v>6</v>
      </c>
      <c r="K360" s="12">
        <f t="shared" si="232"/>
        <v>7</v>
      </c>
      <c r="L360" s="12">
        <f t="shared" si="232"/>
        <v>8</v>
      </c>
      <c r="M360" s="12">
        <f t="shared" si="232"/>
        <v>9</v>
      </c>
      <c r="N360" s="12">
        <f t="shared" si="232"/>
        <v>10</v>
      </c>
      <c r="O360" s="12">
        <f t="shared" si="232"/>
        <v>11</v>
      </c>
      <c r="P360" s="12">
        <f t="shared" si="232"/>
        <v>12</v>
      </c>
      <c r="Q360" s="12">
        <f t="shared" si="232"/>
        <v>13</v>
      </c>
      <c r="R360" s="12">
        <f t="shared" si="232"/>
        <v>14</v>
      </c>
      <c r="S360" s="12">
        <f t="shared" si="232"/>
        <v>15</v>
      </c>
      <c r="T360" s="12">
        <f t="shared" si="232"/>
        <v>16</v>
      </c>
      <c r="U360" s="12">
        <f t="shared" si="232"/>
        <v>17</v>
      </c>
      <c r="V360" s="12">
        <f t="shared" si="232"/>
        <v>18</v>
      </c>
      <c r="W360" s="12">
        <f t="shared" si="232"/>
        <v>19</v>
      </c>
      <c r="X360" s="12">
        <f t="shared" si="232"/>
        <v>20</v>
      </c>
      <c r="Y360" s="12">
        <f t="shared" si="232"/>
        <v>21</v>
      </c>
      <c r="Z360" s="12">
        <f t="shared" si="232"/>
        <v>22</v>
      </c>
      <c r="AA360" s="12">
        <f t="shared" si="232"/>
        <v>23</v>
      </c>
      <c r="AB360" s="12">
        <f t="shared" si="232"/>
        <v>24</v>
      </c>
      <c r="AC360" s="12">
        <f t="shared" si="232"/>
        <v>25</v>
      </c>
      <c r="AD360" s="12">
        <f t="shared" si="232"/>
        <v>26</v>
      </c>
      <c r="AE360" s="12">
        <f t="shared" si="232"/>
        <v>27</v>
      </c>
      <c r="AF360" s="12">
        <f t="shared" si="232"/>
        <v>28</v>
      </c>
      <c r="AG360" s="12">
        <f t="shared" si="232"/>
        <v>29</v>
      </c>
      <c r="AH360" s="12">
        <f t="shared" si="232"/>
        <v>30</v>
      </c>
      <c r="AI360" s="12">
        <f t="shared" si="232"/>
        <v>31</v>
      </c>
      <c r="AJ360" s="12">
        <f t="shared" si="232"/>
        <v>32</v>
      </c>
      <c r="AK360" s="12">
        <f t="shared" si="232"/>
        <v>33</v>
      </c>
      <c r="AL360" s="12">
        <f t="shared" si="232"/>
        <v>34</v>
      </c>
      <c r="AM360" s="12">
        <f t="shared" si="232"/>
        <v>35</v>
      </c>
      <c r="AN360" s="12">
        <f t="shared" si="232"/>
        <v>36</v>
      </c>
      <c r="AO360" s="12">
        <f t="shared" si="232"/>
        <v>37</v>
      </c>
      <c r="AP360" s="12">
        <f t="shared" si="232"/>
        <v>38</v>
      </c>
      <c r="AQ360" s="12">
        <f t="shared" si="232"/>
        <v>39</v>
      </c>
      <c r="AR360" s="12">
        <f t="shared" si="232"/>
        <v>40</v>
      </c>
      <c r="AS360" s="12">
        <f t="shared" si="232"/>
        <v>41</v>
      </c>
      <c r="AT360" s="12">
        <f t="shared" si="232"/>
        <v>42</v>
      </c>
      <c r="AU360" s="12">
        <f t="shared" si="232"/>
        <v>43</v>
      </c>
      <c r="AV360" s="12">
        <f t="shared" si="232"/>
        <v>44</v>
      </c>
      <c r="AW360" s="12">
        <f t="shared" si="232"/>
        <v>45</v>
      </c>
      <c r="AX360" s="12">
        <f t="shared" si="232"/>
        <v>46</v>
      </c>
      <c r="AY360" s="12">
        <f t="shared" si="232"/>
        <v>47</v>
      </c>
      <c r="AZ360" s="12">
        <f t="shared" si="232"/>
        <v>48</v>
      </c>
      <c r="BA360" s="12">
        <f t="shared" si="232"/>
        <v>49</v>
      </c>
      <c r="BB360" s="12">
        <f t="shared" si="232"/>
        <v>50</v>
      </c>
      <c r="BC360" s="12">
        <f t="shared" si="232"/>
        <v>51</v>
      </c>
      <c r="BD360" s="12">
        <f t="shared" si="232"/>
        <v>52</v>
      </c>
    </row>
    <row r="361" spans="1:56">
      <c r="A361" s="28" t="e">
        <f>+"Grace "&amp; PV_Base!A360&amp;""</f>
        <v>#REF!</v>
      </c>
      <c r="B361" s="29" t="e">
        <f>#REF!</f>
        <v>#REF!</v>
      </c>
      <c r="C361" s="22"/>
      <c r="D361" s="25" t="e">
        <f t="shared" si="232"/>
        <v>#NAME?</v>
      </c>
      <c r="E361" s="25" t="e">
        <f t="shared" si="232"/>
        <v>#NAME?</v>
      </c>
      <c r="F361" s="25" t="e">
        <f t="shared" si="232"/>
        <v>#NAME?</v>
      </c>
      <c r="G361" s="25" t="e">
        <f t="shared" si="232"/>
        <v>#NAME?</v>
      </c>
      <c r="H361" s="25" t="e">
        <f t="shared" si="232"/>
        <v>#NAME?</v>
      </c>
      <c r="I361" s="25" t="e">
        <f t="shared" si="232"/>
        <v>#NAME?</v>
      </c>
      <c r="J361" s="25" t="e">
        <f t="shared" si="232"/>
        <v>#NAME?</v>
      </c>
      <c r="K361" s="25" t="e">
        <f t="shared" si="232"/>
        <v>#NAME?</v>
      </c>
      <c r="L361" s="25" t="e">
        <f t="shared" si="232"/>
        <v>#NAME?</v>
      </c>
      <c r="M361" s="25" t="e">
        <f t="shared" si="232"/>
        <v>#NAME?</v>
      </c>
      <c r="N361" s="25" t="e">
        <f t="shared" si="232"/>
        <v>#NAME?</v>
      </c>
      <c r="O361" s="25" t="e">
        <f t="shared" si="232"/>
        <v>#NAME?</v>
      </c>
      <c r="P361" s="25" t="e">
        <f t="shared" si="232"/>
        <v>#NAME?</v>
      </c>
      <c r="Q361" s="25" t="e">
        <f t="shared" si="232"/>
        <v>#NAME?</v>
      </c>
      <c r="R361" s="25" t="e">
        <f t="shared" si="232"/>
        <v>#NAME?</v>
      </c>
      <c r="S361" s="25" t="e">
        <f t="shared" si="232"/>
        <v>#NAME?</v>
      </c>
      <c r="T361" s="25" t="e">
        <f t="shared" si="232"/>
        <v>#NAME?</v>
      </c>
      <c r="U361" s="25" t="e">
        <f t="shared" si="232"/>
        <v>#NAME?</v>
      </c>
      <c r="V361" s="25" t="e">
        <f t="shared" si="232"/>
        <v>#NAME?</v>
      </c>
      <c r="W361" s="25" t="e">
        <f t="shared" si="232"/>
        <v>#NAME?</v>
      </c>
      <c r="X361" s="25" t="e">
        <f t="shared" si="232"/>
        <v>#NAME?</v>
      </c>
      <c r="Y361" s="25" t="e">
        <f t="shared" si="232"/>
        <v>#NAME?</v>
      </c>
      <c r="Z361" s="25" t="e">
        <f t="shared" si="232"/>
        <v>#NAME?</v>
      </c>
      <c r="AA361" s="25" t="e">
        <f t="shared" si="232"/>
        <v>#NAME?</v>
      </c>
      <c r="AB361" s="25" t="e">
        <f t="shared" si="232"/>
        <v>#NAME?</v>
      </c>
      <c r="AC361" s="25" t="e">
        <f t="shared" si="232"/>
        <v>#NAME?</v>
      </c>
      <c r="AD361" s="25" t="e">
        <f t="shared" si="232"/>
        <v>#NAME?</v>
      </c>
      <c r="AE361" s="25" t="e">
        <f t="shared" si="232"/>
        <v>#NAME?</v>
      </c>
      <c r="AF361" s="25" t="e">
        <f t="shared" si="232"/>
        <v>#NAME?</v>
      </c>
      <c r="AG361" s="25" t="e">
        <f t="shared" si="232"/>
        <v>#NAME?</v>
      </c>
      <c r="AH361" s="25" t="e">
        <f t="shared" si="232"/>
        <v>#NAME?</v>
      </c>
      <c r="AI361" s="25" t="e">
        <f t="shared" si="232"/>
        <v>#NAME?</v>
      </c>
      <c r="AJ361" s="25" t="e">
        <f t="shared" si="232"/>
        <v>#NAME?</v>
      </c>
      <c r="AK361" s="25" t="e">
        <f t="shared" si="232"/>
        <v>#NAME?</v>
      </c>
      <c r="AL361" s="25" t="e">
        <f t="shared" si="232"/>
        <v>#NAME?</v>
      </c>
      <c r="AM361" s="25" t="e">
        <f t="shared" si="232"/>
        <v>#NAME?</v>
      </c>
      <c r="AN361" s="25" t="e">
        <f t="shared" si="232"/>
        <v>#NAME?</v>
      </c>
      <c r="AO361" s="25" t="e">
        <f t="shared" si="232"/>
        <v>#NAME?</v>
      </c>
      <c r="AP361" s="25" t="e">
        <f t="shared" si="232"/>
        <v>#NAME?</v>
      </c>
      <c r="AQ361" s="25" t="e">
        <f t="shared" si="232"/>
        <v>#NAME?</v>
      </c>
      <c r="AR361" s="25" t="e">
        <f t="shared" si="232"/>
        <v>#NAME?</v>
      </c>
      <c r="AS361" s="25" t="e">
        <f t="shared" si="232"/>
        <v>#NAME?</v>
      </c>
      <c r="AT361" s="25" t="e">
        <f t="shared" si="232"/>
        <v>#NAME?</v>
      </c>
      <c r="AU361" s="25" t="e">
        <f t="shared" si="232"/>
        <v>#NAME?</v>
      </c>
      <c r="AV361" s="25" t="e">
        <f t="shared" si="232"/>
        <v>#NAME?</v>
      </c>
      <c r="AW361" s="25" t="e">
        <f t="shared" si="232"/>
        <v>#NAME?</v>
      </c>
      <c r="AX361" s="25" t="e">
        <f t="shared" si="232"/>
        <v>#NAME?</v>
      </c>
      <c r="AY361" s="25" t="e">
        <f t="shared" si="232"/>
        <v>#NAME?</v>
      </c>
      <c r="AZ361" s="25" t="e">
        <f t="shared" si="232"/>
        <v>#NAME?</v>
      </c>
      <c r="BA361" s="25" t="e">
        <f t="shared" si="232"/>
        <v>#NAME?</v>
      </c>
      <c r="BB361" s="25" t="e">
        <f t="shared" si="232"/>
        <v>#NAME?</v>
      </c>
      <c r="BC361" s="25" t="e">
        <f t="shared" si="232"/>
        <v>#NAME?</v>
      </c>
      <c r="BD361" s="25" t="e">
        <f t="shared" si="232"/>
        <v>#NAME?</v>
      </c>
    </row>
    <row r="362" spans="1:56">
      <c r="A362" s="32" t="e">
        <f>+"Maturity "&amp; PV_Base!A360&amp;""</f>
        <v>#REF!</v>
      </c>
      <c r="B362" s="33" t="e">
        <f>#REF!</f>
        <v>#REF!</v>
      </c>
      <c r="C362" s="30" t="str">
        <f>$C$9</f>
        <v>Base</v>
      </c>
      <c r="D362" s="31">
        <v>100</v>
      </c>
      <c r="E362" s="27"/>
      <c r="F362" s="27"/>
      <c r="G362" s="27"/>
      <c r="H362" s="27"/>
      <c r="I362" s="27"/>
      <c r="J362" s="27"/>
      <c r="K362" s="27"/>
      <c r="L362" s="27"/>
      <c r="M362" s="27"/>
      <c r="N362" s="27"/>
      <c r="O362" s="27"/>
      <c r="P362" s="27"/>
      <c r="Q362" s="27"/>
      <c r="R362" s="27"/>
      <c r="S362" s="27"/>
      <c r="T362" s="27"/>
      <c r="U362" s="27"/>
      <c r="V362" s="27"/>
      <c r="W362" s="27"/>
      <c r="X362" s="27"/>
      <c r="Y362" s="27"/>
      <c r="Z362" s="27"/>
      <c r="AA362" s="27"/>
      <c r="AB362" s="27"/>
      <c r="AC362" s="27"/>
      <c r="AD362" s="27"/>
      <c r="AE362" s="27"/>
      <c r="AF362" s="27"/>
      <c r="AG362" s="27"/>
      <c r="AH362" s="27"/>
      <c r="AI362" s="27"/>
      <c r="AJ362" s="27"/>
      <c r="AK362" s="27"/>
      <c r="AL362" s="27"/>
      <c r="AM362" s="27"/>
      <c r="AN362" s="27"/>
      <c r="AO362" s="27"/>
      <c r="AP362" s="27"/>
      <c r="AQ362" s="27"/>
      <c r="AR362" s="27"/>
      <c r="AS362" s="27"/>
      <c r="AT362" s="27"/>
      <c r="AU362" s="27"/>
      <c r="AV362" s="27"/>
      <c r="AW362" s="27"/>
      <c r="AX362" s="27"/>
      <c r="AY362" s="27"/>
      <c r="AZ362" s="27"/>
      <c r="BA362" s="27"/>
      <c r="BB362" s="12"/>
      <c r="BC362" s="12"/>
      <c r="BD362" s="12"/>
    </row>
    <row r="363" spans="1:56">
      <c r="A363" s="32" t="e">
        <f>+"Interest "&amp; PV_Base!A360&amp;""</f>
        <v>#REF!</v>
      </c>
      <c r="B363" s="35" t="e">
        <f>#REF!</f>
        <v>#REF!</v>
      </c>
      <c r="C363" s="30" t="e">
        <f>$C$10</f>
        <v>#REF!</v>
      </c>
      <c r="D363" s="34" t="e">
        <f>D362-D364</f>
        <v>#REF!</v>
      </c>
      <c r="E363" s="34" t="e">
        <f t="shared" ref="E363:AQ363" si="233">D363-E364</f>
        <v>#REF!</v>
      </c>
      <c r="F363" s="34" t="e">
        <f t="shared" si="233"/>
        <v>#REF!</v>
      </c>
      <c r="G363" s="34" t="e">
        <f t="shared" si="233"/>
        <v>#REF!</v>
      </c>
      <c r="H363" s="34" t="e">
        <f t="shared" si="233"/>
        <v>#REF!</v>
      </c>
      <c r="I363" s="34" t="e">
        <f t="shared" si="233"/>
        <v>#REF!</v>
      </c>
      <c r="J363" s="34" t="e">
        <f t="shared" si="233"/>
        <v>#REF!</v>
      </c>
      <c r="K363" s="34" t="e">
        <f t="shared" si="233"/>
        <v>#REF!</v>
      </c>
      <c r="L363" s="34" t="e">
        <f t="shared" si="233"/>
        <v>#REF!</v>
      </c>
      <c r="M363" s="34" t="e">
        <f t="shared" si="233"/>
        <v>#REF!</v>
      </c>
      <c r="N363" s="34" t="e">
        <f t="shared" si="233"/>
        <v>#REF!</v>
      </c>
      <c r="O363" s="34" t="e">
        <f t="shared" si="233"/>
        <v>#REF!</v>
      </c>
      <c r="P363" s="34" t="e">
        <f t="shared" si="233"/>
        <v>#REF!</v>
      </c>
      <c r="Q363" s="34" t="e">
        <f t="shared" si="233"/>
        <v>#REF!</v>
      </c>
      <c r="R363" s="34" t="e">
        <f t="shared" si="233"/>
        <v>#REF!</v>
      </c>
      <c r="S363" s="34" t="e">
        <f t="shared" si="233"/>
        <v>#REF!</v>
      </c>
      <c r="T363" s="34" t="e">
        <f t="shared" si="233"/>
        <v>#REF!</v>
      </c>
      <c r="U363" s="34" t="e">
        <f t="shared" si="233"/>
        <v>#REF!</v>
      </c>
      <c r="V363" s="34" t="e">
        <f t="shared" si="233"/>
        <v>#REF!</v>
      </c>
      <c r="W363" s="34" t="e">
        <f t="shared" si="233"/>
        <v>#REF!</v>
      </c>
      <c r="X363" s="34" t="e">
        <f t="shared" si="233"/>
        <v>#REF!</v>
      </c>
      <c r="Y363" s="34" t="e">
        <f t="shared" si="233"/>
        <v>#REF!</v>
      </c>
      <c r="Z363" s="34" t="e">
        <f t="shared" si="233"/>
        <v>#REF!</v>
      </c>
      <c r="AA363" s="34" t="e">
        <f t="shared" si="233"/>
        <v>#REF!</v>
      </c>
      <c r="AB363" s="34" t="e">
        <f t="shared" si="233"/>
        <v>#REF!</v>
      </c>
      <c r="AC363" s="34" t="e">
        <f t="shared" si="233"/>
        <v>#REF!</v>
      </c>
      <c r="AD363" s="34" t="e">
        <f t="shared" si="233"/>
        <v>#REF!</v>
      </c>
      <c r="AE363" s="34" t="e">
        <f t="shared" si="233"/>
        <v>#REF!</v>
      </c>
      <c r="AF363" s="34" t="e">
        <f t="shared" si="233"/>
        <v>#REF!</v>
      </c>
      <c r="AG363" s="34" t="e">
        <f t="shared" si="233"/>
        <v>#REF!</v>
      </c>
      <c r="AH363" s="34" t="e">
        <f t="shared" si="233"/>
        <v>#REF!</v>
      </c>
      <c r="AI363" s="34" t="e">
        <f t="shared" si="233"/>
        <v>#REF!</v>
      </c>
      <c r="AJ363" s="34" t="e">
        <f t="shared" si="233"/>
        <v>#REF!</v>
      </c>
      <c r="AK363" s="34" t="e">
        <f t="shared" si="233"/>
        <v>#REF!</v>
      </c>
      <c r="AL363" s="34" t="e">
        <f t="shared" si="233"/>
        <v>#REF!</v>
      </c>
      <c r="AM363" s="34" t="e">
        <f t="shared" si="233"/>
        <v>#REF!</v>
      </c>
      <c r="AN363" s="34" t="e">
        <f t="shared" si="233"/>
        <v>#REF!</v>
      </c>
      <c r="AO363" s="34" t="e">
        <f t="shared" si="233"/>
        <v>#REF!</v>
      </c>
      <c r="AP363" s="34" t="e">
        <f t="shared" si="233"/>
        <v>#REF!</v>
      </c>
      <c r="AQ363" s="34" t="e">
        <f t="shared" si="233"/>
        <v>#REF!</v>
      </c>
      <c r="AR363" s="34"/>
      <c r="AS363" s="34"/>
      <c r="AT363" s="34"/>
      <c r="AU363" s="34"/>
      <c r="AV363" s="34"/>
      <c r="AW363" s="34"/>
      <c r="AX363" s="34"/>
      <c r="AY363" s="34"/>
      <c r="AZ363" s="34"/>
      <c r="BA363" s="34"/>
      <c r="BB363" s="46"/>
      <c r="BC363" s="46"/>
      <c r="BD363" s="46"/>
    </row>
    <row r="364" spans="1:56">
      <c r="A364" s="36" t="e">
        <f>+"Discount "&amp; PV_Base!A360&amp;""</f>
        <v>#REF!</v>
      </c>
      <c r="B364" s="37" t="e">
        <f>#REF!</f>
        <v>#REF!</v>
      </c>
      <c r="C364" s="30" t="e">
        <f>$C$11</f>
        <v>#REF!</v>
      </c>
      <c r="D364" s="34" t="e">
        <f>IF(D360-D360-1&lt;B361,0,IF(D360-D360-1&lt;B362,D362/(B362-B361),0))</f>
        <v>#REF!</v>
      </c>
      <c r="E364" s="34" t="e">
        <f>IF(E360-D360-1&lt;B361,0,IF(E360-D360-1&lt;B362,D362/(B362-B361),0))</f>
        <v>#REF!</v>
      </c>
      <c r="F364" s="34" t="e">
        <f>IF(F360-D360-1&lt;B361,0,IF(F360-D360-1&lt;B362,D362/(B362-B361),0))</f>
        <v>#REF!</v>
      </c>
      <c r="G364" s="34" t="e">
        <f>IF(G360-D360-1&lt;B361,0,IF(G360-D360-1&lt;B362,D362/(B362-B361),0))</f>
        <v>#REF!</v>
      </c>
      <c r="H364" s="34" t="e">
        <f>IF(H360-D360-1&lt;B361,0,IF(H360-D360-1&lt;B362,D362/(B362-B361),0))</f>
        <v>#REF!</v>
      </c>
      <c r="I364" s="34" t="e">
        <f>IF(I360-D360-1&lt;B361,0,IF(I360-D360-1&lt;B362,D362/(B362-B361),0))</f>
        <v>#REF!</v>
      </c>
      <c r="J364" s="34" t="e">
        <f>IF(J360-D360-1&lt;B361,0,IF(J360-D360-1&lt;B362,D362/(B362-B361),0))</f>
        <v>#REF!</v>
      </c>
      <c r="K364" s="34" t="e">
        <f>IF(K360-D360-1&lt;B361,0,IF(K360-D360-1&lt;B362,D362/(B362-B361),0))</f>
        <v>#REF!</v>
      </c>
      <c r="L364" s="34" t="e">
        <f>IF(L360-D360-1&lt;B361,0,IF(L360-D360-1&lt;B362,D362/(B362-B361),0))</f>
        <v>#REF!</v>
      </c>
      <c r="M364" s="34" t="e">
        <f>IF(M360-D360-1&lt;B361,0,IF(M360-D360-1&lt;B362,D362/(B362-B361),0))</f>
        <v>#REF!</v>
      </c>
      <c r="N364" s="34" t="e">
        <f>IF(N360-D360-1&lt;B361,0,IF(N360-D360-1&lt;B362,D362/(B362-B361),0))</f>
        <v>#REF!</v>
      </c>
      <c r="O364" s="34" t="e">
        <f>IF(O360-D360-1&lt;B361,0,IF(O360-D360-1&lt;B362,D362/(B362-B361),0))</f>
        <v>#REF!</v>
      </c>
      <c r="P364" s="34" t="e">
        <f>IF(P360-D360-1&lt;B361,0,IF(P360-D360-1&lt;B362,D362/(B362-B361),0))</f>
        <v>#REF!</v>
      </c>
      <c r="Q364" s="34" t="e">
        <f>IF(Q360-D360-1&lt;B361,0,IF(Q360-D360-1&lt;B362,D362/(B362-B361),0))</f>
        <v>#REF!</v>
      </c>
      <c r="R364" s="34" t="e">
        <f>IF(R360-D360-1&lt;B361,0,IF(R360-D360-1&lt;B362,D362/(B362-B361),0))</f>
        <v>#REF!</v>
      </c>
      <c r="S364" s="34" t="e">
        <f>IF(S360-D360-1&lt;B361,0,IF(S360-D360-1&lt;B362,D362/(B362-B361),0))</f>
        <v>#REF!</v>
      </c>
      <c r="T364" s="34" t="e">
        <f>IF(T360-D360-1&lt;B361,0,IF(T360-D360-1&lt;B362,D362/(B362-B361),0))</f>
        <v>#REF!</v>
      </c>
      <c r="U364" s="34" t="e">
        <f>IF(U360-D360-1&lt;B361,0,IF(U360-D360-1&lt;B362,D362/(B362-B361),0))</f>
        <v>#REF!</v>
      </c>
      <c r="V364" s="34" t="e">
        <f>IF(V360-D360-1&lt;B361,0,IF(V360-D360-1&lt;B362,D362/(B362-B361),0))</f>
        <v>#REF!</v>
      </c>
      <c r="W364" s="34" t="e">
        <f>IF(W360-D360-1&lt;B361,0,IF(W360-D360-1&lt;B362,D362/(B362-B361),0))</f>
        <v>#REF!</v>
      </c>
      <c r="X364" s="34" t="e">
        <f>IF(X360-D360-1&lt;B361,0,IF(X360-D360-1&lt;B362,D362/(B362-B361),0))</f>
        <v>#REF!</v>
      </c>
      <c r="Y364" s="34" t="e">
        <f>IF(Y360-D360-1&lt;B361,0,IF(Y360-D360-1&lt;B362,D362/(B362-B361),0))</f>
        <v>#REF!</v>
      </c>
      <c r="Z364" s="34" t="e">
        <f>IF(Z360-D360-1&lt;B361,0,IF(Z360-D360-1&lt;B362,D362/(B362-B361),0))</f>
        <v>#REF!</v>
      </c>
      <c r="AA364" s="34" t="e">
        <f>IF(AA360-D360-1&lt;B361,0,IF(AA360-D360-1&lt;B362,D362/(B362-B361),0))</f>
        <v>#REF!</v>
      </c>
      <c r="AB364" s="34" t="e">
        <f>IF(AB360-D360-1&lt;B361,0,IF(AB360-D360-1&lt;B362,D362/(B362-B361),0))</f>
        <v>#REF!</v>
      </c>
      <c r="AC364" s="34" t="e">
        <f>IF(AC360-D360-1&lt;B361,0,IF(AC360-D360-1&lt;B362,D362/(B362-B361),0))</f>
        <v>#REF!</v>
      </c>
      <c r="AD364" s="34" t="e">
        <f>IF(AD360-D360-1&lt;B361,0,IF(AD360-D360-1&lt;B362,D362/(B362-B361),0))</f>
        <v>#REF!</v>
      </c>
      <c r="AE364" s="34" t="e">
        <f>IF(AE360-D360-1&lt;B361,0,IF(AE360-D360-1&lt;B362,D362/(B362-B361),0))</f>
        <v>#REF!</v>
      </c>
      <c r="AF364" s="34" t="e">
        <f>IF(AF360-D360-1&lt;B361,0,IF(AF360-D360-1&lt;B362,D362/(B362-B361),0))</f>
        <v>#REF!</v>
      </c>
      <c r="AG364" s="34" t="e">
        <f>IF(AG360-D360-1&lt;B361,0,IF(AG360-D360-1&lt;B362,D362/(B362-B361),0))</f>
        <v>#REF!</v>
      </c>
      <c r="AH364" s="34" t="e">
        <f>IF(AH360-D360-1&lt;B361,0,IF(AH360-D360-1&lt;B362,D362/(B362-B361),0))</f>
        <v>#REF!</v>
      </c>
      <c r="AI364" s="34" t="e">
        <f>IF(AI360-D360-1&lt;B361,0,IF(AI360-D360-1&lt;B362,D362/(B362-B361),0))</f>
        <v>#REF!</v>
      </c>
      <c r="AJ364" s="34" t="e">
        <f>IF(AJ360-D360-1&lt;B361,0,IF(AJ360-D360-1&lt;B362,D362/(B362-B361),0))</f>
        <v>#REF!</v>
      </c>
      <c r="AK364" s="34" t="e">
        <f>IF(AK360-D360-1&lt;B361,0,IF(AK360-D360-1&lt;B362,D362/(B362-B361),0))</f>
        <v>#REF!</v>
      </c>
      <c r="AL364" s="34" t="e">
        <f>IF(AL360-D360-1&lt;B361,0,IF(AL360-D360-1&lt;B362,D362/(B362-B361),0))</f>
        <v>#REF!</v>
      </c>
      <c r="AM364" s="34" t="e">
        <f>IF(AM360-D360-1&lt;B361,0,IF(AM360-D360-1&lt;B362,D362/(B362-B361),0))</f>
        <v>#REF!</v>
      </c>
      <c r="AN364" s="34" t="e">
        <f>IF(AN360-D360-1&lt;B361,0,IF(AN360-D360-1&lt;B362,D362/(B362-B361),0))</f>
        <v>#REF!</v>
      </c>
      <c r="AO364" s="34" t="e">
        <f>IF(AO360-D360-1&lt;B361,0,IF(AO360-D360-1&lt;B362,D362/(B362-B361),0))</f>
        <v>#REF!</v>
      </c>
      <c r="AP364" s="34" t="e">
        <f>IF(AP360-D360-1&lt;B361,0,IF(AP360-D360-1&lt;B362,D362/(B362-B361),0))</f>
        <v>#REF!</v>
      </c>
      <c r="AQ364" s="34" t="e">
        <f>IF(AQ360-D360-1&lt;B361,0,IF(AQ360-D360-1&lt;B362,D362/(B362-B361),0))</f>
        <v>#REF!</v>
      </c>
      <c r="AR364" s="34"/>
      <c r="AS364" s="34"/>
      <c r="AT364" s="34"/>
      <c r="AU364" s="34"/>
      <c r="AV364" s="34"/>
      <c r="AW364" s="34"/>
      <c r="AX364" s="34"/>
      <c r="AY364" s="34"/>
      <c r="AZ364" s="34"/>
      <c r="BA364" s="34"/>
      <c r="BB364" s="46"/>
      <c r="BC364" s="46"/>
      <c r="BD364" s="46"/>
    </row>
    <row r="365" spans="1:56">
      <c r="A365" s="49"/>
      <c r="B365" s="12"/>
      <c r="C365" s="30" t="e">
        <f>$C$12</f>
        <v>#REF!</v>
      </c>
      <c r="D365" s="84"/>
      <c r="E365" s="84" t="e">
        <f>$B363*D363</f>
        <v>#REF!</v>
      </c>
      <c r="F365" s="84" t="e">
        <f t="shared" ref="F365:BD365" si="234">$B363*E363</f>
        <v>#REF!</v>
      </c>
      <c r="G365" s="84" t="e">
        <f t="shared" si="234"/>
        <v>#REF!</v>
      </c>
      <c r="H365" s="84" t="e">
        <f t="shared" si="234"/>
        <v>#REF!</v>
      </c>
      <c r="I365" s="84" t="e">
        <f t="shared" si="234"/>
        <v>#REF!</v>
      </c>
      <c r="J365" s="84" t="e">
        <f t="shared" si="234"/>
        <v>#REF!</v>
      </c>
      <c r="K365" s="84" t="e">
        <f t="shared" si="234"/>
        <v>#REF!</v>
      </c>
      <c r="L365" s="84" t="e">
        <f t="shared" si="234"/>
        <v>#REF!</v>
      </c>
      <c r="M365" s="84" t="e">
        <f t="shared" si="234"/>
        <v>#REF!</v>
      </c>
      <c r="N365" s="84" t="e">
        <f t="shared" si="234"/>
        <v>#REF!</v>
      </c>
      <c r="O365" s="84" t="e">
        <f t="shared" si="234"/>
        <v>#REF!</v>
      </c>
      <c r="P365" s="84" t="e">
        <f t="shared" si="234"/>
        <v>#REF!</v>
      </c>
      <c r="Q365" s="84" t="e">
        <f t="shared" si="234"/>
        <v>#REF!</v>
      </c>
      <c r="R365" s="84" t="e">
        <f t="shared" si="234"/>
        <v>#REF!</v>
      </c>
      <c r="S365" s="84" t="e">
        <f t="shared" si="234"/>
        <v>#REF!</v>
      </c>
      <c r="T365" s="84" t="e">
        <f t="shared" si="234"/>
        <v>#REF!</v>
      </c>
      <c r="U365" s="84" t="e">
        <f t="shared" si="234"/>
        <v>#REF!</v>
      </c>
      <c r="V365" s="84" t="e">
        <f t="shared" si="234"/>
        <v>#REF!</v>
      </c>
      <c r="W365" s="84" t="e">
        <f t="shared" si="234"/>
        <v>#REF!</v>
      </c>
      <c r="X365" s="84" t="e">
        <f t="shared" si="234"/>
        <v>#REF!</v>
      </c>
      <c r="Y365" s="84" t="e">
        <f t="shared" si="234"/>
        <v>#REF!</v>
      </c>
      <c r="Z365" s="84" t="e">
        <f t="shared" si="234"/>
        <v>#REF!</v>
      </c>
      <c r="AA365" s="84" t="e">
        <f t="shared" si="234"/>
        <v>#REF!</v>
      </c>
      <c r="AB365" s="84" t="e">
        <f t="shared" si="234"/>
        <v>#REF!</v>
      </c>
      <c r="AC365" s="84" t="e">
        <f t="shared" si="234"/>
        <v>#REF!</v>
      </c>
      <c r="AD365" s="84" t="e">
        <f t="shared" si="234"/>
        <v>#REF!</v>
      </c>
      <c r="AE365" s="84" t="e">
        <f t="shared" si="234"/>
        <v>#REF!</v>
      </c>
      <c r="AF365" s="84" t="e">
        <f t="shared" si="234"/>
        <v>#REF!</v>
      </c>
      <c r="AG365" s="84" t="e">
        <f t="shared" si="234"/>
        <v>#REF!</v>
      </c>
      <c r="AH365" s="84" t="e">
        <f t="shared" si="234"/>
        <v>#REF!</v>
      </c>
      <c r="AI365" s="84" t="e">
        <f t="shared" si="234"/>
        <v>#REF!</v>
      </c>
      <c r="AJ365" s="84" t="e">
        <f t="shared" si="234"/>
        <v>#REF!</v>
      </c>
      <c r="AK365" s="84" t="e">
        <f t="shared" si="234"/>
        <v>#REF!</v>
      </c>
      <c r="AL365" s="84" t="e">
        <f t="shared" si="234"/>
        <v>#REF!</v>
      </c>
      <c r="AM365" s="84" t="e">
        <f t="shared" si="234"/>
        <v>#REF!</v>
      </c>
      <c r="AN365" s="84" t="e">
        <f t="shared" si="234"/>
        <v>#REF!</v>
      </c>
      <c r="AO365" s="84" t="e">
        <f t="shared" si="234"/>
        <v>#REF!</v>
      </c>
      <c r="AP365" s="84" t="e">
        <f t="shared" si="234"/>
        <v>#REF!</v>
      </c>
      <c r="AQ365" s="84" t="e">
        <f t="shared" si="234"/>
        <v>#REF!</v>
      </c>
      <c r="AR365" s="84" t="e">
        <f t="shared" si="234"/>
        <v>#REF!</v>
      </c>
      <c r="AS365" s="84" t="e">
        <f t="shared" si="234"/>
        <v>#REF!</v>
      </c>
      <c r="AT365" s="84" t="e">
        <f t="shared" si="234"/>
        <v>#REF!</v>
      </c>
      <c r="AU365" s="84" t="e">
        <f t="shared" si="234"/>
        <v>#REF!</v>
      </c>
      <c r="AV365" s="84" t="e">
        <f t="shared" si="234"/>
        <v>#REF!</v>
      </c>
      <c r="AW365" s="84" t="e">
        <f t="shared" si="234"/>
        <v>#REF!</v>
      </c>
      <c r="AX365" s="84" t="e">
        <f t="shared" si="234"/>
        <v>#REF!</v>
      </c>
      <c r="AY365" s="84" t="e">
        <f t="shared" si="234"/>
        <v>#REF!</v>
      </c>
      <c r="AZ365" s="84" t="e">
        <f t="shared" si="234"/>
        <v>#REF!</v>
      </c>
      <c r="BA365" s="84" t="e">
        <f t="shared" si="234"/>
        <v>#REF!</v>
      </c>
      <c r="BB365" s="84" t="e">
        <f t="shared" si="234"/>
        <v>#REF!</v>
      </c>
      <c r="BC365" s="84" t="e">
        <f t="shared" si="234"/>
        <v>#REF!</v>
      </c>
      <c r="BD365" s="84" t="e">
        <f t="shared" si="234"/>
        <v>#REF!</v>
      </c>
    </row>
    <row r="366" spans="1:56">
      <c r="A366" s="49"/>
      <c r="B366" s="12"/>
      <c r="C366" s="30" t="e">
        <f>$C$13</f>
        <v>#REF!</v>
      </c>
      <c r="D366" s="84" t="e">
        <f t="shared" ref="D366:AQ366" si="235">D364+D365</f>
        <v>#REF!</v>
      </c>
      <c r="E366" s="84" t="e">
        <f t="shared" si="235"/>
        <v>#REF!</v>
      </c>
      <c r="F366" s="84" t="e">
        <f t="shared" si="235"/>
        <v>#REF!</v>
      </c>
      <c r="G366" s="84" t="e">
        <f t="shared" si="235"/>
        <v>#REF!</v>
      </c>
      <c r="H366" s="84" t="e">
        <f t="shared" si="235"/>
        <v>#REF!</v>
      </c>
      <c r="I366" s="84" t="e">
        <f t="shared" si="235"/>
        <v>#REF!</v>
      </c>
      <c r="J366" s="84" t="e">
        <f t="shared" si="235"/>
        <v>#REF!</v>
      </c>
      <c r="K366" s="84" t="e">
        <f t="shared" si="235"/>
        <v>#REF!</v>
      </c>
      <c r="L366" s="84" t="e">
        <f t="shared" si="235"/>
        <v>#REF!</v>
      </c>
      <c r="M366" s="84" t="e">
        <f t="shared" si="235"/>
        <v>#REF!</v>
      </c>
      <c r="N366" s="84" t="e">
        <f t="shared" si="235"/>
        <v>#REF!</v>
      </c>
      <c r="O366" s="84" t="e">
        <f t="shared" si="235"/>
        <v>#REF!</v>
      </c>
      <c r="P366" s="84" t="e">
        <f t="shared" si="235"/>
        <v>#REF!</v>
      </c>
      <c r="Q366" s="84" t="e">
        <f t="shared" si="235"/>
        <v>#REF!</v>
      </c>
      <c r="R366" s="84" t="e">
        <f t="shared" si="235"/>
        <v>#REF!</v>
      </c>
      <c r="S366" s="84" t="e">
        <f t="shared" si="235"/>
        <v>#REF!</v>
      </c>
      <c r="T366" s="84" t="e">
        <f t="shared" si="235"/>
        <v>#REF!</v>
      </c>
      <c r="U366" s="84" t="e">
        <f t="shared" si="235"/>
        <v>#REF!</v>
      </c>
      <c r="V366" s="84" t="e">
        <f t="shared" si="235"/>
        <v>#REF!</v>
      </c>
      <c r="W366" s="84" t="e">
        <f t="shared" si="235"/>
        <v>#REF!</v>
      </c>
      <c r="X366" s="84" t="e">
        <f t="shared" si="235"/>
        <v>#REF!</v>
      </c>
      <c r="Y366" s="84" t="e">
        <f t="shared" si="235"/>
        <v>#REF!</v>
      </c>
      <c r="Z366" s="84" t="e">
        <f t="shared" si="235"/>
        <v>#REF!</v>
      </c>
      <c r="AA366" s="84" t="e">
        <f t="shared" si="235"/>
        <v>#REF!</v>
      </c>
      <c r="AB366" s="84" t="e">
        <f t="shared" si="235"/>
        <v>#REF!</v>
      </c>
      <c r="AC366" s="84" t="e">
        <f t="shared" si="235"/>
        <v>#REF!</v>
      </c>
      <c r="AD366" s="84" t="e">
        <f t="shared" si="235"/>
        <v>#REF!</v>
      </c>
      <c r="AE366" s="84" t="e">
        <f t="shared" si="235"/>
        <v>#REF!</v>
      </c>
      <c r="AF366" s="84" t="e">
        <f t="shared" si="235"/>
        <v>#REF!</v>
      </c>
      <c r="AG366" s="84" t="e">
        <f t="shared" si="235"/>
        <v>#REF!</v>
      </c>
      <c r="AH366" s="84" t="e">
        <f t="shared" si="235"/>
        <v>#REF!</v>
      </c>
      <c r="AI366" s="84" t="e">
        <f t="shared" si="235"/>
        <v>#REF!</v>
      </c>
      <c r="AJ366" s="84" t="e">
        <f t="shared" si="235"/>
        <v>#REF!</v>
      </c>
      <c r="AK366" s="84" t="e">
        <f t="shared" si="235"/>
        <v>#REF!</v>
      </c>
      <c r="AL366" s="84" t="e">
        <f t="shared" si="235"/>
        <v>#REF!</v>
      </c>
      <c r="AM366" s="84" t="e">
        <f t="shared" si="235"/>
        <v>#REF!</v>
      </c>
      <c r="AN366" s="84" t="e">
        <f t="shared" si="235"/>
        <v>#REF!</v>
      </c>
      <c r="AO366" s="84" t="e">
        <f t="shared" si="235"/>
        <v>#REF!</v>
      </c>
      <c r="AP366" s="84" t="e">
        <f t="shared" si="235"/>
        <v>#REF!</v>
      </c>
      <c r="AQ366" s="84" t="e">
        <f t="shared" si="235"/>
        <v>#REF!</v>
      </c>
      <c r="AR366" s="34"/>
      <c r="AS366" s="34"/>
      <c r="AT366" s="34"/>
      <c r="AU366" s="34"/>
      <c r="AV366" s="34"/>
      <c r="AW366" s="34"/>
      <c r="AX366" s="34"/>
      <c r="AY366" s="34"/>
      <c r="AZ366" s="34"/>
      <c r="BA366" s="34"/>
      <c r="BB366" s="45"/>
      <c r="BC366" s="45"/>
      <c r="BD366" s="45"/>
    </row>
    <row r="367" spans="1:56">
      <c r="A367" s="39"/>
      <c r="B367" s="12"/>
      <c r="C367" s="30" t="e">
        <f>$C$14</f>
        <v>#REF!</v>
      </c>
      <c r="D367" s="34" t="e">
        <f>IF($B363&gt;=$B364, D363, NPV($B364,E366:$BD366))</f>
        <v>#REF!</v>
      </c>
      <c r="E367" s="34" t="e">
        <f>IF($B363&gt;=$B364, E363, NPV($B364,F366:$BD366))</f>
        <v>#REF!</v>
      </c>
      <c r="F367" s="34" t="e">
        <f>IF($B363&gt;=$B364, F363, NPV($B364,G366:$BD366))</f>
        <v>#REF!</v>
      </c>
      <c r="G367" s="34" t="e">
        <f>IF($B363&gt;=$B364, G363, NPV($B364,H366:$BD366))</f>
        <v>#REF!</v>
      </c>
      <c r="H367" s="34" t="e">
        <f>IF($B363&gt;=$B364, H363, NPV($B364,I366:$BD366))</f>
        <v>#REF!</v>
      </c>
      <c r="I367" s="34" t="e">
        <f>IF($B363&gt;=$B364, I363, NPV($B364,J366:$BD366))</f>
        <v>#REF!</v>
      </c>
      <c r="J367" s="34" t="e">
        <f>IF($B363&gt;=$B364, J363, NPV($B364,K366:$BD366))</f>
        <v>#REF!</v>
      </c>
      <c r="K367" s="34" t="e">
        <f>IF($B363&gt;=$B364, K363, NPV($B364,L366:$BD366))</f>
        <v>#REF!</v>
      </c>
      <c r="L367" s="34" t="e">
        <f>IF($B363&gt;=$B364, L363, NPV($B364,M366:$BD366))</f>
        <v>#REF!</v>
      </c>
      <c r="M367" s="34" t="e">
        <f>IF($B363&gt;=$B364, M363, NPV($B364,N366:$BD366))</f>
        <v>#REF!</v>
      </c>
      <c r="N367" s="34" t="e">
        <f>IF($B363&gt;=$B364, N363, NPV($B364,O366:$BD366))</f>
        <v>#REF!</v>
      </c>
      <c r="O367" s="34" t="e">
        <f>IF($B363&gt;=$B364, O363, NPV($B364,P366:$BD366))</f>
        <v>#REF!</v>
      </c>
      <c r="P367" s="34" t="e">
        <f>IF($B363&gt;=$B364, P363, NPV($B364,Q366:$BD366))</f>
        <v>#REF!</v>
      </c>
      <c r="Q367" s="34" t="e">
        <f>IF($B363&gt;=$B364, Q363, NPV($B364,R366:$BD366))</f>
        <v>#REF!</v>
      </c>
      <c r="R367" s="34" t="e">
        <f>IF($B363&gt;=$B364, R363, NPV($B364,S366:$BD366))</f>
        <v>#REF!</v>
      </c>
      <c r="S367" s="34" t="e">
        <f>IF($B363&gt;=$B364, S363, NPV($B364,T366:$BD366))</f>
        <v>#REF!</v>
      </c>
      <c r="T367" s="34" t="e">
        <f>IF($B363&gt;=$B364, T363, NPV($B364,U366:$BD366))</f>
        <v>#REF!</v>
      </c>
      <c r="U367" s="34" t="e">
        <f>IF($B363&gt;=$B364, U363, NPV($B364,V366:$BD366))</f>
        <v>#REF!</v>
      </c>
      <c r="V367" s="34" t="e">
        <f>IF($B363&gt;=$B364, V363, NPV($B364,W366:$BD366))</f>
        <v>#REF!</v>
      </c>
      <c r="W367" s="34" t="e">
        <f>IF($B363&gt;=$B364, W363, NPV($B364,X366:$BD366))</f>
        <v>#REF!</v>
      </c>
      <c r="X367" s="34" t="e">
        <f>IF($B363&gt;=$B364, X363, NPV($B364,Y366:$BD366))</f>
        <v>#REF!</v>
      </c>
      <c r="Y367" s="34" t="e">
        <f>IF($B363&gt;=$B364, Y363, NPV($B364,Z366:$BD366))</f>
        <v>#REF!</v>
      </c>
      <c r="Z367" s="34" t="e">
        <f>IF($B363&gt;=$B364, Z363, NPV($B364,AA366:$BD366))</f>
        <v>#REF!</v>
      </c>
      <c r="AA367" s="34" t="e">
        <f>IF($B363&gt;=$B364, AA363, NPV($B364,AB366:$BD366))</f>
        <v>#REF!</v>
      </c>
      <c r="AB367" s="34" t="e">
        <f>IF($B363&gt;=$B364, AB363, NPV($B364,AC366:$BD366))</f>
        <v>#REF!</v>
      </c>
      <c r="AC367" s="34" t="e">
        <f>IF($B363&gt;=$B364, AC363, NPV($B364,AD366:$BD366))</f>
        <v>#REF!</v>
      </c>
      <c r="AD367" s="34" t="e">
        <f>IF($B363&gt;=$B364, AD363, NPV($B364,AE366:$BD366))</f>
        <v>#REF!</v>
      </c>
      <c r="AE367" s="34" t="e">
        <f>IF($B363&gt;=$B364, AE363, NPV($B364,AF366:$BD366))</f>
        <v>#REF!</v>
      </c>
      <c r="AF367" s="34" t="e">
        <f>IF($B363&gt;=$B364, AF363, NPV($B364,AG366:$BD366))</f>
        <v>#REF!</v>
      </c>
      <c r="AG367" s="34" t="e">
        <f>IF($B363&gt;=$B364, AG363, NPV($B364,AH366:$BD366))</f>
        <v>#REF!</v>
      </c>
      <c r="AH367" s="34" t="e">
        <f>IF($B363&gt;=$B364, AH363, NPV($B364,AI366:$BD366))</f>
        <v>#REF!</v>
      </c>
      <c r="AI367" s="34" t="e">
        <f>IF($B363&gt;=$B364, AI363, NPV($B364,AJ366:$BD366))</f>
        <v>#REF!</v>
      </c>
      <c r="AJ367" s="34" t="e">
        <f>IF($B363&gt;=$B364, AJ363, NPV($B364,AK366:$BD366))</f>
        <v>#REF!</v>
      </c>
      <c r="AK367" s="34" t="e">
        <f>IF($B363&gt;=$B364, AK363, NPV($B364,AL366:$BD366))</f>
        <v>#REF!</v>
      </c>
      <c r="AL367" s="34" t="e">
        <f>IF($B363&gt;=$B364, AL363, NPV($B364,AM366:$BD366))</f>
        <v>#REF!</v>
      </c>
      <c r="AM367" s="34" t="e">
        <f>IF($B363&gt;=$B364, AM363, NPV($B364,AN366:$BD366))</f>
        <v>#REF!</v>
      </c>
      <c r="AN367" s="34" t="e">
        <f>IF($B363&gt;=$B364, AN363, NPV($B364,AO366:$BD366))</f>
        <v>#REF!</v>
      </c>
      <c r="AO367" s="34" t="e">
        <f>IF($B363&gt;=$B364, AO363, NPV($B364,AP366:$BD366))</f>
        <v>#REF!</v>
      </c>
      <c r="AP367" s="34" t="e">
        <f>IF($B363&gt;=$B364, AP363, NPV($B364,AQ366:$BD366))</f>
        <v>#REF!</v>
      </c>
      <c r="AQ367" s="34" t="e">
        <f>IF($B363&gt;=$B364, AQ363, NPV($B364,AR366:$BD366))</f>
        <v>#REF!</v>
      </c>
      <c r="AR367" s="34"/>
      <c r="AS367" s="34"/>
      <c r="AT367" s="34"/>
      <c r="AU367" s="34"/>
      <c r="AV367" s="34"/>
      <c r="AW367" s="34"/>
      <c r="AX367" s="34"/>
      <c r="AY367" s="34"/>
      <c r="AZ367" s="34"/>
      <c r="BA367" s="34"/>
      <c r="BB367" s="34"/>
      <c r="BC367" s="34"/>
      <c r="BD367" s="34"/>
    </row>
    <row r="368" spans="1:56">
      <c r="A368" s="39"/>
      <c r="B368" s="12"/>
      <c r="C368" s="30" t="e">
        <f>$C$15</f>
        <v>#REF!</v>
      </c>
      <c r="D368" s="34" t="e">
        <f t="shared" ref="D368:AQ368" si="236">IF(D367=0,0,(1-D367/D363)*100)</f>
        <v>#REF!</v>
      </c>
      <c r="E368" s="34" t="e">
        <f t="shared" si="236"/>
        <v>#REF!</v>
      </c>
      <c r="F368" s="34" t="e">
        <f t="shared" si="236"/>
        <v>#REF!</v>
      </c>
      <c r="G368" s="34" t="e">
        <f t="shared" si="236"/>
        <v>#REF!</v>
      </c>
      <c r="H368" s="34" t="e">
        <f t="shared" si="236"/>
        <v>#REF!</v>
      </c>
      <c r="I368" s="34" t="e">
        <f t="shared" si="236"/>
        <v>#REF!</v>
      </c>
      <c r="J368" s="34" t="e">
        <f t="shared" si="236"/>
        <v>#REF!</v>
      </c>
      <c r="K368" s="34" t="e">
        <f t="shared" si="236"/>
        <v>#REF!</v>
      </c>
      <c r="L368" s="34" t="e">
        <f t="shared" si="236"/>
        <v>#REF!</v>
      </c>
      <c r="M368" s="34" t="e">
        <f t="shared" si="236"/>
        <v>#REF!</v>
      </c>
      <c r="N368" s="34" t="e">
        <f t="shared" si="236"/>
        <v>#REF!</v>
      </c>
      <c r="O368" s="34" t="e">
        <f t="shared" si="236"/>
        <v>#REF!</v>
      </c>
      <c r="P368" s="34" t="e">
        <f t="shared" si="236"/>
        <v>#REF!</v>
      </c>
      <c r="Q368" s="34" t="e">
        <f t="shared" si="236"/>
        <v>#REF!</v>
      </c>
      <c r="R368" s="34" t="e">
        <f t="shared" si="236"/>
        <v>#REF!</v>
      </c>
      <c r="S368" s="34" t="e">
        <f t="shared" si="236"/>
        <v>#REF!</v>
      </c>
      <c r="T368" s="34" t="e">
        <f t="shared" si="236"/>
        <v>#REF!</v>
      </c>
      <c r="U368" s="34" t="e">
        <f t="shared" si="236"/>
        <v>#REF!</v>
      </c>
      <c r="V368" s="34" t="e">
        <f t="shared" si="236"/>
        <v>#REF!</v>
      </c>
      <c r="W368" s="34" t="e">
        <f t="shared" si="236"/>
        <v>#REF!</v>
      </c>
      <c r="X368" s="34" t="e">
        <f t="shared" si="236"/>
        <v>#REF!</v>
      </c>
      <c r="Y368" s="34" t="e">
        <f t="shared" si="236"/>
        <v>#REF!</v>
      </c>
      <c r="Z368" s="34" t="e">
        <f t="shared" si="236"/>
        <v>#REF!</v>
      </c>
      <c r="AA368" s="34" t="e">
        <f t="shared" si="236"/>
        <v>#REF!</v>
      </c>
      <c r="AB368" s="34" t="e">
        <f t="shared" si="236"/>
        <v>#REF!</v>
      </c>
      <c r="AC368" s="34" t="e">
        <f t="shared" si="236"/>
        <v>#REF!</v>
      </c>
      <c r="AD368" s="34" t="e">
        <f t="shared" si="236"/>
        <v>#REF!</v>
      </c>
      <c r="AE368" s="34" t="e">
        <f t="shared" si="236"/>
        <v>#REF!</v>
      </c>
      <c r="AF368" s="34" t="e">
        <f t="shared" si="236"/>
        <v>#REF!</v>
      </c>
      <c r="AG368" s="34" t="e">
        <f t="shared" si="236"/>
        <v>#REF!</v>
      </c>
      <c r="AH368" s="34" t="e">
        <f t="shared" si="236"/>
        <v>#REF!</v>
      </c>
      <c r="AI368" s="34" t="e">
        <f t="shared" si="236"/>
        <v>#REF!</v>
      </c>
      <c r="AJ368" s="34" t="e">
        <f t="shared" si="236"/>
        <v>#REF!</v>
      </c>
      <c r="AK368" s="34" t="e">
        <f t="shared" si="236"/>
        <v>#REF!</v>
      </c>
      <c r="AL368" s="34" t="e">
        <f t="shared" si="236"/>
        <v>#REF!</v>
      </c>
      <c r="AM368" s="34" t="e">
        <f t="shared" si="236"/>
        <v>#REF!</v>
      </c>
      <c r="AN368" s="34" t="e">
        <f t="shared" si="236"/>
        <v>#REF!</v>
      </c>
      <c r="AO368" s="34" t="e">
        <f t="shared" si="236"/>
        <v>#REF!</v>
      </c>
      <c r="AP368" s="34" t="e">
        <f t="shared" si="236"/>
        <v>#REF!</v>
      </c>
      <c r="AQ368" s="34" t="e">
        <f t="shared" si="236"/>
        <v>#REF!</v>
      </c>
      <c r="AR368" s="50"/>
      <c r="AS368" s="50"/>
      <c r="AT368" s="50"/>
      <c r="AU368" s="50"/>
      <c r="AV368" s="50"/>
      <c r="AW368" s="50"/>
      <c r="AX368" s="50"/>
      <c r="AY368" s="50"/>
      <c r="AZ368" s="50"/>
      <c r="BA368" s="50"/>
      <c r="BB368" s="12"/>
      <c r="BC368" s="12"/>
      <c r="BD368" s="12"/>
    </row>
    <row r="369" spans="1:56">
      <c r="C369" s="30" t="str">
        <f>$C$16</f>
        <v>t-g&gt;0</v>
      </c>
      <c r="D369" s="42" t="e">
        <f>IF(D49-B361&gt;0,D49-B361,0)</f>
        <v>#REF!</v>
      </c>
      <c r="E369" s="42" t="e">
        <f>IF(E49-B361&gt;0,E49-B361,0)</f>
        <v>#REF!</v>
      </c>
      <c r="F369" s="42" t="e">
        <f>IF(F49-B361&gt;0,F49-B361,0)</f>
        <v>#REF!</v>
      </c>
      <c r="G369" s="42" t="e">
        <f>IF(G49-B361&gt;0,G49-B361,0)</f>
        <v>#REF!</v>
      </c>
      <c r="H369" s="42" t="e">
        <f>IF(H49-B361&gt;0,H49-B361,0)</f>
        <v>#REF!</v>
      </c>
      <c r="I369" s="42" t="e">
        <f>IF(I49-B361&gt;0,I49-B361,0)</f>
        <v>#REF!</v>
      </c>
      <c r="J369" s="42" t="e">
        <f>IF(J49-B361&gt;0,J49-B361,0)</f>
        <v>#REF!</v>
      </c>
      <c r="K369" s="42" t="e">
        <f>IF(K49-B361&gt;0,K49-B361,0)</f>
        <v>#REF!</v>
      </c>
      <c r="L369" s="42" t="e">
        <f>IF(L49-B361&gt;0,L49-B361,0)</f>
        <v>#REF!</v>
      </c>
      <c r="M369" s="42" t="e">
        <f>IF(M49-B361&gt;0,M49-B361,0)</f>
        <v>#REF!</v>
      </c>
      <c r="N369" s="42" t="e">
        <f>IF(N49-B361&gt;0,N49-B361,0)</f>
        <v>#REF!</v>
      </c>
      <c r="O369" s="42" t="e">
        <f>IF(O49-B361&gt;0,O49-B361,0)</f>
        <v>#REF!</v>
      </c>
      <c r="P369" s="42" t="e">
        <f>IF(P49-B361&gt;0,P49-B361,0)</f>
        <v>#REF!</v>
      </c>
      <c r="Q369" s="42" t="e">
        <f>IF(Q49-B361&gt;0,Q49-B361,0)</f>
        <v>#REF!</v>
      </c>
      <c r="R369" s="42" t="e">
        <f>IF(R49-B361&gt;0,R49-B361,0)</f>
        <v>#REF!</v>
      </c>
      <c r="S369" s="42" t="e">
        <f>IF(S49-B361&gt;0,S49-B361,0)</f>
        <v>#REF!</v>
      </c>
      <c r="T369" s="42" t="e">
        <f>IF(T49-B361&gt;0,T49-B361,0)</f>
        <v>#REF!</v>
      </c>
      <c r="U369" s="42" t="e">
        <f>IF(U49-B361&gt;0,U49-B361,0)</f>
        <v>#REF!</v>
      </c>
      <c r="V369" s="42" t="e">
        <f>IF(V49-B361&gt;0,V49-B361,0)</f>
        <v>#REF!</v>
      </c>
      <c r="W369" s="42" t="e">
        <f>IF(W49-B361&gt;0,W49-B361,0)</f>
        <v>#REF!</v>
      </c>
      <c r="X369" s="42" t="e">
        <f>IF(X49-B361&gt;0,X49-B361,0)</f>
        <v>#REF!</v>
      </c>
      <c r="Y369" s="42" t="e">
        <f>IF(Y49-B361&gt;0,Y49-B361,0)</f>
        <v>#REF!</v>
      </c>
      <c r="Z369" s="42" t="e">
        <f>IF(Z49-B361&gt;0,Z49-B361,0)</f>
        <v>#REF!</v>
      </c>
      <c r="AA369" s="42" t="e">
        <f>IF(AA49-B361&gt;0,AA49-B361,0)</f>
        <v>#REF!</v>
      </c>
      <c r="AB369" s="42" t="e">
        <f>IF(AB49-B361&gt;0,AB49-B361,0)</f>
        <v>#REF!</v>
      </c>
      <c r="AC369" s="42" t="e">
        <f>IF(AC49-B361&gt;0,AC49-B361,0)</f>
        <v>#REF!</v>
      </c>
      <c r="AD369" s="42" t="e">
        <f>IF(AD49-B361&gt;0,AD49-B361,0)</f>
        <v>#REF!</v>
      </c>
      <c r="AE369" s="42" t="e">
        <f>IF(AE49-B361&gt;0,AE49-B361,0)</f>
        <v>#REF!</v>
      </c>
      <c r="AF369" s="42"/>
      <c r="AG369" s="42"/>
      <c r="AH369" s="42"/>
      <c r="AI369" s="42"/>
      <c r="AJ369" s="42"/>
      <c r="AK369" s="42"/>
      <c r="AL369" s="42"/>
      <c r="AM369" s="42"/>
      <c r="AN369" s="42"/>
      <c r="AO369" s="42"/>
      <c r="AP369" s="42"/>
      <c r="AQ369" s="42"/>
      <c r="AR369" s="43"/>
      <c r="AS369" s="43"/>
      <c r="AT369" s="43"/>
      <c r="AU369" s="43"/>
      <c r="AV369" s="43"/>
      <c r="AW369" s="43"/>
      <c r="AX369" s="43"/>
      <c r="AY369" s="43"/>
      <c r="AZ369" s="43"/>
      <c r="BA369" s="43"/>
      <c r="BB369" s="46"/>
      <c r="BC369" s="46"/>
      <c r="BD369" s="46"/>
    </row>
    <row r="370" spans="1:56">
      <c r="C370" s="30"/>
      <c r="D370" s="42" t="e">
        <f>IF(D369=0,0,CHOOSE(D369,D376,E376,F376,G376,H376,I376,J376,K376,L376,M376,N376,O376,P376,Q376,R376,S376,T376,U376,V376,W376,X376,Y376,Z376,AA376,AB376,AC376,AD376,AE376,AF376))</f>
        <v>#REF!</v>
      </c>
      <c r="E370" s="42" t="e">
        <f>IF(E369=0,0,CHOOSE(E369,D376,E376,F376,G376,H376,I376,J376,K376,L376,M376,N376,O376,P376,Q376,R376,S376,T376,U376,V376,W376,X376,Y376,Z376,AA376,AB376,AC376,AD376,AE376,AF376))</f>
        <v>#REF!</v>
      </c>
      <c r="F370" s="42" t="e">
        <f>IF(F369=0,0,CHOOSE(F369,D376,E376,F376,G376,H376,I376,J376,K376,L376,M376,N376,O376,P376,Q376,R376,S376,T376,U376,V376,W376,X376,Y376,Z376,AA376,AB376,AC376,AD376,AE376,AF376))</f>
        <v>#REF!</v>
      </c>
      <c r="G370" s="42" t="e">
        <f>IF(G369=0,0,CHOOSE(G369,D376,E376,F376,G376,H376,I376,J376,K376,L376,M376,N376,O376,P376,Q376,R376,S376,T376,U376,V376,W376,X376,Y376,Z376,AA376,AB376,AC376,AD376,AE376,AF376))</f>
        <v>#REF!</v>
      </c>
      <c r="H370" s="42" t="e">
        <f>IF(H369=0,0,CHOOSE(H369,D376,E376,F376,G376,H376,I376,J376,K376,L376,M376,N376,O376,P376,Q376,R376,S376,T376,U376,V376,W376,X376,Y376,Z376,AA376,AB376,AC376,AD376,AE376,AF376))</f>
        <v>#REF!</v>
      </c>
      <c r="I370" s="42" t="e">
        <f>IF(I369=0,0,CHOOSE(I369,D376,E376,F376,G376,H376,I376,J376,K376,L376,M376,N376,O376,P376,Q376,R376,S376,T376,U376,V376,W376,X376,Y376,Z376,AA376,AB376,AC376,AD376,AE376,AF376))</f>
        <v>#REF!</v>
      </c>
      <c r="J370" s="42" t="e">
        <f>IF(J369=0,0,CHOOSE(J369,D376,E376,F376,G376,H376,I376,J376,K376,L376,M376,N376,O376,P376,Q376,R376,S376,T376,U376,V376,W376,X376,Y376,Z376,AA376,AB376,AC376,AD376,AE376,AF376))</f>
        <v>#REF!</v>
      </c>
      <c r="K370" s="42" t="e">
        <f>IF(K369=0,0,CHOOSE(K369,D376,E376,F376,G376,H376,I376,J376,K376,L376,M376,N376,O376,P376,Q376,R376,S376,T376,U376,V376,W376,X376,Y376,Z376,AA376,AB376,AC376,AD376,AE376,AF376))</f>
        <v>#REF!</v>
      </c>
      <c r="L370" s="42" t="e">
        <f>IF(L369=0,0,CHOOSE(L369,D376,E376,F376,G376,H376,I376,J376,K376,L376,M376,N376,O376,P376,Q376,R376,S376,T376,U376,V376,W376,X376,Y376,Z376,AA376,AB376,AC376,AD376,AE376,AF376))</f>
        <v>#REF!</v>
      </c>
      <c r="M370" s="42" t="e">
        <f>IF(M369=0,0,CHOOSE(M369,D376,E376,F376,G376,H376,I376,J376,K376,L376,M376,N376,O376,P376,Q376,R376,S376,T376,U376,V376,W376,X376,Y376,Z376,AA376,AB376,AC376,AD376,AE376,AF376))</f>
        <v>#REF!</v>
      </c>
      <c r="N370" s="42" t="e">
        <f>IF(N369=0,0,CHOOSE(N369,D376,E376,F376,G376,H376,I376,J376,K376,L376,M376,N376,O376,P376,Q376,R376,S376,T376,U376,V376,W376,X376,Y376,Z376,AA376,AB376,AC376,AD376,AE376,AF376))</f>
        <v>#REF!</v>
      </c>
      <c r="O370" s="42" t="e">
        <f>IF(O369=0,0,CHOOSE(O369,D376,E376,F376,G376,H376,I376,J376,K376,L376,M376,N376,O376,P376,Q376,R376,S376,T376,U376,V376,W376,X376,Y376,Z376,AA376,AB376,AC376,AD376,AE376,AF376))</f>
        <v>#REF!</v>
      </c>
      <c r="P370" s="42" t="e">
        <f>IF(P369=0,0,CHOOSE(P369,D376,E376,F376,G376,H376,I376,J376,K376,L376,M376,N376,O376,P376,Q376,R376,S376,T376,U376,V376,W376,X376,Y376,Z376,AA376,AB376,AC376,AD376,AE376,AF376))</f>
        <v>#REF!</v>
      </c>
      <c r="Q370" s="42" t="e">
        <f>IF(Q369=0,0,CHOOSE(Q369,D376,E376,F376,G376,H376,I376,J376,K376,L376,M376,N376,O376,P376,Q376,R376,S376,T376,U376,V376,W376,X376,Y376,Z376,AA376,AB376,AC376,AD376,AE376,AF376))</f>
        <v>#REF!</v>
      </c>
      <c r="R370" s="42" t="e">
        <f>IF(R369=0,0,CHOOSE(R369,D376,E376,F376,G376,H376,I376,J376,K376,L376,M376,N376,O376,P376,Q376,R376,S376,T376,U376,V376,W376,X376,Y376,Z376,AA376,AB376,AC376,AD376,AE376,AF376))</f>
        <v>#REF!</v>
      </c>
      <c r="S370" s="42" t="e">
        <f>IF(S369=0,0,CHOOSE(S369,D376,E376,F376,G376,H376,I376,J376,K376,L376,M376,N376,O376,P376,Q376,R376,S376,T376,U376,V376,W376,X376,Y376,Z376,AA376,AB376,AC376,AD376,AE376,AF376))</f>
        <v>#REF!</v>
      </c>
      <c r="T370" s="42" t="e">
        <f>IF(T369=0,0,CHOOSE(T369,D376,E376,F376,G376,H376,I376,J376,K376,L376,M376,N376,O376,P376,Q376,R376,S376,T376,U376,V376,W376,X376,Y376,Z376,AA376,AB376,AC376,AD376,AE376,AF376))</f>
        <v>#REF!</v>
      </c>
      <c r="U370" s="42" t="e">
        <f>IF(U369=0,0,CHOOSE(U369,D376,E376,F376,G376,H376,I376,J376,K376,L376,M376,N376,O376,P376,Q376,R376,S376,T376,U376,V376,W376,X376,Y376,Z376,AA376,AB376,AC376,AD376,AE376,AF376))</f>
        <v>#REF!</v>
      </c>
      <c r="V370" s="42" t="e">
        <f>IF(V369=0,0,CHOOSE(V369,D376,E376,F376,G376,H376,I376,J376,K376,L376,M376,N376,O376,P376,Q376,R376,S376,T376,U376,V376,W376,X376,Y376,Z376,AA376,AB376,AC376,AD376,AE376,AF376))</f>
        <v>#REF!</v>
      </c>
      <c r="W370" s="42" t="e">
        <f>IF(W369=0,0,CHOOSE(W369,D376,E376,F376,G376,H376,I376,J376,K376,L376,M376,N376,O376,P376,Q376,R376,S376,T376,U376,V376,W376,X376,Y376,Z376,AA376,AB376,AC376,AD376,AE376,AF376))</f>
        <v>#REF!</v>
      </c>
      <c r="X370" s="42" t="e">
        <f>IF(X369=0,0,CHOOSE(X369,D376,E376,F376,G376,H376,I376,J376,K376,L376,M376,N376,O376,P376,Q376,R376,S376,T376,U376,V376,W376,X376,Y376,Z376,AA376,AB376,AC376,AD376,AE376,AF376))</f>
        <v>#REF!</v>
      </c>
      <c r="Y370" s="42" t="e">
        <f>IF(Y369=0,0,CHOOSE(Y369,D376,E376,F376,G376,H376,I376,J376,K376,L376,M376,N376,O376,P376,Q376,R376,S376,T376,U376,V376,W376,X376,Y376,Z376,AA376,AB376,AC376,AD376,AE376,AF376))</f>
        <v>#REF!</v>
      </c>
      <c r="Z370" s="42" t="e">
        <f>IF(Z369=0,0,CHOOSE(Z369,D376,E376,F376,G376,H376,I376,J376,K376,L376,M376,N376,O376,P376,Q376,R376,S376,T376,U376,V376,W376,X376,Y376,Z376,AA376,AB376,AC376,AD376,AE376,AF376))</f>
        <v>#REF!</v>
      </c>
      <c r="AA370" s="42" t="e">
        <f>IF(AA369=0,0,CHOOSE(AA369,D376,E376,F376,G376,H376,I376,J376,K376,L376,M376,N376,O376,P376,Q376,R376,S376,T376,U376,V376,W376,X376,Y376,Z376,AA376,AB376,AC376,AD376,AE376,AF376))</f>
        <v>#REF!</v>
      </c>
      <c r="AB370" s="42" t="e">
        <f>IF(AB369=0,0,CHOOSE(AB369,D376,E376,F376,G376,H376,I376,J376,K376,L376,M376,N376,O376,P376,Q376,R376,S376,T376,U376,V376,W376,X376,Y376,Z376,AA376,AB376,AC376,AD376,AE376,AF376))</f>
        <v>#REF!</v>
      </c>
      <c r="AC370" s="42" t="e">
        <f>IF(AC369=0,0,CHOOSE(AC369,D376,E376,F376,G376,H376,I376,J376,K376,L376,M376,N376,O376,P376,Q376,R376,S376,T376,U376,V376,W376,X376,Y376,Z376,AA376,AB376,AC376,AD376,AE376,AF376))</f>
        <v>#REF!</v>
      </c>
      <c r="AD370" s="42" t="e">
        <f>IF(AD369=0,0,CHOOSE(AD369,D376,E376,F376,G376,H376,I376,J376,K376,L376,M376,N376,O376,P376,Q376,R376,S376,T376,U376,V376,W376,X376,Y376,Z376,AA376,AB376,AC376,AD376,AE376,AF376))</f>
        <v>#REF!</v>
      </c>
      <c r="AE370" s="42" t="e">
        <f>IF(AE369=0,0,CHOOSE(AE369,D376,E376,F376,G376,H376,I376,J376,K376,L376,M376,N376,O376,P376,Q376,R376,S376,T376,U376,V376,W376,X376,Y376,Z376,AA376,AB376,AC376,AD376,AE376,AF376))</f>
        <v>#REF!</v>
      </c>
      <c r="AF370" s="42"/>
      <c r="AG370" s="42"/>
      <c r="AH370" s="42"/>
      <c r="AI370" s="42"/>
      <c r="AJ370" s="42"/>
      <c r="AK370" s="42"/>
      <c r="AL370" s="42"/>
      <c r="AM370" s="42"/>
      <c r="AN370" s="42"/>
      <c r="AO370" s="42"/>
      <c r="AP370" s="42"/>
      <c r="AQ370" s="42"/>
      <c r="AR370" s="23"/>
      <c r="AS370" s="23"/>
      <c r="AT370" s="23"/>
      <c r="AU370" s="23"/>
      <c r="AV370" s="23"/>
      <c r="AW370" s="23"/>
      <c r="AX370" s="23"/>
      <c r="AY370" s="23"/>
      <c r="AZ370" s="23"/>
      <c r="BA370" s="23"/>
      <c r="BB370" s="23"/>
      <c r="BC370" s="23"/>
      <c r="BD370" s="23"/>
    </row>
    <row r="371" spans="1:56">
      <c r="C371" s="30" t="str">
        <f>$C$18</f>
        <v>t-m condition</v>
      </c>
      <c r="D371" s="42" t="e">
        <f>IF(D49-B362&gt;0,D49-B362,0)</f>
        <v>#REF!</v>
      </c>
      <c r="E371" s="42" t="e">
        <f>IF(E49-B362&gt;0,E49-B362,0)</f>
        <v>#REF!</v>
      </c>
      <c r="F371" s="42" t="e">
        <f>IF(F49-B362&gt;0,F49-B362,0)</f>
        <v>#REF!</v>
      </c>
      <c r="G371" s="42" t="e">
        <f>IF(G49-B362&gt;0,G49-B362,0)</f>
        <v>#REF!</v>
      </c>
      <c r="H371" s="42" t="e">
        <f>IF(H49-B362&gt;0,H49-B362,0)</f>
        <v>#REF!</v>
      </c>
      <c r="I371" s="42" t="e">
        <f>IF(I49-B362&gt;0,I49-B362,0)</f>
        <v>#REF!</v>
      </c>
      <c r="J371" s="42" t="e">
        <f>IF(J49-B362&gt;0,J49-B362,0)</f>
        <v>#REF!</v>
      </c>
      <c r="K371" s="42" t="e">
        <f>IF(K49-B362&gt;0,K49-B362,0)</f>
        <v>#REF!</v>
      </c>
      <c r="L371" s="42" t="e">
        <f>IF(L49-B362&gt;0,L49-B362,0)</f>
        <v>#REF!</v>
      </c>
      <c r="M371" s="42" t="e">
        <f>IF(M49-B362&gt;0,M49-B362,0)</f>
        <v>#REF!</v>
      </c>
      <c r="N371" s="42" t="e">
        <f>IF(N49-B362&gt;0,N49-B362,0)</f>
        <v>#REF!</v>
      </c>
      <c r="O371" s="42" t="e">
        <f>IF(O49-B362&gt;0,O49-B362,0)</f>
        <v>#REF!</v>
      </c>
      <c r="P371" s="42" t="e">
        <f>IF(P49-B362&gt;0,P49-B362,0)</f>
        <v>#REF!</v>
      </c>
      <c r="Q371" s="42" t="e">
        <f>IF(Q49-B362&gt;0,Q49-B362,0)</f>
        <v>#REF!</v>
      </c>
      <c r="R371" s="42" t="e">
        <f>IF(R49-B362&gt;0,R49-B362,0)</f>
        <v>#REF!</v>
      </c>
      <c r="S371" s="42" t="e">
        <f>IF(S49-B362&gt;0,S49-B362,0)</f>
        <v>#REF!</v>
      </c>
      <c r="T371" s="42" t="e">
        <f>IF(T49-B362&gt;0,T49-B362,0)</f>
        <v>#REF!</v>
      </c>
      <c r="U371" s="42" t="e">
        <f>IF(U49-B362&gt;0,U49-B362,0)</f>
        <v>#REF!</v>
      </c>
      <c r="V371" s="42" t="e">
        <f>IF(V49-B362&gt;0,V49-B362,0)</f>
        <v>#REF!</v>
      </c>
      <c r="W371" s="42" t="e">
        <f>IF(W49-B362&gt;0,W49-B362,0)</f>
        <v>#REF!</v>
      </c>
      <c r="X371" s="42" t="e">
        <f>IF(X49-B362&gt;0,X49-B362,0)</f>
        <v>#REF!</v>
      </c>
      <c r="Y371" s="42" t="e">
        <f>IF(Y49-B362&gt;0,Y49-B362,0)</f>
        <v>#REF!</v>
      </c>
      <c r="Z371" s="42" t="e">
        <f>IF(Z49-B362&gt;0,Z49-B362,0)</f>
        <v>#REF!</v>
      </c>
      <c r="AA371" s="42" t="e">
        <f>IF(AA49-B362&gt;0,AA49-B362,0)</f>
        <v>#REF!</v>
      </c>
      <c r="AB371" s="42" t="e">
        <f>IF(AB49-B362&gt;0,AB49-B362,0)</f>
        <v>#REF!</v>
      </c>
      <c r="AC371" s="42" t="e">
        <f>IF(AC49-B362&gt;0,AC49-B362,0)</f>
        <v>#REF!</v>
      </c>
      <c r="AD371" s="42" t="e">
        <f>IF(AD49-B362&gt;0,AD49-B362,0)</f>
        <v>#REF!</v>
      </c>
      <c r="AE371" s="42" t="e">
        <f>IF(AE49-B362&gt;0,AE49-B362,0)</f>
        <v>#REF!</v>
      </c>
      <c r="AF371" s="42"/>
      <c r="AG371" s="42"/>
      <c r="AH371" s="42"/>
      <c r="AI371" s="42"/>
      <c r="AJ371" s="42"/>
      <c r="AK371" s="42"/>
      <c r="AL371" s="42"/>
      <c r="AM371" s="42"/>
      <c r="AN371" s="42"/>
      <c r="AO371" s="42"/>
      <c r="AP371" s="42"/>
      <c r="AQ371" s="42"/>
      <c r="AR371" s="45"/>
      <c r="AS371" s="45"/>
      <c r="AT371" s="45"/>
      <c r="AU371" s="45"/>
      <c r="AV371" s="45"/>
      <c r="AW371" s="46"/>
      <c r="AX371" s="45"/>
      <c r="AY371" s="45"/>
      <c r="AZ371" s="45"/>
      <c r="BA371" s="45"/>
      <c r="BB371" s="45"/>
      <c r="BC371" s="45"/>
      <c r="BD371" s="45"/>
    </row>
    <row r="372" spans="1:56">
      <c r="D372" s="34" t="e">
        <f>IF(D371=0,0,CHOOSE(D371,D376,E376,F376,G376,H376,I376,J376,K376,L376,M376,N376,O376,P376,Q376,R376,S376,T376,U376,V376,W376,X376,Y376,Z376,AA376,AB376,AC376,AD376,AE376))</f>
        <v>#REF!</v>
      </c>
      <c r="E372" s="34" t="e">
        <f>IF(E371=0,0,CHOOSE(E371,D376,E376,F376,G376,H376,I376,J376,K376,L376,M376,N376,O376,P376,Q376,R376,S376,T376,U376,V376,W376,X376,Y376,Z376,AA376,AB376,AC376,AD376,AE376))</f>
        <v>#REF!</v>
      </c>
      <c r="F372" s="34" t="e">
        <f>IF(F371=0,0,CHOOSE(F371,D376,E376,F376,G376,H376,I376,J376,K376,L376,M376,N376,O376,P376,Q376,R376,S376,T376,U376,V376,W376,X376,Y376,Z376,AA376,AB376,AC376,AD376,AE376))</f>
        <v>#REF!</v>
      </c>
      <c r="G372" s="34" t="e">
        <f>IF(G371=0,0,CHOOSE(G371,D376,E376,F376,G376,H376,I376,J376,K376,L376,M376,N376,O376,P376,Q376,R376,S376,T376,U376,V376,W376,X376,Y376,Z376,AA376,AB376,AC376,AD376,AE376))</f>
        <v>#REF!</v>
      </c>
      <c r="H372" s="34" t="e">
        <f>IF(H371=0,0,CHOOSE(H371,D376,E376,F376,G376,H376,I376,J376,K376,L376,M376,N376,O376,P376,Q376,R376,S376,T376,U376,V376,W376,X376,Y376,Z376,AA376,AB376,AC376,AD376,AE376))</f>
        <v>#REF!</v>
      </c>
      <c r="I372" s="34" t="e">
        <f>IF(I371=0,0,CHOOSE(I371,D376,E376,F376,G376,H376,I376,J376,K376,L376,M376,N376,O376,P376,Q376,R376,S376,T376,U376,V376,W376,X376,Y376,Z376,AA376,AB376,AC376,AD376,AE376))</f>
        <v>#REF!</v>
      </c>
      <c r="J372" s="34" t="e">
        <f>IF(J371=0,0,CHOOSE(J371,D376,E376,F376,G376,H376,I376,J376,K376,L376,M376,N376,O376,P376,Q376,R376,S376,T376,U376,V376,W376,X376,Y376,Z376,AA376,AB376,AC376,AD376,AE376))</f>
        <v>#REF!</v>
      </c>
      <c r="K372" s="34" t="e">
        <f>IF(K371=0,0,CHOOSE(K371,D376,E376,F376,G376,H376,I376,J376,K376,L376,M376,N376,O376,P376,Q376,R376,S376,T376,U376,V376,W376,X376,Y376,Z376,AA376,AB376,AC376,AD376,AE376))</f>
        <v>#REF!</v>
      </c>
      <c r="L372" s="34" t="e">
        <f>IF(L371=0,0,CHOOSE(L371,D376,E376,F376,G376,H376,I376,J376,K376,L376,M376,N376,O376,P376,Q376,R376,S376,T376,U376,V376,W376,X376,Y376,Z376,AA376,AB376,AC376,AD376,AE376))</f>
        <v>#REF!</v>
      </c>
      <c r="M372" s="34" t="e">
        <f>IF(M371=0,0,CHOOSE(M371,D376,E376,F376,G376,H376,I376,J376,K376,L376,M376,N376,O376,P376,Q376,R376,S376,T376,U376,V376,W376,X376,Y376,Z376,AA376,AB376,AC376,AD376,AE376))</f>
        <v>#REF!</v>
      </c>
      <c r="N372" s="34" t="e">
        <f>IF(N371=0,0,CHOOSE(N371,D376,E376,F376,G376,H376,I376,J376,K376,L376,M376,N376,O376,P376,Q376,R376,S376,T376,U376,V376,W376,X376,Y376,Z376,AA376,AB376,AC376,AD376,AE376))</f>
        <v>#REF!</v>
      </c>
      <c r="O372" s="34" t="e">
        <f>IF(O371=0,0,CHOOSE(O371,D376,E376,F376,G376,H376,I376,J376,K376,L376,M376,N376,O376,P376,Q376,R376,S376,T376,U376,V376,W376,X376,Y376,Z376,AA376,AB376,AC376,AD376,AE376))</f>
        <v>#REF!</v>
      </c>
      <c r="P372" s="34" t="e">
        <f>IF(P371=0,0,CHOOSE(P371,D376,E376,F376,G376,H376,I376,J376,K376,L376,M376,N376,O376,P376,Q376,R376,S376,T376,U376,V376,W376,X376,Y376,Z376,AA376,AB376,AC376,AD376,AE376))</f>
        <v>#REF!</v>
      </c>
      <c r="Q372" s="34" t="e">
        <f>IF(Q371=0,0,CHOOSE(Q371,D376,E376,F376,G376,H376,I376,J376,K376,L376,M376,N376,O376,P376,Q376,R376,S376,T376,U376,V376,W376,X376,Y376,Z376,AA376,AB376,AC376,AD376,AE376))</f>
        <v>#REF!</v>
      </c>
      <c r="R372" s="34" t="e">
        <f>IF(R371=0,0,CHOOSE(R371,D376,E376,F376,G376,H376,I376,J376,K376,L376,M376,N376,O376,P376,Q376,R376,S376,T376,U376,V376,W376,X376,Y376,Z376,AA376,AB376,AC376,AD376,AE376))</f>
        <v>#REF!</v>
      </c>
      <c r="S372" s="34" t="e">
        <f>IF(S371=0,0,CHOOSE(S371,D376,E376,F376,G376,H376,I376,J376,K376,L376,M376,N376,O376,P376,Q376,R376,S376,T376,U376,V376,W376,X376,Y376,Z376,AA376,AB376,AC376,AD376,AE376))</f>
        <v>#REF!</v>
      </c>
      <c r="T372" s="34" t="e">
        <f>IF(T371=0,0,CHOOSE(T371,D376,E376,F376,G376,H376,I376,J376,K376,L376,M376,N376,O376,P376,Q376,R376,S376,T376,U376,V376,W376,X376,Y376,Z376,AA376,AB376,AC376,AD376,AE376))</f>
        <v>#REF!</v>
      </c>
      <c r="U372" s="34" t="e">
        <f>IF(U371=0,0,CHOOSE(U371,D376,E376,F376,G376,H376,I376,J376,K376,L376,M376,N376,O376,P376,Q376,R376,S376,T376,U376,V376,W376,X376,Y376,Z376,AA376,AB376,AC376,AD376,AE376))</f>
        <v>#REF!</v>
      </c>
      <c r="V372" s="34" t="e">
        <f>IF(V371=0,0,CHOOSE(V371,D376,E376,F376,G376,H376,I376,J376,K376,L376,M376,N376,O376,P376,Q376,R376,S376,T376,U376,V376,W376,X376,Y376,Z376,AA376,AB376,AC376,AD376,AE376))</f>
        <v>#REF!</v>
      </c>
      <c r="W372" s="34" t="e">
        <f>IF(W371=0,0,CHOOSE(W371,D376,E376,F376,G376,H376,I376,J376,K376,L376,M376,N376,O376,P376,Q376,R376,S376,T376,U376,V376,W376,X376,Y376,Z376,AA376,AB376,AC376,AD376,AE376))</f>
        <v>#REF!</v>
      </c>
      <c r="X372" s="34" t="e">
        <f>IF(X371=0,0,CHOOSE(X371,D376,E376,F376,G376,H376,I376,J376,K376,L376,M376,N376,O376,P376,Q376,R376,S376,T376,U376,V376,W376,X376,Y376,Z376,AA376,AB376,AC376,AD376,AE376))</f>
        <v>#REF!</v>
      </c>
      <c r="Y372" s="34" t="e">
        <f>IF(Y371=0,0,CHOOSE(Y371,D376,E376,F376,G376,H376,I376,J376,K376,L376,M376,N376,O376,P376,Q376,R376,S376,T376,U376,V376,W376,X376,Y376,Z376,AA376,AB376,AC376,AD376,AE376))</f>
        <v>#REF!</v>
      </c>
      <c r="Z372" s="34" t="e">
        <f>IF(Z371=0,0,CHOOSE(Z371,D376,E376,F376,G376,H376,I376,J376,K376,L376,M376,N376,O376,P376,Q376,R376,S376,T376,U376,V376,W376,X376,Y376,Z376,AA376,AB376,AC376,AD376,AE376))</f>
        <v>#REF!</v>
      </c>
      <c r="AA372" s="34" t="e">
        <f>IF(AA371=0,0,CHOOSE(AA371,D376,E376,F376,G376,H376,I376,J376,K376,L376,M376,N376,O376,P376,Q376,R376,S376,T376,U376,V376,W376,X376,Y376,Z376,AA376,AB376,AC376,AD376,AE376))</f>
        <v>#REF!</v>
      </c>
      <c r="AB372" s="34" t="e">
        <f>IF(AB371=0,0,CHOOSE(AB371,D376,E376,F376,G376,H376,I376,J376,K376,L376,M376,N376,O376,P376,Q376,R376,S376,T376,U376,V376,W376,X376,Y376,Z376,AA376,AB376,AC376,AD376,AE376))</f>
        <v>#REF!</v>
      </c>
      <c r="AC372" s="34" t="e">
        <f>IF(AC371=0,0,CHOOSE(AC371,D376,E376,F376,G376,H376,I376,J376,K376,L376,M376,N376,O376,P376,Q376,R376,S376,T376,U376,V376,W376,X376,Y376,Z376,AA376,AB376,AC376,AD376,AE376))</f>
        <v>#REF!</v>
      </c>
      <c r="AD372" s="34" t="e">
        <f>IF(AD371=0,0,CHOOSE(AD371,D376,E376,F376,G376,H376,I376,J376,K376,L376,M376,N376,O376,P376,Q376,R376,S376,T376,U376,V376,W376,X376,Y376,Z376,AA376,AB376,AC376,AD376,AE376))</f>
        <v>#REF!</v>
      </c>
      <c r="AE372" s="34" t="e">
        <f>IF(AE371=0,0,CHOOSE(AE371,D376,E376,F376,G376,H376,I376,J376,K376,L376,M376,N376,O376,P376,Q376,R376,S376,T376,U376,V376,W376,X376,Y376,Z376,AA376,AB376,AC376,AD376,AE376))</f>
        <v>#REF!</v>
      </c>
      <c r="AF372" s="42"/>
      <c r="AG372" s="42"/>
      <c r="AH372" s="42"/>
      <c r="AI372" s="42"/>
      <c r="AJ372" s="42"/>
      <c r="AK372" s="42"/>
      <c r="AL372" s="42"/>
      <c r="AM372" s="42"/>
      <c r="AN372" s="42"/>
      <c r="AO372" s="42"/>
      <c r="AP372" s="42"/>
      <c r="AQ372" s="42"/>
      <c r="AR372" s="12"/>
      <c r="AS372" s="12"/>
      <c r="AT372" s="12"/>
      <c r="AU372" s="12"/>
      <c r="AV372" s="12"/>
      <c r="AW372" s="12"/>
      <c r="AX372" s="12"/>
      <c r="AY372" s="12"/>
      <c r="AZ372" s="12"/>
      <c r="BA372" s="12"/>
      <c r="BB372" s="12"/>
      <c r="BC372" s="12"/>
      <c r="BD372" s="12"/>
    </row>
    <row r="373" spans="1:56">
      <c r="A373" s="49"/>
      <c r="B373" s="12"/>
      <c r="C373" s="12"/>
      <c r="D373" s="22"/>
      <c r="E373" s="22"/>
      <c r="F373" s="22"/>
      <c r="G373" s="22"/>
      <c r="H373" s="22"/>
      <c r="I373" s="22"/>
      <c r="J373" s="22"/>
      <c r="K373" s="22"/>
      <c r="L373" s="22"/>
      <c r="M373" s="22"/>
      <c r="N373" s="22"/>
      <c r="O373" s="22"/>
      <c r="P373" s="22"/>
      <c r="Q373" s="22"/>
      <c r="R373" s="22"/>
      <c r="S373" s="22"/>
      <c r="T373" s="22"/>
      <c r="U373" s="22"/>
      <c r="V373" s="22"/>
      <c r="W373" s="22"/>
      <c r="X373" s="22"/>
      <c r="Y373" s="22"/>
      <c r="Z373" s="22"/>
      <c r="AA373" s="22"/>
      <c r="AB373" s="22"/>
      <c r="AC373" s="22"/>
      <c r="AD373" s="50"/>
      <c r="AE373" s="50"/>
      <c r="AF373" s="50"/>
      <c r="AG373" s="50"/>
      <c r="AH373" s="50"/>
      <c r="AI373" s="50"/>
      <c r="AJ373" s="50"/>
      <c r="AK373" s="50"/>
      <c r="AL373" s="50"/>
      <c r="AM373" s="50"/>
      <c r="AN373" s="50"/>
      <c r="AO373" s="50"/>
      <c r="AP373" s="50"/>
      <c r="AQ373" s="50"/>
      <c r="AR373" s="50"/>
      <c r="AS373" s="50"/>
      <c r="AT373" s="50"/>
      <c r="AU373" s="50"/>
      <c r="AV373" s="50"/>
      <c r="AW373" s="50"/>
      <c r="AX373" s="50"/>
      <c r="AY373" s="50"/>
      <c r="AZ373" s="50"/>
      <c r="BA373" s="50"/>
      <c r="BB373" s="46"/>
      <c r="BC373" s="46"/>
      <c r="BD373" s="46"/>
    </row>
    <row r="374" spans="1:56">
      <c r="A374" s="49" t="e">
        <f>+"Output "&amp; PV_Base!A360&amp;""</f>
        <v>#REF!</v>
      </c>
      <c r="B374" s="12"/>
      <c r="C374" s="51"/>
      <c r="D374" s="52" t="e">
        <f>D$7</f>
        <v>#NAME?</v>
      </c>
      <c r="E374" s="25" t="e">
        <f t="shared" ref="E374:AE374" si="237">D374+1</f>
        <v>#NAME?</v>
      </c>
      <c r="F374" s="25" t="e">
        <f t="shared" si="237"/>
        <v>#NAME?</v>
      </c>
      <c r="G374" s="25" t="e">
        <f t="shared" si="237"/>
        <v>#NAME?</v>
      </c>
      <c r="H374" s="25" t="e">
        <f t="shared" si="237"/>
        <v>#NAME?</v>
      </c>
      <c r="I374" s="25" t="e">
        <f t="shared" si="237"/>
        <v>#NAME?</v>
      </c>
      <c r="J374" s="25" t="e">
        <f t="shared" si="237"/>
        <v>#NAME?</v>
      </c>
      <c r="K374" s="25" t="e">
        <f t="shared" si="237"/>
        <v>#NAME?</v>
      </c>
      <c r="L374" s="25" t="e">
        <f t="shared" si="237"/>
        <v>#NAME?</v>
      </c>
      <c r="M374" s="25" t="e">
        <f t="shared" si="237"/>
        <v>#NAME?</v>
      </c>
      <c r="N374" s="25" t="e">
        <f t="shared" si="237"/>
        <v>#NAME?</v>
      </c>
      <c r="O374" s="25" t="e">
        <f t="shared" si="237"/>
        <v>#NAME?</v>
      </c>
      <c r="P374" s="25" t="e">
        <f t="shared" si="237"/>
        <v>#NAME?</v>
      </c>
      <c r="Q374" s="25" t="e">
        <f t="shared" si="237"/>
        <v>#NAME?</v>
      </c>
      <c r="R374" s="25" t="e">
        <f t="shared" si="237"/>
        <v>#NAME?</v>
      </c>
      <c r="S374" s="25" t="e">
        <f t="shared" si="237"/>
        <v>#NAME?</v>
      </c>
      <c r="T374" s="25" t="e">
        <f t="shared" si="237"/>
        <v>#NAME?</v>
      </c>
      <c r="U374" s="25" t="e">
        <f t="shared" si="237"/>
        <v>#NAME?</v>
      </c>
      <c r="V374" s="25" t="e">
        <f t="shared" si="237"/>
        <v>#NAME?</v>
      </c>
      <c r="W374" s="25" t="e">
        <f t="shared" si="237"/>
        <v>#NAME?</v>
      </c>
      <c r="X374" s="25" t="e">
        <f t="shared" si="237"/>
        <v>#NAME?</v>
      </c>
      <c r="Y374" s="25" t="e">
        <f t="shared" si="237"/>
        <v>#NAME?</v>
      </c>
      <c r="Z374" s="25" t="e">
        <f t="shared" si="237"/>
        <v>#NAME?</v>
      </c>
      <c r="AA374" s="25" t="e">
        <f t="shared" si="237"/>
        <v>#NAME?</v>
      </c>
      <c r="AB374" s="25" t="e">
        <f t="shared" si="237"/>
        <v>#NAME?</v>
      </c>
      <c r="AC374" s="25" t="e">
        <f t="shared" si="237"/>
        <v>#NAME?</v>
      </c>
      <c r="AD374" s="25" t="e">
        <f t="shared" si="237"/>
        <v>#NAME?</v>
      </c>
      <c r="AE374" s="25" t="e">
        <f t="shared" si="237"/>
        <v>#NAME?</v>
      </c>
      <c r="AF374" s="50"/>
      <c r="AG374" s="50"/>
      <c r="AH374" s="50"/>
      <c r="AI374" s="50"/>
      <c r="AJ374" s="50"/>
      <c r="AK374" s="50"/>
      <c r="AL374" s="50"/>
      <c r="AM374" s="50"/>
      <c r="AN374" s="50"/>
      <c r="AO374" s="50"/>
      <c r="AP374" s="50"/>
      <c r="AQ374" s="50"/>
      <c r="AR374" s="50"/>
      <c r="AS374" s="50"/>
      <c r="AT374" s="50"/>
      <c r="AU374" s="50"/>
      <c r="AV374" s="50"/>
      <c r="AW374" s="50"/>
      <c r="AX374" s="50"/>
      <c r="AY374" s="50"/>
      <c r="AZ374" s="50"/>
      <c r="BA374" s="50"/>
      <c r="BB374" s="46"/>
      <c r="BC374" s="46"/>
      <c r="BD374" s="46"/>
    </row>
    <row r="375" spans="1:56">
      <c r="A375" s="53"/>
      <c r="B375" s="51"/>
      <c r="C375" s="54" t="e">
        <f>$C$22</f>
        <v>#REF!</v>
      </c>
      <c r="D375" s="85" t="e">
        <f>#REF!</f>
        <v>#REF!</v>
      </c>
      <c r="E375" s="85" t="e">
        <f>#REF!</f>
        <v>#REF!</v>
      </c>
      <c r="F375" s="85" t="e">
        <f>#REF!</f>
        <v>#REF!</v>
      </c>
      <c r="G375" s="85" t="e">
        <f>#REF!</f>
        <v>#REF!</v>
      </c>
      <c r="H375" s="85" t="e">
        <f>#REF!</f>
        <v>#REF!</v>
      </c>
      <c r="I375" s="85" t="e">
        <f>#REF!</f>
        <v>#REF!</v>
      </c>
      <c r="J375" s="85" t="e">
        <f>#REF!</f>
        <v>#REF!</v>
      </c>
      <c r="K375" s="85" t="e">
        <f>#REF!</f>
        <v>#REF!</v>
      </c>
      <c r="L375" s="85" t="e">
        <f>#REF!</f>
        <v>#REF!</v>
      </c>
      <c r="M375" s="85" t="e">
        <f>#REF!</f>
        <v>#REF!</v>
      </c>
      <c r="N375" s="85" t="e">
        <f>#REF!</f>
        <v>#REF!</v>
      </c>
      <c r="O375" s="85" t="e">
        <f>#REF!</f>
        <v>#REF!</v>
      </c>
      <c r="P375" s="85" t="e">
        <f>#REF!</f>
        <v>#REF!</v>
      </c>
      <c r="Q375" s="85" t="e">
        <f>#REF!</f>
        <v>#REF!</v>
      </c>
      <c r="R375" s="85" t="e">
        <f>#REF!</f>
        <v>#REF!</v>
      </c>
      <c r="S375" s="85" t="e">
        <f>#REF!</f>
        <v>#REF!</v>
      </c>
      <c r="T375" s="85" t="e">
        <f>#REF!</f>
        <v>#REF!</v>
      </c>
      <c r="U375" s="85" t="e">
        <f>#REF!</f>
        <v>#REF!</v>
      </c>
      <c r="V375" s="85" t="e">
        <f>#REF!</f>
        <v>#REF!</v>
      </c>
      <c r="W375" s="85" t="e">
        <f>#REF!</f>
        <v>#REF!</v>
      </c>
      <c r="X375" s="85" t="e">
        <f>#REF!</f>
        <v>#REF!</v>
      </c>
      <c r="Y375" s="85" t="e">
        <f>#REF!</f>
        <v>#REF!</v>
      </c>
      <c r="Z375" s="85" t="e">
        <f>#REF!</f>
        <v>#REF!</v>
      </c>
      <c r="AA375" s="85" t="e">
        <f>#REF!</f>
        <v>#REF!</v>
      </c>
      <c r="AB375" s="85" t="e">
        <f>#REF!</f>
        <v>#REF!</v>
      </c>
      <c r="AC375" s="85" t="e">
        <f>#REF!</f>
        <v>#REF!</v>
      </c>
      <c r="AD375" s="85" t="e">
        <f>#REF!</f>
        <v>#REF!</v>
      </c>
      <c r="AE375" s="85" t="e">
        <f>#REF!</f>
        <v>#REF!</v>
      </c>
      <c r="AF375" s="50"/>
      <c r="AG375" s="50"/>
      <c r="AH375" s="50"/>
      <c r="AI375" s="50"/>
      <c r="AJ375" s="50"/>
      <c r="AK375" s="50"/>
      <c r="AL375" s="50"/>
      <c r="AM375" s="50"/>
      <c r="AN375" s="50"/>
      <c r="AO375" s="50"/>
      <c r="AP375" s="50"/>
      <c r="AQ375" s="50"/>
      <c r="AR375" s="50"/>
      <c r="AS375" s="50"/>
      <c r="AT375" s="50"/>
      <c r="AU375" s="50"/>
      <c r="AV375" s="50"/>
      <c r="AW375" s="50"/>
      <c r="AX375" s="50"/>
      <c r="AY375" s="50"/>
      <c r="AZ375" s="50"/>
      <c r="BA375" s="50"/>
      <c r="BB375" s="12"/>
      <c r="BC375" s="12"/>
      <c r="BD375" s="12"/>
    </row>
    <row r="376" spans="1:56">
      <c r="C376" s="30" t="e">
        <f>$C$23</f>
        <v>#REF!</v>
      </c>
      <c r="D376" s="84" t="e">
        <f>D375</f>
        <v>#REF!</v>
      </c>
      <c r="E376" s="84" t="e">
        <f>SUM(D375:E375)</f>
        <v>#REF!</v>
      </c>
      <c r="F376" s="84" t="e">
        <f>SUM(D375:F375)</f>
        <v>#REF!</v>
      </c>
      <c r="G376" s="84" t="e">
        <f>SUM(D375:G375)</f>
        <v>#REF!</v>
      </c>
      <c r="H376" s="84" t="e">
        <f>SUM(D375:H375)</f>
        <v>#REF!</v>
      </c>
      <c r="I376" s="84" t="e">
        <f>SUM(D375:I375)</f>
        <v>#REF!</v>
      </c>
      <c r="J376" s="84" t="e">
        <f>SUM(D375:J375)</f>
        <v>#REF!</v>
      </c>
      <c r="K376" s="84" t="e">
        <f>SUM(D375:K375)</f>
        <v>#REF!</v>
      </c>
      <c r="L376" s="84" t="e">
        <f>SUM(D375:L375)</f>
        <v>#REF!</v>
      </c>
      <c r="M376" s="84" t="e">
        <f>SUM(D375:M375)</f>
        <v>#REF!</v>
      </c>
      <c r="N376" s="84" t="e">
        <f>SUM(D375:N375)</f>
        <v>#REF!</v>
      </c>
      <c r="O376" s="84" t="e">
        <f>SUM(D375:O375)</f>
        <v>#REF!</v>
      </c>
      <c r="P376" s="84" t="e">
        <f>SUM(D375:P375)</f>
        <v>#REF!</v>
      </c>
      <c r="Q376" s="84" t="e">
        <f>SUM(D375:Q375)</f>
        <v>#REF!</v>
      </c>
      <c r="R376" s="84" t="e">
        <f>SUM(D375:R375)</f>
        <v>#REF!</v>
      </c>
      <c r="S376" s="84" t="e">
        <f>SUM(D375:S375)</f>
        <v>#REF!</v>
      </c>
      <c r="T376" s="84" t="e">
        <f>SUM(D375:T375)</f>
        <v>#REF!</v>
      </c>
      <c r="U376" s="84" t="e">
        <f>SUM(D375:U375)</f>
        <v>#REF!</v>
      </c>
      <c r="V376" s="84" t="e">
        <f>SUM(D375:V375)</f>
        <v>#REF!</v>
      </c>
      <c r="W376" s="84" t="e">
        <f>SUM(D375:W375)</f>
        <v>#REF!</v>
      </c>
      <c r="X376" s="84" t="e">
        <f>SUM(D375:X375)</f>
        <v>#REF!</v>
      </c>
      <c r="Y376" s="84" t="e">
        <f>SUM(D375:Y375)</f>
        <v>#REF!</v>
      </c>
      <c r="Z376" s="84" t="e">
        <f>SUM(D375:Z375)</f>
        <v>#REF!</v>
      </c>
      <c r="AA376" s="84" t="e">
        <f>SUM(D375:AA375)</f>
        <v>#REF!</v>
      </c>
      <c r="AB376" s="84" t="e">
        <f>SUM(D375:AB375)</f>
        <v>#REF!</v>
      </c>
      <c r="AC376" s="84" t="e">
        <f>SUM(D375:AC375)</f>
        <v>#REF!</v>
      </c>
      <c r="AD376" s="84" t="e">
        <f>SUM(D375:AD375)</f>
        <v>#REF!</v>
      </c>
      <c r="AE376" s="84" t="e">
        <f>SUM(D375:AE375)</f>
        <v>#REF!</v>
      </c>
      <c r="AF376" s="50"/>
      <c r="AG376" s="50"/>
      <c r="AH376" s="50"/>
      <c r="AI376" s="50"/>
      <c r="AJ376" s="50"/>
      <c r="AK376" s="50"/>
      <c r="AL376" s="50"/>
      <c r="AM376" s="50"/>
      <c r="AN376" s="50"/>
      <c r="AO376" s="50"/>
      <c r="AP376" s="50"/>
      <c r="AQ376" s="50"/>
      <c r="AR376" s="50"/>
      <c r="AS376" s="50"/>
      <c r="AT376" s="50"/>
      <c r="AU376" s="50"/>
      <c r="AV376" s="50"/>
      <c r="AW376" s="50"/>
      <c r="AX376" s="50"/>
      <c r="AY376" s="50"/>
      <c r="AZ376" s="50"/>
      <c r="BA376" s="50"/>
      <c r="BB376" s="12"/>
      <c r="BC376" s="12"/>
      <c r="BD376" s="12"/>
    </row>
    <row r="377" spans="1:56">
      <c r="A377" s="53"/>
      <c r="C377" s="30" t="e">
        <f>$C$24</f>
        <v>#REF!</v>
      </c>
      <c r="D377" s="34" t="e">
        <f>D375-D381</f>
        <v>#REF!</v>
      </c>
      <c r="E377" s="34" t="e">
        <f t="shared" ref="E377:AE377" si="238">D377+E375-E381</f>
        <v>#REF!</v>
      </c>
      <c r="F377" s="34" t="e">
        <f t="shared" si="238"/>
        <v>#REF!</v>
      </c>
      <c r="G377" s="34" t="e">
        <f t="shared" si="238"/>
        <v>#REF!</v>
      </c>
      <c r="H377" s="34" t="e">
        <f t="shared" si="238"/>
        <v>#REF!</v>
      </c>
      <c r="I377" s="34" t="e">
        <f t="shared" si="238"/>
        <v>#REF!</v>
      </c>
      <c r="J377" s="34" t="e">
        <f t="shared" si="238"/>
        <v>#REF!</v>
      </c>
      <c r="K377" s="34" t="e">
        <f t="shared" si="238"/>
        <v>#REF!</v>
      </c>
      <c r="L377" s="34" t="e">
        <f t="shared" si="238"/>
        <v>#REF!</v>
      </c>
      <c r="M377" s="34" t="e">
        <f t="shared" si="238"/>
        <v>#REF!</v>
      </c>
      <c r="N377" s="34" t="e">
        <f t="shared" si="238"/>
        <v>#REF!</v>
      </c>
      <c r="O377" s="34" t="e">
        <f t="shared" si="238"/>
        <v>#REF!</v>
      </c>
      <c r="P377" s="34" t="e">
        <f t="shared" si="238"/>
        <v>#REF!</v>
      </c>
      <c r="Q377" s="34" t="e">
        <f t="shared" si="238"/>
        <v>#REF!</v>
      </c>
      <c r="R377" s="34" t="e">
        <f t="shared" si="238"/>
        <v>#REF!</v>
      </c>
      <c r="S377" s="34" t="e">
        <f t="shared" si="238"/>
        <v>#REF!</v>
      </c>
      <c r="T377" s="34" t="e">
        <f t="shared" si="238"/>
        <v>#REF!</v>
      </c>
      <c r="U377" s="34" t="e">
        <f t="shared" si="238"/>
        <v>#REF!</v>
      </c>
      <c r="V377" s="34" t="e">
        <f t="shared" si="238"/>
        <v>#REF!</v>
      </c>
      <c r="W377" s="34" t="e">
        <f t="shared" si="238"/>
        <v>#REF!</v>
      </c>
      <c r="X377" s="34" t="e">
        <f t="shared" si="238"/>
        <v>#REF!</v>
      </c>
      <c r="Y377" s="34" t="e">
        <f t="shared" si="238"/>
        <v>#REF!</v>
      </c>
      <c r="Z377" s="34" t="e">
        <f t="shared" si="238"/>
        <v>#REF!</v>
      </c>
      <c r="AA377" s="34" t="e">
        <f t="shared" si="238"/>
        <v>#REF!</v>
      </c>
      <c r="AB377" s="34" t="e">
        <f t="shared" si="238"/>
        <v>#REF!</v>
      </c>
      <c r="AC377" s="34" t="e">
        <f t="shared" si="238"/>
        <v>#REF!</v>
      </c>
      <c r="AD377" s="34" t="e">
        <f t="shared" si="238"/>
        <v>#REF!</v>
      </c>
      <c r="AE377" s="34" t="e">
        <f t="shared" si="238"/>
        <v>#REF!</v>
      </c>
      <c r="AF377" s="50"/>
      <c r="AG377" s="50"/>
      <c r="AH377" s="50"/>
      <c r="AI377" s="50"/>
      <c r="AJ377" s="50"/>
      <c r="AK377" s="50"/>
      <c r="AL377" s="50"/>
      <c r="AM377" s="50"/>
      <c r="AN377" s="50"/>
      <c r="AO377" s="50"/>
      <c r="AP377" s="50"/>
      <c r="AQ377" s="50"/>
      <c r="AR377" s="50"/>
      <c r="AS377" s="50"/>
      <c r="AT377" s="50"/>
      <c r="AU377" s="50"/>
      <c r="AV377" s="50"/>
      <c r="AW377" s="50"/>
      <c r="AX377" s="50"/>
      <c r="AY377" s="50"/>
      <c r="AZ377" s="50"/>
      <c r="BA377" s="50"/>
      <c r="BB377" s="12"/>
      <c r="BC377" s="12"/>
      <c r="BD377" s="12"/>
    </row>
    <row r="378" spans="1:56" s="12" customFormat="1">
      <c r="A378" s="39"/>
      <c r="C378" s="30" t="e">
        <f>+TEXT(C367,"#")&amp;"   "&amp;TEXT(A360,"#")</f>
        <v>#REF!</v>
      </c>
      <c r="D378" s="56" t="e">
        <f>IF($B363&gt;=$B364,D375,D375*D367/100)</f>
        <v>#REF!</v>
      </c>
      <c r="E378" s="56" t="e">
        <f>IF($B363&gt;=$B364,D378-E381+E375,D378*(1+$B364)-E379+E375*$D367/100)</f>
        <v>#REF!</v>
      </c>
      <c r="F378" s="56" t="e">
        <f t="shared" ref="F378:AE378" si="239">IF($B363&gt;=$B364,E378-F381+F375,E378*(1+$B364)-F379+F375*$D367/100)</f>
        <v>#REF!</v>
      </c>
      <c r="G378" s="56" t="e">
        <f t="shared" si="239"/>
        <v>#REF!</v>
      </c>
      <c r="H378" s="56" t="e">
        <f t="shared" si="239"/>
        <v>#REF!</v>
      </c>
      <c r="I378" s="56" t="e">
        <f t="shared" si="239"/>
        <v>#REF!</v>
      </c>
      <c r="J378" s="56" t="e">
        <f t="shared" si="239"/>
        <v>#REF!</v>
      </c>
      <c r="K378" s="56" t="e">
        <f t="shared" si="239"/>
        <v>#REF!</v>
      </c>
      <c r="L378" s="56" t="e">
        <f t="shared" si="239"/>
        <v>#REF!</v>
      </c>
      <c r="M378" s="56" t="e">
        <f t="shared" si="239"/>
        <v>#REF!</v>
      </c>
      <c r="N378" s="56" t="e">
        <f t="shared" si="239"/>
        <v>#REF!</v>
      </c>
      <c r="O378" s="56" t="e">
        <f t="shared" si="239"/>
        <v>#REF!</v>
      </c>
      <c r="P378" s="56" t="e">
        <f t="shared" si="239"/>
        <v>#REF!</v>
      </c>
      <c r="Q378" s="56" t="e">
        <f t="shared" si="239"/>
        <v>#REF!</v>
      </c>
      <c r="R378" s="56" t="e">
        <f t="shared" si="239"/>
        <v>#REF!</v>
      </c>
      <c r="S378" s="56" t="e">
        <f t="shared" si="239"/>
        <v>#REF!</v>
      </c>
      <c r="T378" s="56" t="e">
        <f t="shared" si="239"/>
        <v>#REF!</v>
      </c>
      <c r="U378" s="56" t="e">
        <f t="shared" si="239"/>
        <v>#REF!</v>
      </c>
      <c r="V378" s="56" t="e">
        <f t="shared" si="239"/>
        <v>#REF!</v>
      </c>
      <c r="W378" s="56" t="e">
        <f t="shared" si="239"/>
        <v>#REF!</v>
      </c>
      <c r="X378" s="56" t="e">
        <f t="shared" si="239"/>
        <v>#REF!</v>
      </c>
      <c r="Y378" s="56" t="e">
        <f t="shared" si="239"/>
        <v>#REF!</v>
      </c>
      <c r="Z378" s="56" t="e">
        <f t="shared" si="239"/>
        <v>#REF!</v>
      </c>
      <c r="AA378" s="56" t="e">
        <f t="shared" si="239"/>
        <v>#REF!</v>
      </c>
      <c r="AB378" s="56" t="e">
        <f t="shared" si="239"/>
        <v>#REF!</v>
      </c>
      <c r="AC378" s="56" t="e">
        <f t="shared" si="239"/>
        <v>#REF!</v>
      </c>
      <c r="AD378" s="56" t="e">
        <f t="shared" si="239"/>
        <v>#REF!</v>
      </c>
      <c r="AE378" s="56" t="e">
        <f t="shared" si="239"/>
        <v>#REF!</v>
      </c>
      <c r="AF378" s="50"/>
      <c r="AG378" s="50"/>
      <c r="AH378" s="50"/>
      <c r="AI378" s="50"/>
      <c r="AJ378" s="50"/>
      <c r="AK378" s="50"/>
      <c r="AL378" s="50"/>
      <c r="AM378" s="50"/>
      <c r="AN378" s="50"/>
      <c r="AO378" s="50"/>
      <c r="AP378" s="50"/>
      <c r="AQ378" s="50"/>
      <c r="AR378" s="50"/>
      <c r="AS378" s="50"/>
      <c r="AT378" s="50"/>
      <c r="AU378" s="50"/>
      <c r="AV378" s="50"/>
      <c r="AW378" s="50"/>
      <c r="AX378" s="50"/>
      <c r="AY378" s="50"/>
      <c r="AZ378" s="50"/>
      <c r="BA378" s="50"/>
      <c r="BB378" s="50"/>
      <c r="BC378" s="50"/>
      <c r="BD378" s="50"/>
    </row>
    <row r="379" spans="1:56">
      <c r="C379" s="30" t="e">
        <f>$C$26</f>
        <v>#REF!</v>
      </c>
      <c r="D379" s="84" t="e">
        <f t="shared" ref="D379:AE379" si="240">D380+D381</f>
        <v>#REF!</v>
      </c>
      <c r="E379" s="84" t="e">
        <f t="shared" si="240"/>
        <v>#REF!</v>
      </c>
      <c r="F379" s="84" t="e">
        <f t="shared" si="240"/>
        <v>#REF!</v>
      </c>
      <c r="G379" s="84" t="e">
        <f t="shared" si="240"/>
        <v>#REF!</v>
      </c>
      <c r="H379" s="84" t="e">
        <f t="shared" si="240"/>
        <v>#REF!</v>
      </c>
      <c r="I379" s="84" t="e">
        <f t="shared" si="240"/>
        <v>#REF!</v>
      </c>
      <c r="J379" s="84" t="e">
        <f t="shared" si="240"/>
        <v>#REF!</v>
      </c>
      <c r="K379" s="84" t="e">
        <f t="shared" si="240"/>
        <v>#REF!</v>
      </c>
      <c r="L379" s="84" t="e">
        <f t="shared" si="240"/>
        <v>#REF!</v>
      </c>
      <c r="M379" s="84" t="e">
        <f t="shared" si="240"/>
        <v>#REF!</v>
      </c>
      <c r="N379" s="84" t="e">
        <f t="shared" si="240"/>
        <v>#REF!</v>
      </c>
      <c r="O379" s="84" t="e">
        <f t="shared" si="240"/>
        <v>#REF!</v>
      </c>
      <c r="P379" s="84" t="e">
        <f t="shared" si="240"/>
        <v>#REF!</v>
      </c>
      <c r="Q379" s="84" t="e">
        <f t="shared" si="240"/>
        <v>#REF!</v>
      </c>
      <c r="R379" s="84" t="e">
        <f t="shared" si="240"/>
        <v>#REF!</v>
      </c>
      <c r="S379" s="84" t="e">
        <f t="shared" si="240"/>
        <v>#REF!</v>
      </c>
      <c r="T379" s="84" t="e">
        <f t="shared" si="240"/>
        <v>#REF!</v>
      </c>
      <c r="U379" s="84" t="e">
        <f t="shared" si="240"/>
        <v>#REF!</v>
      </c>
      <c r="V379" s="84" t="e">
        <f t="shared" si="240"/>
        <v>#REF!</v>
      </c>
      <c r="W379" s="84" t="e">
        <f t="shared" si="240"/>
        <v>#REF!</v>
      </c>
      <c r="X379" s="84" t="e">
        <f t="shared" si="240"/>
        <v>#REF!</v>
      </c>
      <c r="Y379" s="84" t="e">
        <f t="shared" si="240"/>
        <v>#REF!</v>
      </c>
      <c r="Z379" s="84" t="e">
        <f t="shared" si="240"/>
        <v>#REF!</v>
      </c>
      <c r="AA379" s="84" t="e">
        <f t="shared" si="240"/>
        <v>#REF!</v>
      </c>
      <c r="AB379" s="84" t="e">
        <f t="shared" si="240"/>
        <v>#REF!</v>
      </c>
      <c r="AC379" s="84" t="e">
        <f t="shared" si="240"/>
        <v>#REF!</v>
      </c>
      <c r="AD379" s="84" t="e">
        <f t="shared" si="240"/>
        <v>#REF!</v>
      </c>
      <c r="AE379" s="84" t="e">
        <f t="shared" si="240"/>
        <v>#REF!</v>
      </c>
      <c r="AF379" s="23"/>
      <c r="AG379" s="23"/>
      <c r="AH379" s="23"/>
      <c r="AI379" s="23"/>
      <c r="AJ379" s="23"/>
      <c r="AK379" s="23"/>
      <c r="AL379" s="23"/>
      <c r="AM379" s="23"/>
      <c r="AN379" s="23"/>
      <c r="AO379" s="23"/>
      <c r="AP379" s="59"/>
      <c r="AQ379" s="23"/>
      <c r="AR379" s="23"/>
      <c r="AS379" s="23"/>
      <c r="AT379" s="23"/>
      <c r="AU379" s="23"/>
      <c r="AV379" s="23"/>
      <c r="AW379" s="23"/>
      <c r="AX379" s="23"/>
      <c r="AY379" s="23"/>
      <c r="AZ379" s="23"/>
      <c r="BA379" s="23"/>
      <c r="BB379" s="12"/>
      <c r="BC379" s="12"/>
      <c r="BD379" s="12"/>
    </row>
    <row r="380" spans="1:56">
      <c r="C380" s="30" t="e">
        <f>$C$27</f>
        <v>#REF!</v>
      </c>
      <c r="D380" s="84"/>
      <c r="E380" s="84" t="e">
        <f>$B363*D377</f>
        <v>#REF!</v>
      </c>
      <c r="F380" s="84" t="e">
        <f t="shared" ref="F380:AE380" si="241">$B363*E377</f>
        <v>#REF!</v>
      </c>
      <c r="G380" s="84" t="e">
        <f t="shared" si="241"/>
        <v>#REF!</v>
      </c>
      <c r="H380" s="84" t="e">
        <f t="shared" si="241"/>
        <v>#REF!</v>
      </c>
      <c r="I380" s="84" t="e">
        <f t="shared" si="241"/>
        <v>#REF!</v>
      </c>
      <c r="J380" s="84" t="e">
        <f t="shared" si="241"/>
        <v>#REF!</v>
      </c>
      <c r="K380" s="84" t="e">
        <f t="shared" si="241"/>
        <v>#REF!</v>
      </c>
      <c r="L380" s="84" t="e">
        <f t="shared" si="241"/>
        <v>#REF!</v>
      </c>
      <c r="M380" s="84" t="e">
        <f t="shared" si="241"/>
        <v>#REF!</v>
      </c>
      <c r="N380" s="84" t="e">
        <f t="shared" si="241"/>
        <v>#REF!</v>
      </c>
      <c r="O380" s="84" t="e">
        <f t="shared" si="241"/>
        <v>#REF!</v>
      </c>
      <c r="P380" s="84" t="e">
        <f t="shared" si="241"/>
        <v>#REF!</v>
      </c>
      <c r="Q380" s="84" t="e">
        <f t="shared" si="241"/>
        <v>#REF!</v>
      </c>
      <c r="R380" s="84" t="e">
        <f t="shared" si="241"/>
        <v>#REF!</v>
      </c>
      <c r="S380" s="84" t="e">
        <f t="shared" si="241"/>
        <v>#REF!</v>
      </c>
      <c r="T380" s="84" t="e">
        <f t="shared" si="241"/>
        <v>#REF!</v>
      </c>
      <c r="U380" s="84" t="e">
        <f t="shared" si="241"/>
        <v>#REF!</v>
      </c>
      <c r="V380" s="84" t="e">
        <f t="shared" si="241"/>
        <v>#REF!</v>
      </c>
      <c r="W380" s="84" t="e">
        <f t="shared" si="241"/>
        <v>#REF!</v>
      </c>
      <c r="X380" s="84" t="e">
        <f t="shared" si="241"/>
        <v>#REF!</v>
      </c>
      <c r="Y380" s="84" t="e">
        <f t="shared" si="241"/>
        <v>#REF!</v>
      </c>
      <c r="Z380" s="84" t="e">
        <f t="shared" si="241"/>
        <v>#REF!</v>
      </c>
      <c r="AA380" s="84" t="e">
        <f t="shared" si="241"/>
        <v>#REF!</v>
      </c>
      <c r="AB380" s="84" t="e">
        <f t="shared" si="241"/>
        <v>#REF!</v>
      </c>
      <c r="AC380" s="84" t="e">
        <f t="shared" si="241"/>
        <v>#REF!</v>
      </c>
      <c r="AD380" s="84" t="e">
        <f t="shared" si="241"/>
        <v>#REF!</v>
      </c>
      <c r="AE380" s="84" t="e">
        <f t="shared" si="241"/>
        <v>#REF!</v>
      </c>
      <c r="AF380" s="45"/>
      <c r="AG380" s="45"/>
      <c r="AH380" s="45"/>
      <c r="AI380" s="45"/>
      <c r="AJ380" s="45"/>
      <c r="AK380" s="45"/>
      <c r="AL380" s="45"/>
      <c r="AM380" s="45"/>
      <c r="AN380" s="45"/>
      <c r="AO380" s="45"/>
      <c r="AP380" s="60"/>
      <c r="AQ380" s="45"/>
      <c r="AR380" s="45"/>
      <c r="AS380" s="45"/>
      <c r="AT380" s="45"/>
      <c r="AU380" s="45"/>
      <c r="AV380" s="45"/>
      <c r="AW380" s="46"/>
      <c r="AX380" s="45"/>
      <c r="AY380" s="45"/>
      <c r="AZ380" s="45"/>
      <c r="BA380" s="45"/>
      <c r="BB380" s="12"/>
      <c r="BC380" s="12"/>
      <c r="BD380" s="12"/>
    </row>
    <row r="381" spans="1:56">
      <c r="C381" s="30" t="e">
        <f>$C$28</f>
        <v>#REF!</v>
      </c>
      <c r="D381" s="84" t="e">
        <f>(D370-D372)/(B362-B361)</f>
        <v>#REF!</v>
      </c>
      <c r="E381" s="84" t="e">
        <f>(E370-E372)/(B362-B361)</f>
        <v>#REF!</v>
      </c>
      <c r="F381" s="84" t="e">
        <f>(F370-F372)/(B362-B361)</f>
        <v>#REF!</v>
      </c>
      <c r="G381" s="84" t="e">
        <f>(G370-G372)/(B362-B361)</f>
        <v>#REF!</v>
      </c>
      <c r="H381" s="84" t="e">
        <f>(H370-H372)/(B362-B361)</f>
        <v>#REF!</v>
      </c>
      <c r="I381" s="84" t="e">
        <f>(I370-I372)/(B362-B361)</f>
        <v>#REF!</v>
      </c>
      <c r="J381" s="84" t="e">
        <f>(J370-J372)/(B362-B361)</f>
        <v>#REF!</v>
      </c>
      <c r="K381" s="84" t="e">
        <f>(K370-K372)/(B362-B361)</f>
        <v>#REF!</v>
      </c>
      <c r="L381" s="84" t="e">
        <f>(L370-L372)/(B362-B361)</f>
        <v>#REF!</v>
      </c>
      <c r="M381" s="84" t="e">
        <f>(M370-M372)/(B362-B361)</f>
        <v>#REF!</v>
      </c>
      <c r="N381" s="84" t="e">
        <f>(N370-N372)/(B362-B361)</f>
        <v>#REF!</v>
      </c>
      <c r="O381" s="84" t="e">
        <f>(O370-O372)/(B362-B361)</f>
        <v>#REF!</v>
      </c>
      <c r="P381" s="84" t="e">
        <f>(P370-P372)/(B362-B361)</f>
        <v>#REF!</v>
      </c>
      <c r="Q381" s="84" t="e">
        <f>(Q370-Q372)/(B362-B361)</f>
        <v>#REF!</v>
      </c>
      <c r="R381" s="84" t="e">
        <f>(R370-R372)/(B362-B361)</f>
        <v>#REF!</v>
      </c>
      <c r="S381" s="84" t="e">
        <f>(S370-S372)/(B362-B361)</f>
        <v>#REF!</v>
      </c>
      <c r="T381" s="84" t="e">
        <f>(T370-T372)/(B362-B361)</f>
        <v>#REF!</v>
      </c>
      <c r="U381" s="84" t="e">
        <f>(U370-U372)/(B362-B361)</f>
        <v>#REF!</v>
      </c>
      <c r="V381" s="84" t="e">
        <f>(V370-V372)/(B362-B361)</f>
        <v>#REF!</v>
      </c>
      <c r="W381" s="84" t="e">
        <f>(W370-W372)/(B362-B361)</f>
        <v>#REF!</v>
      </c>
      <c r="X381" s="84" t="e">
        <f>(X370-X372)/(B362-B361)</f>
        <v>#REF!</v>
      </c>
      <c r="Y381" s="84" t="e">
        <f>(Y370-Y372)/(B362-B361)</f>
        <v>#REF!</v>
      </c>
      <c r="Z381" s="84" t="e">
        <f>(Z370-Z372)/(B362-B361)</f>
        <v>#REF!</v>
      </c>
      <c r="AA381" s="84" t="e">
        <f>(AA370-AA372)/(B362-B361)</f>
        <v>#REF!</v>
      </c>
      <c r="AB381" s="84" t="e">
        <f>(AB370-AB372)/(B362-B361)</f>
        <v>#REF!</v>
      </c>
      <c r="AC381" s="84" t="e">
        <f>(AC370-AC372)/(B362-B361)</f>
        <v>#REF!</v>
      </c>
      <c r="AD381" s="84" t="e">
        <f>(AD370-AD372)/(B362-B361)</f>
        <v>#REF!</v>
      </c>
      <c r="AE381" s="84" t="e">
        <f>(AE370-AE372)/(B362-B361)</f>
        <v>#REF!</v>
      </c>
      <c r="AF381" s="46"/>
      <c r="AG381" s="46"/>
      <c r="AH381" s="46"/>
      <c r="AI381" s="46"/>
      <c r="AJ381" s="46"/>
      <c r="AK381" s="46"/>
      <c r="AL381" s="46"/>
      <c r="AM381" s="46"/>
      <c r="AN381" s="46"/>
      <c r="AO381" s="46"/>
      <c r="AP381" s="46"/>
      <c r="AQ381" s="46"/>
      <c r="AR381" s="46"/>
      <c r="AS381" s="46"/>
      <c r="AT381" s="46"/>
      <c r="AU381" s="46"/>
      <c r="AV381" s="12"/>
      <c r="AW381" s="46"/>
      <c r="AX381" s="12"/>
      <c r="AY381" s="12"/>
      <c r="AZ381" s="12"/>
      <c r="BA381" s="12"/>
      <c r="BB381" s="12"/>
      <c r="BC381" s="12"/>
      <c r="BD381" s="12"/>
    </row>
    <row r="382" spans="1:56">
      <c r="C382" s="30"/>
      <c r="D382" s="12"/>
      <c r="E382" s="12"/>
      <c r="F382" s="12"/>
      <c r="G382" s="12"/>
      <c r="H382" s="12"/>
      <c r="I382" s="12"/>
      <c r="J382" s="12"/>
      <c r="K382" s="12"/>
      <c r="L382" s="12"/>
      <c r="M382" s="12"/>
      <c r="N382" s="12"/>
      <c r="O382" s="12"/>
      <c r="P382" s="12"/>
      <c r="Q382" s="12"/>
      <c r="R382" s="12"/>
      <c r="S382" s="12"/>
      <c r="T382" s="12"/>
      <c r="U382" s="12"/>
      <c r="V382" s="12"/>
      <c r="W382" s="12"/>
      <c r="X382" s="97"/>
      <c r="Y382" s="98"/>
      <c r="Z382" s="98"/>
      <c r="AA382" s="98"/>
      <c r="AB382" s="98"/>
      <c r="AC382" s="98"/>
      <c r="AD382" s="98"/>
      <c r="AE382" s="98"/>
      <c r="AF382" s="98"/>
      <c r="AG382" s="98"/>
      <c r="AH382" s="98"/>
      <c r="AI382" s="98"/>
      <c r="AJ382" s="98"/>
      <c r="AK382" s="98"/>
      <c r="AL382" s="98"/>
      <c r="AM382" s="98"/>
      <c r="AN382" s="98"/>
      <c r="AO382" s="98"/>
      <c r="AP382" s="98"/>
      <c r="AQ382" s="43"/>
      <c r="AR382" s="43"/>
      <c r="AS382" s="43"/>
      <c r="AT382" s="43"/>
      <c r="AU382" s="43"/>
      <c r="AV382" s="43"/>
      <c r="AW382" s="43"/>
      <c r="AX382" s="43"/>
      <c r="AY382" s="43"/>
      <c r="AZ382" s="43"/>
      <c r="BA382" s="43"/>
      <c r="BB382" s="12"/>
      <c r="BC382" s="12"/>
      <c r="BD382" s="12"/>
    </row>
    <row r="383" spans="1:56">
      <c r="A383" s="49"/>
      <c r="B383" s="51"/>
      <c r="C383" s="22"/>
      <c r="D383" s="12"/>
      <c r="E383" s="12"/>
      <c r="F383" s="12"/>
      <c r="G383" s="12"/>
      <c r="H383" s="12"/>
      <c r="I383" s="12"/>
      <c r="J383" s="12"/>
      <c r="K383" s="12"/>
      <c r="L383" s="12"/>
      <c r="M383" s="12"/>
      <c r="N383" s="12"/>
      <c r="O383" s="12"/>
      <c r="P383" s="12"/>
      <c r="Q383" s="12"/>
      <c r="R383" s="12"/>
      <c r="S383" s="12"/>
      <c r="T383" s="12"/>
      <c r="U383" s="12"/>
      <c r="V383" s="12"/>
      <c r="W383" s="12"/>
      <c r="X383" s="97"/>
      <c r="Y383" s="98"/>
      <c r="Z383" s="98"/>
      <c r="AA383" s="98"/>
      <c r="AB383" s="98"/>
      <c r="AC383" s="98"/>
      <c r="AD383" s="98"/>
      <c r="AE383" s="98"/>
      <c r="AF383" s="98"/>
      <c r="AG383" s="98"/>
      <c r="AH383" s="98"/>
      <c r="AI383" s="98"/>
      <c r="AJ383" s="98"/>
      <c r="AK383" s="98"/>
      <c r="AL383" s="98"/>
      <c r="AM383" s="98"/>
      <c r="AN383" s="98"/>
      <c r="AO383" s="98"/>
      <c r="AP383" s="98"/>
      <c r="AQ383" s="43"/>
      <c r="AR383" s="43"/>
      <c r="AS383" s="43"/>
      <c r="AT383" s="43"/>
      <c r="AU383" s="43"/>
      <c r="AV383" s="43"/>
      <c r="AW383" s="43"/>
      <c r="AX383" s="43"/>
      <c r="AY383" s="43"/>
      <c r="AZ383" s="43"/>
      <c r="BA383" s="43"/>
      <c r="BB383" s="12"/>
      <c r="BC383" s="12"/>
      <c r="BD383" s="12"/>
    </row>
    <row r="384" spans="1:56">
      <c r="A384" s="49"/>
      <c r="B384" s="51"/>
      <c r="C384" s="22"/>
      <c r="D384" s="12"/>
      <c r="E384" s="12"/>
      <c r="F384" s="12"/>
      <c r="G384" s="12"/>
      <c r="H384" s="12"/>
      <c r="I384" s="12"/>
      <c r="J384" s="12"/>
      <c r="K384" s="12"/>
      <c r="L384" s="12"/>
      <c r="M384" s="12"/>
      <c r="N384" s="12"/>
      <c r="O384" s="12"/>
      <c r="P384" s="12"/>
      <c r="Q384" s="12"/>
      <c r="R384" s="12"/>
      <c r="S384" s="12"/>
      <c r="T384" s="12"/>
      <c r="U384" s="12"/>
      <c r="V384" s="12"/>
      <c r="W384" s="12"/>
      <c r="X384" s="97"/>
      <c r="Y384" s="98"/>
      <c r="Z384" s="98"/>
      <c r="AA384" s="98"/>
      <c r="AB384" s="98"/>
      <c r="AC384" s="98"/>
      <c r="AD384" s="98"/>
      <c r="AE384" s="98"/>
      <c r="AF384" s="98"/>
      <c r="AG384" s="98"/>
      <c r="AH384" s="98"/>
      <c r="AI384" s="98"/>
      <c r="AJ384" s="98"/>
      <c r="AK384" s="98"/>
      <c r="AL384" s="98"/>
      <c r="AM384" s="98"/>
      <c r="AN384" s="98"/>
      <c r="AO384" s="98"/>
      <c r="AP384" s="98"/>
      <c r="AQ384" s="43"/>
      <c r="AR384" s="43"/>
      <c r="AS384" s="43"/>
      <c r="AT384" s="43"/>
      <c r="AU384" s="43"/>
      <c r="AV384" s="43"/>
      <c r="AW384" s="43"/>
      <c r="AX384" s="43"/>
      <c r="AY384" s="43"/>
      <c r="AZ384" s="43"/>
      <c r="BA384" s="43"/>
      <c r="BB384" s="12"/>
      <c r="BC384" s="12"/>
      <c r="BD384" s="12"/>
    </row>
    <row r="385" spans="1:56" ht="11.45" customHeight="1">
      <c r="B385" s="51"/>
      <c r="C385" s="22"/>
      <c r="D385" s="12"/>
      <c r="E385" s="12"/>
      <c r="F385" s="12"/>
      <c r="G385" s="12"/>
      <c r="H385" s="12"/>
      <c r="I385" s="12"/>
      <c r="J385" s="12"/>
      <c r="K385" s="12"/>
      <c r="L385" s="12"/>
      <c r="M385" s="12"/>
      <c r="N385" s="12"/>
      <c r="O385" s="12"/>
      <c r="P385" s="12"/>
      <c r="Q385" s="12"/>
      <c r="R385" s="12"/>
      <c r="S385" s="12"/>
      <c r="T385" s="12"/>
      <c r="U385" s="12"/>
      <c r="V385" s="12"/>
      <c r="W385" s="12"/>
      <c r="X385" s="97"/>
      <c r="Y385" s="98"/>
      <c r="Z385" s="98"/>
      <c r="AA385" s="98"/>
      <c r="AB385" s="98"/>
      <c r="AC385" s="98"/>
      <c r="AD385" s="98"/>
      <c r="AE385" s="98"/>
      <c r="AF385" s="98"/>
      <c r="AG385" s="98"/>
      <c r="AH385" s="98"/>
      <c r="AI385" s="98"/>
      <c r="AJ385" s="98"/>
      <c r="AK385" s="98"/>
      <c r="AL385" s="98"/>
      <c r="AM385" s="98"/>
      <c r="AN385" s="98"/>
      <c r="AO385" s="98"/>
      <c r="AP385" s="98"/>
      <c r="AQ385" s="43"/>
      <c r="AR385" s="43"/>
      <c r="AS385" s="43"/>
      <c r="AT385" s="43"/>
      <c r="AU385" s="43"/>
      <c r="AV385" s="43"/>
      <c r="AW385" s="43"/>
      <c r="AX385" s="43"/>
      <c r="AY385" s="43"/>
      <c r="AZ385" s="43"/>
      <c r="BA385" s="43"/>
      <c r="BB385" s="12"/>
      <c r="BC385" s="12"/>
      <c r="BD385" s="12"/>
    </row>
    <row r="386" spans="1:56">
      <c r="A386" s="18" t="e">
        <f>+#REF!</f>
        <v>#REF!</v>
      </c>
      <c r="B386" s="51"/>
      <c r="C386" s="22"/>
      <c r="D386" s="12">
        <f t="shared" ref="D386:BD387" si="242">D49</f>
        <v>0</v>
      </c>
      <c r="E386" s="12">
        <f t="shared" si="242"/>
        <v>1</v>
      </c>
      <c r="F386" s="12">
        <f t="shared" si="242"/>
        <v>2</v>
      </c>
      <c r="G386" s="12">
        <f t="shared" si="242"/>
        <v>3</v>
      </c>
      <c r="H386" s="12">
        <f t="shared" si="242"/>
        <v>4</v>
      </c>
      <c r="I386" s="12">
        <f t="shared" si="242"/>
        <v>5</v>
      </c>
      <c r="J386" s="12">
        <f t="shared" si="242"/>
        <v>6</v>
      </c>
      <c r="K386" s="12">
        <f t="shared" si="242"/>
        <v>7</v>
      </c>
      <c r="L386" s="12">
        <f t="shared" si="242"/>
        <v>8</v>
      </c>
      <c r="M386" s="12">
        <f t="shared" si="242"/>
        <v>9</v>
      </c>
      <c r="N386" s="12">
        <f t="shared" si="242"/>
        <v>10</v>
      </c>
      <c r="O386" s="12">
        <f t="shared" si="242"/>
        <v>11</v>
      </c>
      <c r="P386" s="12">
        <f t="shared" si="242"/>
        <v>12</v>
      </c>
      <c r="Q386" s="12">
        <f t="shared" si="242"/>
        <v>13</v>
      </c>
      <c r="R386" s="12">
        <f t="shared" si="242"/>
        <v>14</v>
      </c>
      <c r="S386" s="12">
        <f t="shared" si="242"/>
        <v>15</v>
      </c>
      <c r="T386" s="12">
        <f t="shared" si="242"/>
        <v>16</v>
      </c>
      <c r="U386" s="12">
        <f t="shared" si="242"/>
        <v>17</v>
      </c>
      <c r="V386" s="12">
        <f t="shared" si="242"/>
        <v>18</v>
      </c>
      <c r="W386" s="12">
        <f t="shared" si="242"/>
        <v>19</v>
      </c>
      <c r="X386" s="12">
        <f t="shared" si="242"/>
        <v>20</v>
      </c>
      <c r="Y386" s="12">
        <f t="shared" si="242"/>
        <v>21</v>
      </c>
      <c r="Z386" s="12">
        <f t="shared" si="242"/>
        <v>22</v>
      </c>
      <c r="AA386" s="12">
        <f t="shared" si="242"/>
        <v>23</v>
      </c>
      <c r="AB386" s="12">
        <f t="shared" si="242"/>
        <v>24</v>
      </c>
      <c r="AC386" s="12">
        <f t="shared" si="242"/>
        <v>25</v>
      </c>
      <c r="AD386" s="12">
        <f t="shared" si="242"/>
        <v>26</v>
      </c>
      <c r="AE386" s="12">
        <f t="shared" si="242"/>
        <v>27</v>
      </c>
      <c r="AF386" s="12">
        <f t="shared" si="242"/>
        <v>28</v>
      </c>
      <c r="AG386" s="12">
        <f t="shared" si="242"/>
        <v>29</v>
      </c>
      <c r="AH386" s="12">
        <f t="shared" si="242"/>
        <v>30</v>
      </c>
      <c r="AI386" s="12">
        <f t="shared" si="242"/>
        <v>31</v>
      </c>
      <c r="AJ386" s="12">
        <f t="shared" si="242"/>
        <v>32</v>
      </c>
      <c r="AK386" s="12">
        <f t="shared" si="242"/>
        <v>33</v>
      </c>
      <c r="AL386" s="12">
        <f t="shared" si="242"/>
        <v>34</v>
      </c>
      <c r="AM386" s="12">
        <f t="shared" si="242"/>
        <v>35</v>
      </c>
      <c r="AN386" s="12">
        <f t="shared" si="242"/>
        <v>36</v>
      </c>
      <c r="AO386" s="12">
        <f t="shared" si="242"/>
        <v>37</v>
      </c>
      <c r="AP386" s="12">
        <f t="shared" si="242"/>
        <v>38</v>
      </c>
      <c r="AQ386" s="12">
        <f t="shared" si="242"/>
        <v>39</v>
      </c>
      <c r="AR386" s="12">
        <f t="shared" si="242"/>
        <v>40</v>
      </c>
      <c r="AS386" s="12">
        <f t="shared" si="242"/>
        <v>41</v>
      </c>
      <c r="AT386" s="12">
        <f t="shared" si="242"/>
        <v>42</v>
      </c>
      <c r="AU386" s="12">
        <f t="shared" si="242"/>
        <v>43</v>
      </c>
      <c r="AV386" s="12">
        <f t="shared" si="242"/>
        <v>44</v>
      </c>
      <c r="AW386" s="12">
        <f t="shared" si="242"/>
        <v>45</v>
      </c>
      <c r="AX386" s="12">
        <f t="shared" si="242"/>
        <v>46</v>
      </c>
      <c r="AY386" s="12">
        <f t="shared" si="242"/>
        <v>47</v>
      </c>
      <c r="AZ386" s="12">
        <f t="shared" si="242"/>
        <v>48</v>
      </c>
      <c r="BA386" s="12">
        <f t="shared" si="242"/>
        <v>49</v>
      </c>
      <c r="BB386" s="12">
        <f t="shared" si="242"/>
        <v>50</v>
      </c>
      <c r="BC386" s="12">
        <f t="shared" si="242"/>
        <v>51</v>
      </c>
      <c r="BD386" s="12">
        <f t="shared" si="242"/>
        <v>52</v>
      </c>
    </row>
    <row r="387" spans="1:56">
      <c r="A387" s="28" t="e">
        <f>+"Grace "&amp; PV_Base!A386&amp;""</f>
        <v>#REF!</v>
      </c>
      <c r="B387" s="29" t="e">
        <f>#REF!</f>
        <v>#REF!</v>
      </c>
      <c r="C387" s="22"/>
      <c r="D387" s="25" t="e">
        <f t="shared" si="242"/>
        <v>#NAME?</v>
      </c>
      <c r="E387" s="25" t="e">
        <f t="shared" si="242"/>
        <v>#NAME?</v>
      </c>
      <c r="F387" s="25" t="e">
        <f t="shared" si="242"/>
        <v>#NAME?</v>
      </c>
      <c r="G387" s="25" t="e">
        <f t="shared" si="242"/>
        <v>#NAME?</v>
      </c>
      <c r="H387" s="25" t="e">
        <f t="shared" si="242"/>
        <v>#NAME?</v>
      </c>
      <c r="I387" s="25" t="e">
        <f t="shared" si="242"/>
        <v>#NAME?</v>
      </c>
      <c r="J387" s="25" t="e">
        <f t="shared" si="242"/>
        <v>#NAME?</v>
      </c>
      <c r="K387" s="25" t="e">
        <f t="shared" si="242"/>
        <v>#NAME?</v>
      </c>
      <c r="L387" s="25" t="e">
        <f t="shared" si="242"/>
        <v>#NAME?</v>
      </c>
      <c r="M387" s="25" t="e">
        <f t="shared" si="242"/>
        <v>#NAME?</v>
      </c>
      <c r="N387" s="25" t="e">
        <f t="shared" si="242"/>
        <v>#NAME?</v>
      </c>
      <c r="O387" s="25" t="e">
        <f t="shared" si="242"/>
        <v>#NAME?</v>
      </c>
      <c r="P387" s="25" t="e">
        <f t="shared" si="242"/>
        <v>#NAME?</v>
      </c>
      <c r="Q387" s="25" t="e">
        <f t="shared" si="242"/>
        <v>#NAME?</v>
      </c>
      <c r="R387" s="25" t="e">
        <f t="shared" si="242"/>
        <v>#NAME?</v>
      </c>
      <c r="S387" s="25" t="e">
        <f t="shared" si="242"/>
        <v>#NAME?</v>
      </c>
      <c r="T387" s="25" t="e">
        <f t="shared" si="242"/>
        <v>#NAME?</v>
      </c>
      <c r="U387" s="25" t="e">
        <f t="shared" si="242"/>
        <v>#NAME?</v>
      </c>
      <c r="V387" s="25" t="e">
        <f t="shared" si="242"/>
        <v>#NAME?</v>
      </c>
      <c r="W387" s="25" t="e">
        <f t="shared" si="242"/>
        <v>#NAME?</v>
      </c>
      <c r="X387" s="25" t="e">
        <f t="shared" si="242"/>
        <v>#NAME?</v>
      </c>
      <c r="Y387" s="25" t="e">
        <f t="shared" si="242"/>
        <v>#NAME?</v>
      </c>
      <c r="Z387" s="25" t="e">
        <f t="shared" si="242"/>
        <v>#NAME?</v>
      </c>
      <c r="AA387" s="25" t="e">
        <f t="shared" si="242"/>
        <v>#NAME?</v>
      </c>
      <c r="AB387" s="25" t="e">
        <f t="shared" si="242"/>
        <v>#NAME?</v>
      </c>
      <c r="AC387" s="25" t="e">
        <f t="shared" si="242"/>
        <v>#NAME?</v>
      </c>
      <c r="AD387" s="25" t="e">
        <f t="shared" si="242"/>
        <v>#NAME?</v>
      </c>
      <c r="AE387" s="25" t="e">
        <f t="shared" si="242"/>
        <v>#NAME?</v>
      </c>
      <c r="AF387" s="25" t="e">
        <f t="shared" si="242"/>
        <v>#NAME?</v>
      </c>
      <c r="AG387" s="25" t="e">
        <f t="shared" si="242"/>
        <v>#NAME?</v>
      </c>
      <c r="AH387" s="25" t="e">
        <f t="shared" si="242"/>
        <v>#NAME?</v>
      </c>
      <c r="AI387" s="25" t="e">
        <f t="shared" si="242"/>
        <v>#NAME?</v>
      </c>
      <c r="AJ387" s="25" t="e">
        <f t="shared" si="242"/>
        <v>#NAME?</v>
      </c>
      <c r="AK387" s="25" t="e">
        <f t="shared" si="242"/>
        <v>#NAME?</v>
      </c>
      <c r="AL387" s="25" t="e">
        <f t="shared" si="242"/>
        <v>#NAME?</v>
      </c>
      <c r="AM387" s="25" t="e">
        <f t="shared" si="242"/>
        <v>#NAME?</v>
      </c>
      <c r="AN387" s="25" t="e">
        <f t="shared" si="242"/>
        <v>#NAME?</v>
      </c>
      <c r="AO387" s="25" t="e">
        <f t="shared" si="242"/>
        <v>#NAME?</v>
      </c>
      <c r="AP387" s="25" t="e">
        <f t="shared" si="242"/>
        <v>#NAME?</v>
      </c>
      <c r="AQ387" s="25" t="e">
        <f t="shared" si="242"/>
        <v>#NAME?</v>
      </c>
      <c r="AR387" s="25" t="e">
        <f t="shared" si="242"/>
        <v>#NAME?</v>
      </c>
      <c r="AS387" s="25" t="e">
        <f t="shared" si="242"/>
        <v>#NAME?</v>
      </c>
      <c r="AT387" s="25" t="e">
        <f t="shared" si="242"/>
        <v>#NAME?</v>
      </c>
      <c r="AU387" s="25" t="e">
        <f t="shared" si="242"/>
        <v>#NAME?</v>
      </c>
      <c r="AV387" s="25" t="e">
        <f t="shared" si="242"/>
        <v>#NAME?</v>
      </c>
      <c r="AW387" s="25" t="e">
        <f t="shared" si="242"/>
        <v>#NAME?</v>
      </c>
      <c r="AX387" s="25" t="e">
        <f t="shared" si="242"/>
        <v>#NAME?</v>
      </c>
      <c r="AY387" s="25" t="e">
        <f t="shared" si="242"/>
        <v>#NAME?</v>
      </c>
      <c r="AZ387" s="25" t="e">
        <f t="shared" si="242"/>
        <v>#NAME?</v>
      </c>
      <c r="BA387" s="25" t="e">
        <f t="shared" si="242"/>
        <v>#NAME?</v>
      </c>
      <c r="BB387" s="25" t="e">
        <f t="shared" si="242"/>
        <v>#NAME?</v>
      </c>
      <c r="BC387" s="25" t="e">
        <f t="shared" si="242"/>
        <v>#NAME?</v>
      </c>
      <c r="BD387" s="25" t="e">
        <f t="shared" si="242"/>
        <v>#NAME?</v>
      </c>
    </row>
    <row r="388" spans="1:56">
      <c r="A388" s="32" t="e">
        <f>+"Maturity "&amp; PV_Base!A386&amp;""</f>
        <v>#REF!</v>
      </c>
      <c r="B388" s="33" t="e">
        <f>#REF!</f>
        <v>#REF!</v>
      </c>
      <c r="C388" s="30" t="str">
        <f>$C$9</f>
        <v>Base</v>
      </c>
      <c r="D388" s="31">
        <v>100</v>
      </c>
      <c r="E388" s="27"/>
      <c r="F388" s="27"/>
      <c r="G388" s="27"/>
      <c r="H388" s="27"/>
      <c r="I388" s="27"/>
      <c r="J388" s="27"/>
      <c r="K388" s="27"/>
      <c r="L388" s="27"/>
      <c r="M388" s="27"/>
      <c r="N388" s="27"/>
      <c r="O388" s="27"/>
      <c r="P388" s="27"/>
      <c r="Q388" s="27"/>
      <c r="R388" s="27"/>
      <c r="S388" s="27"/>
      <c r="T388" s="27"/>
      <c r="U388" s="27"/>
      <c r="V388" s="27"/>
      <c r="W388" s="27"/>
      <c r="X388" s="27"/>
      <c r="Y388" s="27"/>
      <c r="Z388" s="27"/>
      <c r="AA388" s="27"/>
      <c r="AB388" s="27"/>
      <c r="AC388" s="27"/>
      <c r="AD388" s="27"/>
      <c r="AE388" s="27"/>
      <c r="AF388" s="27"/>
      <c r="AG388" s="27"/>
      <c r="AH388" s="27"/>
      <c r="AI388" s="27"/>
      <c r="AJ388" s="27"/>
      <c r="AK388" s="27"/>
      <c r="AL388" s="27"/>
      <c r="AM388" s="27"/>
      <c r="AN388" s="27"/>
      <c r="AO388" s="27"/>
      <c r="AP388" s="27"/>
      <c r="AQ388" s="27"/>
      <c r="AR388" s="27"/>
      <c r="AS388" s="27"/>
      <c r="AT388" s="27"/>
      <c r="AU388" s="27"/>
      <c r="AV388" s="27"/>
      <c r="AW388" s="27"/>
      <c r="AX388" s="27"/>
      <c r="AY388" s="27"/>
      <c r="AZ388" s="27"/>
      <c r="BA388" s="27"/>
      <c r="BB388" s="12"/>
      <c r="BC388" s="12"/>
      <c r="BD388" s="12"/>
    </row>
    <row r="389" spans="1:56">
      <c r="A389" s="32" t="e">
        <f>+"Interest "&amp; PV_Base!A386&amp;""</f>
        <v>#REF!</v>
      </c>
      <c r="B389" s="35" t="e">
        <f>#REF!</f>
        <v>#REF!</v>
      </c>
      <c r="C389" s="30" t="e">
        <f>$C$10</f>
        <v>#REF!</v>
      </c>
      <c r="D389" s="34" t="e">
        <f>D388-D390</f>
        <v>#REF!</v>
      </c>
      <c r="E389" s="34" t="e">
        <f t="shared" ref="E389:AQ389" si="243">D389-E390</f>
        <v>#REF!</v>
      </c>
      <c r="F389" s="34" t="e">
        <f t="shared" si="243"/>
        <v>#REF!</v>
      </c>
      <c r="G389" s="34" t="e">
        <f t="shared" si="243"/>
        <v>#REF!</v>
      </c>
      <c r="H389" s="34" t="e">
        <f t="shared" si="243"/>
        <v>#REF!</v>
      </c>
      <c r="I389" s="34" t="e">
        <f t="shared" si="243"/>
        <v>#REF!</v>
      </c>
      <c r="J389" s="34" t="e">
        <f t="shared" si="243"/>
        <v>#REF!</v>
      </c>
      <c r="K389" s="34" t="e">
        <f t="shared" si="243"/>
        <v>#REF!</v>
      </c>
      <c r="L389" s="34" t="e">
        <f t="shared" si="243"/>
        <v>#REF!</v>
      </c>
      <c r="M389" s="34" t="e">
        <f t="shared" si="243"/>
        <v>#REF!</v>
      </c>
      <c r="N389" s="34" t="e">
        <f t="shared" si="243"/>
        <v>#REF!</v>
      </c>
      <c r="O389" s="34" t="e">
        <f t="shared" si="243"/>
        <v>#REF!</v>
      </c>
      <c r="P389" s="34" t="e">
        <f t="shared" si="243"/>
        <v>#REF!</v>
      </c>
      <c r="Q389" s="34" t="e">
        <f t="shared" si="243"/>
        <v>#REF!</v>
      </c>
      <c r="R389" s="34" t="e">
        <f t="shared" si="243"/>
        <v>#REF!</v>
      </c>
      <c r="S389" s="34" t="e">
        <f t="shared" si="243"/>
        <v>#REF!</v>
      </c>
      <c r="T389" s="34" t="e">
        <f t="shared" si="243"/>
        <v>#REF!</v>
      </c>
      <c r="U389" s="34" t="e">
        <f t="shared" si="243"/>
        <v>#REF!</v>
      </c>
      <c r="V389" s="34" t="e">
        <f t="shared" si="243"/>
        <v>#REF!</v>
      </c>
      <c r="W389" s="34" t="e">
        <f t="shared" si="243"/>
        <v>#REF!</v>
      </c>
      <c r="X389" s="34" t="e">
        <f t="shared" si="243"/>
        <v>#REF!</v>
      </c>
      <c r="Y389" s="34" t="e">
        <f t="shared" si="243"/>
        <v>#REF!</v>
      </c>
      <c r="Z389" s="34" t="e">
        <f t="shared" si="243"/>
        <v>#REF!</v>
      </c>
      <c r="AA389" s="34" t="e">
        <f t="shared" si="243"/>
        <v>#REF!</v>
      </c>
      <c r="AB389" s="34" t="e">
        <f t="shared" si="243"/>
        <v>#REF!</v>
      </c>
      <c r="AC389" s="34" t="e">
        <f t="shared" si="243"/>
        <v>#REF!</v>
      </c>
      <c r="AD389" s="34" t="e">
        <f t="shared" si="243"/>
        <v>#REF!</v>
      </c>
      <c r="AE389" s="34" t="e">
        <f t="shared" si="243"/>
        <v>#REF!</v>
      </c>
      <c r="AF389" s="34" t="e">
        <f t="shared" si="243"/>
        <v>#REF!</v>
      </c>
      <c r="AG389" s="34" t="e">
        <f t="shared" si="243"/>
        <v>#REF!</v>
      </c>
      <c r="AH389" s="34" t="e">
        <f t="shared" si="243"/>
        <v>#REF!</v>
      </c>
      <c r="AI389" s="34" t="e">
        <f t="shared" si="243"/>
        <v>#REF!</v>
      </c>
      <c r="AJ389" s="34" t="e">
        <f t="shared" si="243"/>
        <v>#REF!</v>
      </c>
      <c r="AK389" s="34" t="e">
        <f t="shared" si="243"/>
        <v>#REF!</v>
      </c>
      <c r="AL389" s="34" t="e">
        <f t="shared" si="243"/>
        <v>#REF!</v>
      </c>
      <c r="AM389" s="34" t="e">
        <f t="shared" si="243"/>
        <v>#REF!</v>
      </c>
      <c r="AN389" s="34" t="e">
        <f t="shared" si="243"/>
        <v>#REF!</v>
      </c>
      <c r="AO389" s="34" t="e">
        <f t="shared" si="243"/>
        <v>#REF!</v>
      </c>
      <c r="AP389" s="34" t="e">
        <f t="shared" si="243"/>
        <v>#REF!</v>
      </c>
      <c r="AQ389" s="34" t="e">
        <f t="shared" si="243"/>
        <v>#REF!</v>
      </c>
      <c r="AR389" s="34"/>
      <c r="AS389" s="34"/>
      <c r="AT389" s="34"/>
      <c r="AU389" s="34"/>
      <c r="AV389" s="34"/>
      <c r="AW389" s="34"/>
      <c r="AX389" s="34"/>
      <c r="AY389" s="34"/>
      <c r="AZ389" s="34"/>
      <c r="BA389" s="34"/>
      <c r="BB389" s="46"/>
      <c r="BC389" s="46"/>
      <c r="BD389" s="46"/>
    </row>
    <row r="390" spans="1:56">
      <c r="A390" s="36" t="e">
        <f>+"Discount "&amp; PV_Base!A386&amp;""</f>
        <v>#REF!</v>
      </c>
      <c r="B390" s="37" t="e">
        <f>#REF!</f>
        <v>#REF!</v>
      </c>
      <c r="C390" s="30" t="e">
        <f>$C$11</f>
        <v>#REF!</v>
      </c>
      <c r="D390" s="34" t="e">
        <f>IF(D386-D386-1&lt;B387,0,IF(D386-D386-1&lt;B388,D388/(B388-B387),0))</f>
        <v>#REF!</v>
      </c>
      <c r="E390" s="34" t="e">
        <f>IF(E386-D386-1&lt;B387,0,IF(E386-D386-1&lt;B388,D388/(B388-B387),0))</f>
        <v>#REF!</v>
      </c>
      <c r="F390" s="34" t="e">
        <f>IF(F386-D386-1&lt;B387,0,IF(F386-D386-1&lt;B388,D388/(B388-B387),0))</f>
        <v>#REF!</v>
      </c>
      <c r="G390" s="34" t="e">
        <f>IF(G386-D386-1&lt;B387,0,IF(G386-D386-1&lt;B388,D388/(B388-B387),0))</f>
        <v>#REF!</v>
      </c>
      <c r="H390" s="34" t="e">
        <f>IF(H386-D386-1&lt;B387,0,IF(H386-D386-1&lt;B388,D388/(B388-B387),0))</f>
        <v>#REF!</v>
      </c>
      <c r="I390" s="34" t="e">
        <f>IF(I386-D386-1&lt;B387,0,IF(I386-D386-1&lt;B388,D388/(B388-B387),0))</f>
        <v>#REF!</v>
      </c>
      <c r="J390" s="34" t="e">
        <f>IF(J386-D386-1&lt;B387,0,IF(J386-D386-1&lt;B388,D388/(B388-B387),0))</f>
        <v>#REF!</v>
      </c>
      <c r="K390" s="34" t="e">
        <f>IF(K386-D386-1&lt;B387,0,IF(K386-D386-1&lt;B388,D388/(B388-B387),0))</f>
        <v>#REF!</v>
      </c>
      <c r="L390" s="34" t="e">
        <f>IF(L386-D386-1&lt;B387,0,IF(L386-D386-1&lt;B388,D388/(B388-B387),0))</f>
        <v>#REF!</v>
      </c>
      <c r="M390" s="34" t="e">
        <f>IF(M386-D386-1&lt;B387,0,IF(M386-D386-1&lt;B388,D388/(B388-B387),0))</f>
        <v>#REF!</v>
      </c>
      <c r="N390" s="34" t="e">
        <f>IF(N386-D386-1&lt;B387,0,IF(N386-D386-1&lt;B388,D388/(B388-B387),0))</f>
        <v>#REF!</v>
      </c>
      <c r="O390" s="34" t="e">
        <f>IF(O386-D386-1&lt;B387,0,IF(O386-D386-1&lt;B388,D388/(B388-B387),0))</f>
        <v>#REF!</v>
      </c>
      <c r="P390" s="34" t="e">
        <f>IF(P386-D386-1&lt;B387,0,IF(P386-D386-1&lt;B388,D388/(B388-B387),0))</f>
        <v>#REF!</v>
      </c>
      <c r="Q390" s="34" t="e">
        <f>IF(Q386-D386-1&lt;B387,0,IF(Q386-D386-1&lt;B388,D388/(B388-B387),0))</f>
        <v>#REF!</v>
      </c>
      <c r="R390" s="34" t="e">
        <f>IF(R386-D386-1&lt;B387,0,IF(R386-D386-1&lt;B388,D388/(B388-B387),0))</f>
        <v>#REF!</v>
      </c>
      <c r="S390" s="34" t="e">
        <f>IF(S386-D386-1&lt;B387,0,IF(S386-D386-1&lt;B388,D388/(B388-B387),0))</f>
        <v>#REF!</v>
      </c>
      <c r="T390" s="34" t="e">
        <f>IF(T386-D386-1&lt;B387,0,IF(T386-D386-1&lt;B388,D388/(B388-B387),0))</f>
        <v>#REF!</v>
      </c>
      <c r="U390" s="34" t="e">
        <f>IF(U386-D386-1&lt;B387,0,IF(U386-D386-1&lt;B388,D388/(B388-B387),0))</f>
        <v>#REF!</v>
      </c>
      <c r="V390" s="34" t="e">
        <f>IF(V386-D386-1&lt;B387,0,IF(V386-D386-1&lt;B388,D388/(B388-B387),0))</f>
        <v>#REF!</v>
      </c>
      <c r="W390" s="34" t="e">
        <f>IF(W386-D386-1&lt;B387,0,IF(W386-D386-1&lt;B388,D388/(B388-B387),0))</f>
        <v>#REF!</v>
      </c>
      <c r="X390" s="34" t="e">
        <f>IF(X386-D386-1&lt;B387,0,IF(X386-D386-1&lt;B388,D388/(B388-B387),0))</f>
        <v>#REF!</v>
      </c>
      <c r="Y390" s="34" t="e">
        <f>IF(Y386-D386-1&lt;B387,0,IF(Y386-D386-1&lt;B388,D388/(B388-B387),0))</f>
        <v>#REF!</v>
      </c>
      <c r="Z390" s="34" t="e">
        <f>IF(Z386-D386-1&lt;B387,0,IF(Z386-D386-1&lt;B388,D388/(B388-B387),0))</f>
        <v>#REF!</v>
      </c>
      <c r="AA390" s="34" t="e">
        <f>IF(AA386-D386-1&lt;B387,0,IF(AA386-D386-1&lt;B388,D388/(B388-B387),0))</f>
        <v>#REF!</v>
      </c>
      <c r="AB390" s="34" t="e">
        <f>IF(AB386-D386-1&lt;B387,0,IF(AB386-D386-1&lt;B388,D388/(B388-B387),0))</f>
        <v>#REF!</v>
      </c>
      <c r="AC390" s="34" t="e">
        <f>IF(AC386-D386-1&lt;B387,0,IF(AC386-D386-1&lt;B388,D388/(B388-B387),0))</f>
        <v>#REF!</v>
      </c>
      <c r="AD390" s="34" t="e">
        <f>IF(AD386-D386-1&lt;B387,0,IF(AD386-D386-1&lt;B388,D388/(B388-B387),0))</f>
        <v>#REF!</v>
      </c>
      <c r="AE390" s="34" t="e">
        <f>IF(AE386-D386-1&lt;B387,0,IF(AE386-D386-1&lt;B388,D388/(B388-B387),0))</f>
        <v>#REF!</v>
      </c>
      <c r="AF390" s="34" t="e">
        <f>IF(AF386-D386-1&lt;B387,0,IF(AF386-D386-1&lt;B388,D388/(B388-B387),0))</f>
        <v>#REF!</v>
      </c>
      <c r="AG390" s="34" t="e">
        <f>IF(AG386-D386-1&lt;B387,0,IF(AG386-D386-1&lt;B388,D388/(B388-B387),0))</f>
        <v>#REF!</v>
      </c>
      <c r="AH390" s="34" t="e">
        <f>IF(AH386-D386-1&lt;B387,0,IF(AH386-D386-1&lt;B388,D388/(B388-B387),0))</f>
        <v>#REF!</v>
      </c>
      <c r="AI390" s="34" t="e">
        <f>IF(AI386-D386-1&lt;B387,0,IF(AI386-D386-1&lt;B388,D388/(B388-B387),0))</f>
        <v>#REF!</v>
      </c>
      <c r="AJ390" s="34" t="e">
        <f>IF(AJ386-D386-1&lt;B387,0,IF(AJ386-D386-1&lt;B388,D388/(B388-B387),0))</f>
        <v>#REF!</v>
      </c>
      <c r="AK390" s="34" t="e">
        <f>IF(AK386-D386-1&lt;B387,0,IF(AK386-D386-1&lt;B388,D388/(B388-B387),0))</f>
        <v>#REF!</v>
      </c>
      <c r="AL390" s="34" t="e">
        <f>IF(AL386-D386-1&lt;B387,0,IF(AL386-D386-1&lt;B388,D388/(B388-B387),0))</f>
        <v>#REF!</v>
      </c>
      <c r="AM390" s="34" t="e">
        <f>IF(AM386-D386-1&lt;B387,0,IF(AM386-D386-1&lt;B388,D388/(B388-B387),0))</f>
        <v>#REF!</v>
      </c>
      <c r="AN390" s="34" t="e">
        <f>IF(AN386-D386-1&lt;B387,0,IF(AN386-D386-1&lt;B388,D388/(B388-B387),0))</f>
        <v>#REF!</v>
      </c>
      <c r="AO390" s="34" t="e">
        <f>IF(AO386-D386-1&lt;B387,0,IF(AO386-D386-1&lt;B388,D388/(B388-B387),0))</f>
        <v>#REF!</v>
      </c>
      <c r="AP390" s="34" t="e">
        <f>IF(AP386-D386-1&lt;B387,0,IF(AP386-D386-1&lt;B388,D388/(B388-B387),0))</f>
        <v>#REF!</v>
      </c>
      <c r="AQ390" s="34" t="e">
        <f>IF(AQ386-D386-1&lt;B387,0,IF(AQ386-D386-1&lt;B388,D388/(B388-B387),0))</f>
        <v>#REF!</v>
      </c>
      <c r="AR390" s="34"/>
      <c r="AS390" s="34"/>
      <c r="AT390" s="34"/>
      <c r="AU390" s="34"/>
      <c r="AV390" s="34"/>
      <c r="AW390" s="34"/>
      <c r="AX390" s="34"/>
      <c r="AY390" s="34"/>
      <c r="AZ390" s="34"/>
      <c r="BA390" s="34"/>
      <c r="BB390" s="46"/>
      <c r="BC390" s="46"/>
      <c r="BD390" s="46"/>
    </row>
    <row r="391" spans="1:56">
      <c r="A391" s="49"/>
      <c r="B391" s="12"/>
      <c r="C391" s="30" t="e">
        <f>$C$12</f>
        <v>#REF!</v>
      </c>
      <c r="D391" s="84"/>
      <c r="E391" s="84" t="e">
        <f>$B389*D389</f>
        <v>#REF!</v>
      </c>
      <c r="F391" s="84" t="e">
        <f t="shared" ref="F391:BD391" si="244">$B389*E389</f>
        <v>#REF!</v>
      </c>
      <c r="G391" s="84" t="e">
        <f t="shared" si="244"/>
        <v>#REF!</v>
      </c>
      <c r="H391" s="84" t="e">
        <f t="shared" si="244"/>
        <v>#REF!</v>
      </c>
      <c r="I391" s="84" t="e">
        <f t="shared" si="244"/>
        <v>#REF!</v>
      </c>
      <c r="J391" s="84" t="e">
        <f t="shared" si="244"/>
        <v>#REF!</v>
      </c>
      <c r="K391" s="84" t="e">
        <f t="shared" si="244"/>
        <v>#REF!</v>
      </c>
      <c r="L391" s="84" t="e">
        <f t="shared" si="244"/>
        <v>#REF!</v>
      </c>
      <c r="M391" s="84" t="e">
        <f t="shared" si="244"/>
        <v>#REF!</v>
      </c>
      <c r="N391" s="84" t="e">
        <f t="shared" si="244"/>
        <v>#REF!</v>
      </c>
      <c r="O391" s="84" t="e">
        <f t="shared" si="244"/>
        <v>#REF!</v>
      </c>
      <c r="P391" s="84" t="e">
        <f t="shared" si="244"/>
        <v>#REF!</v>
      </c>
      <c r="Q391" s="84" t="e">
        <f t="shared" si="244"/>
        <v>#REF!</v>
      </c>
      <c r="R391" s="84" t="e">
        <f t="shared" si="244"/>
        <v>#REF!</v>
      </c>
      <c r="S391" s="84" t="e">
        <f t="shared" si="244"/>
        <v>#REF!</v>
      </c>
      <c r="T391" s="84" t="e">
        <f t="shared" si="244"/>
        <v>#REF!</v>
      </c>
      <c r="U391" s="84" t="e">
        <f t="shared" si="244"/>
        <v>#REF!</v>
      </c>
      <c r="V391" s="84" t="e">
        <f t="shared" si="244"/>
        <v>#REF!</v>
      </c>
      <c r="W391" s="84" t="e">
        <f t="shared" si="244"/>
        <v>#REF!</v>
      </c>
      <c r="X391" s="84" t="e">
        <f t="shared" si="244"/>
        <v>#REF!</v>
      </c>
      <c r="Y391" s="84" t="e">
        <f t="shared" si="244"/>
        <v>#REF!</v>
      </c>
      <c r="Z391" s="84" t="e">
        <f t="shared" si="244"/>
        <v>#REF!</v>
      </c>
      <c r="AA391" s="84" t="e">
        <f t="shared" si="244"/>
        <v>#REF!</v>
      </c>
      <c r="AB391" s="84" t="e">
        <f t="shared" si="244"/>
        <v>#REF!</v>
      </c>
      <c r="AC391" s="84" t="e">
        <f t="shared" si="244"/>
        <v>#REF!</v>
      </c>
      <c r="AD391" s="84" t="e">
        <f t="shared" si="244"/>
        <v>#REF!</v>
      </c>
      <c r="AE391" s="84" t="e">
        <f t="shared" si="244"/>
        <v>#REF!</v>
      </c>
      <c r="AF391" s="84" t="e">
        <f t="shared" si="244"/>
        <v>#REF!</v>
      </c>
      <c r="AG391" s="84" t="e">
        <f t="shared" si="244"/>
        <v>#REF!</v>
      </c>
      <c r="AH391" s="84" t="e">
        <f t="shared" si="244"/>
        <v>#REF!</v>
      </c>
      <c r="AI391" s="84" t="e">
        <f t="shared" si="244"/>
        <v>#REF!</v>
      </c>
      <c r="AJ391" s="84" t="e">
        <f t="shared" si="244"/>
        <v>#REF!</v>
      </c>
      <c r="AK391" s="84" t="e">
        <f t="shared" si="244"/>
        <v>#REF!</v>
      </c>
      <c r="AL391" s="84" t="e">
        <f t="shared" si="244"/>
        <v>#REF!</v>
      </c>
      <c r="AM391" s="84" t="e">
        <f t="shared" si="244"/>
        <v>#REF!</v>
      </c>
      <c r="AN391" s="84" t="e">
        <f t="shared" si="244"/>
        <v>#REF!</v>
      </c>
      <c r="AO391" s="84" t="e">
        <f t="shared" si="244"/>
        <v>#REF!</v>
      </c>
      <c r="AP391" s="84" t="e">
        <f t="shared" si="244"/>
        <v>#REF!</v>
      </c>
      <c r="AQ391" s="84" t="e">
        <f t="shared" si="244"/>
        <v>#REF!</v>
      </c>
      <c r="AR391" s="84" t="e">
        <f t="shared" si="244"/>
        <v>#REF!</v>
      </c>
      <c r="AS391" s="84" t="e">
        <f t="shared" si="244"/>
        <v>#REF!</v>
      </c>
      <c r="AT391" s="84" t="e">
        <f t="shared" si="244"/>
        <v>#REF!</v>
      </c>
      <c r="AU391" s="84" t="e">
        <f t="shared" si="244"/>
        <v>#REF!</v>
      </c>
      <c r="AV391" s="84" t="e">
        <f t="shared" si="244"/>
        <v>#REF!</v>
      </c>
      <c r="AW391" s="84" t="e">
        <f t="shared" si="244"/>
        <v>#REF!</v>
      </c>
      <c r="AX391" s="84" t="e">
        <f t="shared" si="244"/>
        <v>#REF!</v>
      </c>
      <c r="AY391" s="84" t="e">
        <f t="shared" si="244"/>
        <v>#REF!</v>
      </c>
      <c r="AZ391" s="84" t="e">
        <f t="shared" si="244"/>
        <v>#REF!</v>
      </c>
      <c r="BA391" s="84" t="e">
        <f t="shared" si="244"/>
        <v>#REF!</v>
      </c>
      <c r="BB391" s="84" t="e">
        <f t="shared" si="244"/>
        <v>#REF!</v>
      </c>
      <c r="BC391" s="84" t="e">
        <f t="shared" si="244"/>
        <v>#REF!</v>
      </c>
      <c r="BD391" s="84" t="e">
        <f t="shared" si="244"/>
        <v>#REF!</v>
      </c>
    </row>
    <row r="392" spans="1:56">
      <c r="A392" s="49"/>
      <c r="B392" s="12"/>
      <c r="C392" s="30" t="e">
        <f>$C$13</f>
        <v>#REF!</v>
      </c>
      <c r="D392" s="34" t="e">
        <f t="shared" ref="D392:AQ392" si="245">D390+D391</f>
        <v>#REF!</v>
      </c>
      <c r="E392" s="34" t="e">
        <f t="shared" si="245"/>
        <v>#REF!</v>
      </c>
      <c r="F392" s="34" t="e">
        <f t="shared" si="245"/>
        <v>#REF!</v>
      </c>
      <c r="G392" s="34" t="e">
        <f t="shared" si="245"/>
        <v>#REF!</v>
      </c>
      <c r="H392" s="34" t="e">
        <f t="shared" si="245"/>
        <v>#REF!</v>
      </c>
      <c r="I392" s="34" t="e">
        <f t="shared" si="245"/>
        <v>#REF!</v>
      </c>
      <c r="J392" s="34" t="e">
        <f t="shared" si="245"/>
        <v>#REF!</v>
      </c>
      <c r="K392" s="34" t="e">
        <f t="shared" si="245"/>
        <v>#REF!</v>
      </c>
      <c r="L392" s="34" t="e">
        <f t="shared" si="245"/>
        <v>#REF!</v>
      </c>
      <c r="M392" s="34" t="e">
        <f t="shared" si="245"/>
        <v>#REF!</v>
      </c>
      <c r="N392" s="34" t="e">
        <f t="shared" si="245"/>
        <v>#REF!</v>
      </c>
      <c r="O392" s="34" t="e">
        <f t="shared" si="245"/>
        <v>#REF!</v>
      </c>
      <c r="P392" s="34" t="e">
        <f t="shared" si="245"/>
        <v>#REF!</v>
      </c>
      <c r="Q392" s="34" t="e">
        <f t="shared" si="245"/>
        <v>#REF!</v>
      </c>
      <c r="R392" s="34" t="e">
        <f t="shared" si="245"/>
        <v>#REF!</v>
      </c>
      <c r="S392" s="34" t="e">
        <f t="shared" si="245"/>
        <v>#REF!</v>
      </c>
      <c r="T392" s="34" t="e">
        <f t="shared" si="245"/>
        <v>#REF!</v>
      </c>
      <c r="U392" s="34" t="e">
        <f t="shared" si="245"/>
        <v>#REF!</v>
      </c>
      <c r="V392" s="34" t="e">
        <f t="shared" si="245"/>
        <v>#REF!</v>
      </c>
      <c r="W392" s="34" t="e">
        <f t="shared" si="245"/>
        <v>#REF!</v>
      </c>
      <c r="X392" s="34" t="e">
        <f t="shared" si="245"/>
        <v>#REF!</v>
      </c>
      <c r="Y392" s="34" t="e">
        <f t="shared" si="245"/>
        <v>#REF!</v>
      </c>
      <c r="Z392" s="34" t="e">
        <f t="shared" si="245"/>
        <v>#REF!</v>
      </c>
      <c r="AA392" s="34" t="e">
        <f t="shared" si="245"/>
        <v>#REF!</v>
      </c>
      <c r="AB392" s="34" t="e">
        <f t="shared" si="245"/>
        <v>#REF!</v>
      </c>
      <c r="AC392" s="34" t="e">
        <f t="shared" si="245"/>
        <v>#REF!</v>
      </c>
      <c r="AD392" s="34" t="e">
        <f t="shared" si="245"/>
        <v>#REF!</v>
      </c>
      <c r="AE392" s="34" t="e">
        <f t="shared" si="245"/>
        <v>#REF!</v>
      </c>
      <c r="AF392" s="34" t="e">
        <f t="shared" si="245"/>
        <v>#REF!</v>
      </c>
      <c r="AG392" s="34" t="e">
        <f t="shared" si="245"/>
        <v>#REF!</v>
      </c>
      <c r="AH392" s="34" t="e">
        <f t="shared" si="245"/>
        <v>#REF!</v>
      </c>
      <c r="AI392" s="34" t="e">
        <f t="shared" si="245"/>
        <v>#REF!</v>
      </c>
      <c r="AJ392" s="34" t="e">
        <f t="shared" si="245"/>
        <v>#REF!</v>
      </c>
      <c r="AK392" s="34" t="e">
        <f t="shared" si="245"/>
        <v>#REF!</v>
      </c>
      <c r="AL392" s="34" t="e">
        <f t="shared" si="245"/>
        <v>#REF!</v>
      </c>
      <c r="AM392" s="34" t="e">
        <f t="shared" si="245"/>
        <v>#REF!</v>
      </c>
      <c r="AN392" s="34" t="e">
        <f t="shared" si="245"/>
        <v>#REF!</v>
      </c>
      <c r="AO392" s="34" t="e">
        <f t="shared" si="245"/>
        <v>#REF!</v>
      </c>
      <c r="AP392" s="34" t="e">
        <f t="shared" si="245"/>
        <v>#REF!</v>
      </c>
      <c r="AQ392" s="34" t="e">
        <f t="shared" si="245"/>
        <v>#REF!</v>
      </c>
      <c r="AR392" s="34"/>
      <c r="AS392" s="34"/>
      <c r="AT392" s="34"/>
      <c r="AU392" s="34"/>
      <c r="AV392" s="34"/>
      <c r="AW392" s="34"/>
      <c r="AX392" s="34"/>
      <c r="AY392" s="34"/>
      <c r="AZ392" s="34"/>
      <c r="BA392" s="34"/>
      <c r="BB392" s="45"/>
      <c r="BC392" s="45"/>
      <c r="BD392" s="45"/>
    </row>
    <row r="393" spans="1:56">
      <c r="A393" s="39"/>
      <c r="B393" s="12"/>
      <c r="C393" s="30" t="e">
        <f>$C$14</f>
        <v>#REF!</v>
      </c>
      <c r="D393" s="34" t="e">
        <f>IF($B389&gt;=$B390, D389, NPV($B390,E392:$BD392))</f>
        <v>#REF!</v>
      </c>
      <c r="E393" s="34" t="e">
        <f>IF($B389&gt;=$B390, E389, NPV($B390,F392:$BD392))</f>
        <v>#REF!</v>
      </c>
      <c r="F393" s="34" t="e">
        <f>IF($B389&gt;=$B390, F389, NPV($B390,G392:$BD392))</f>
        <v>#REF!</v>
      </c>
      <c r="G393" s="34" t="e">
        <f>IF($B389&gt;=$B390, G389, NPV($B390,H392:$BD392))</f>
        <v>#REF!</v>
      </c>
      <c r="H393" s="34" t="e">
        <f>IF($B389&gt;=$B390, H389, NPV($B390,I392:$BD392))</f>
        <v>#REF!</v>
      </c>
      <c r="I393" s="34" t="e">
        <f>IF($B389&gt;=$B390, I389, NPV($B390,J392:$BD392))</f>
        <v>#REF!</v>
      </c>
      <c r="J393" s="34" t="e">
        <f>IF($B389&gt;=$B390, J389, NPV($B390,K392:$BD392))</f>
        <v>#REF!</v>
      </c>
      <c r="K393" s="34" t="e">
        <f>IF($B389&gt;=$B390, K389, NPV($B390,L392:$BD392))</f>
        <v>#REF!</v>
      </c>
      <c r="L393" s="34" t="e">
        <f>IF($B389&gt;=$B390, L389, NPV($B390,M392:$BD392))</f>
        <v>#REF!</v>
      </c>
      <c r="M393" s="34" t="e">
        <f>IF($B389&gt;=$B390, M389, NPV($B390,N392:$BD392))</f>
        <v>#REF!</v>
      </c>
      <c r="N393" s="34" t="e">
        <f>IF($B389&gt;=$B390, N389, NPV($B390,O392:$BD392))</f>
        <v>#REF!</v>
      </c>
      <c r="O393" s="34" t="e">
        <f>IF($B389&gt;=$B390, O389, NPV($B390,P392:$BD392))</f>
        <v>#REF!</v>
      </c>
      <c r="P393" s="34" t="e">
        <f>IF($B389&gt;=$B390, P389, NPV($B390,Q392:$BD392))</f>
        <v>#REF!</v>
      </c>
      <c r="Q393" s="34" t="e">
        <f>IF($B389&gt;=$B390, Q389, NPV($B390,R392:$BD392))</f>
        <v>#REF!</v>
      </c>
      <c r="R393" s="34" t="e">
        <f>IF($B389&gt;=$B390, R389, NPV($B390,S392:$BD392))</f>
        <v>#REF!</v>
      </c>
      <c r="S393" s="34" t="e">
        <f>IF($B389&gt;=$B390, S389, NPV($B390,T392:$BD392))</f>
        <v>#REF!</v>
      </c>
      <c r="T393" s="34" t="e">
        <f>IF($B389&gt;=$B390, T389, NPV($B390,U392:$BD392))</f>
        <v>#REF!</v>
      </c>
      <c r="U393" s="34" t="e">
        <f>IF($B389&gt;=$B390, U389, NPV($B390,V392:$BD392))</f>
        <v>#REF!</v>
      </c>
      <c r="V393" s="34" t="e">
        <f>IF($B389&gt;=$B390, V389, NPV($B390,W392:$BD392))</f>
        <v>#REF!</v>
      </c>
      <c r="W393" s="34" t="e">
        <f>IF($B389&gt;=$B390, W389, NPV($B390,X392:$BD392))</f>
        <v>#REF!</v>
      </c>
      <c r="X393" s="34" t="e">
        <f>IF($B389&gt;=$B390, X389, NPV($B390,Y392:$BD392))</f>
        <v>#REF!</v>
      </c>
      <c r="Y393" s="34" t="e">
        <f>IF($B389&gt;=$B390, Y389, NPV($B390,Z392:$BD392))</f>
        <v>#REF!</v>
      </c>
      <c r="Z393" s="34" t="e">
        <f>IF($B389&gt;=$B390, Z389, NPV($B390,AA392:$BD392))</f>
        <v>#REF!</v>
      </c>
      <c r="AA393" s="34" t="e">
        <f>IF($B389&gt;=$B390, AA389, NPV($B390,AB392:$BD392))</f>
        <v>#REF!</v>
      </c>
      <c r="AB393" s="34" t="e">
        <f>IF($B389&gt;=$B390, AB389, NPV($B390,AC392:$BD392))</f>
        <v>#REF!</v>
      </c>
      <c r="AC393" s="34" t="e">
        <f>IF($B389&gt;=$B390, AC389, NPV($B390,AD392:$BD392))</f>
        <v>#REF!</v>
      </c>
      <c r="AD393" s="34" t="e">
        <f>IF($B389&gt;=$B390, AD389, NPV($B390,AE392:$BD392))</f>
        <v>#REF!</v>
      </c>
      <c r="AE393" s="34" t="e">
        <f>IF($B389&gt;=$B390, AE389, NPV($B390,AF392:$BD392))</f>
        <v>#REF!</v>
      </c>
      <c r="AF393" s="34" t="e">
        <f>IF($B389&gt;=$B390, AF389, NPV($B390,AG392:$BD392))</f>
        <v>#REF!</v>
      </c>
      <c r="AG393" s="34" t="e">
        <f>IF($B389&gt;=$B390, AG389, NPV($B390,AH392:$BD392))</f>
        <v>#REF!</v>
      </c>
      <c r="AH393" s="34" t="e">
        <f>IF($B389&gt;=$B390, AH389, NPV($B390,AI392:$BD392))</f>
        <v>#REF!</v>
      </c>
      <c r="AI393" s="34" t="e">
        <f>IF($B389&gt;=$B390, AI389, NPV($B390,AJ392:$BD392))</f>
        <v>#REF!</v>
      </c>
      <c r="AJ393" s="34" t="e">
        <f>IF($B389&gt;=$B390, AJ389, NPV($B390,AK392:$BD392))</f>
        <v>#REF!</v>
      </c>
      <c r="AK393" s="34" t="e">
        <f>IF($B389&gt;=$B390, AK389, NPV($B390,AL392:$BD392))</f>
        <v>#REF!</v>
      </c>
      <c r="AL393" s="34" t="e">
        <f>IF($B389&gt;=$B390, AL389, NPV($B390,AM392:$BD392))</f>
        <v>#REF!</v>
      </c>
      <c r="AM393" s="34" t="e">
        <f>IF($B389&gt;=$B390, AM389, NPV($B390,AN392:$BD392))</f>
        <v>#REF!</v>
      </c>
      <c r="AN393" s="34" t="e">
        <f>IF($B389&gt;=$B390, AN389, NPV($B390,AO392:$BD392))</f>
        <v>#REF!</v>
      </c>
      <c r="AO393" s="34" t="e">
        <f>IF($B389&gt;=$B390, AO389, NPV($B390,AP392:$BD392))</f>
        <v>#REF!</v>
      </c>
      <c r="AP393" s="34" t="e">
        <f>IF($B389&gt;=$B390, AP389, NPV($B390,AQ392:$BD392))</f>
        <v>#REF!</v>
      </c>
      <c r="AQ393" s="34" t="e">
        <f>IF($B389&gt;=$B390, AQ389, NPV($B390,AR392:$BD392))</f>
        <v>#REF!</v>
      </c>
      <c r="AR393" s="34"/>
      <c r="AS393" s="34"/>
      <c r="AT393" s="34"/>
      <c r="AU393" s="34"/>
      <c r="AV393" s="34"/>
      <c r="AW393" s="34"/>
      <c r="AX393" s="34"/>
      <c r="AY393" s="34"/>
      <c r="AZ393" s="34"/>
      <c r="BA393" s="34"/>
      <c r="BB393" s="34"/>
      <c r="BC393" s="34"/>
      <c r="BD393" s="34"/>
    </row>
    <row r="394" spans="1:56">
      <c r="A394" s="39"/>
      <c r="B394" s="12"/>
      <c r="C394" s="30" t="e">
        <f>$C$15</f>
        <v>#REF!</v>
      </c>
      <c r="D394" s="34" t="e">
        <f t="shared" ref="D394:AQ394" si="246">IF(D393=0,0,(1-D393/D389)*100)</f>
        <v>#REF!</v>
      </c>
      <c r="E394" s="34" t="e">
        <f t="shared" si="246"/>
        <v>#REF!</v>
      </c>
      <c r="F394" s="34" t="e">
        <f t="shared" si="246"/>
        <v>#REF!</v>
      </c>
      <c r="G394" s="34" t="e">
        <f t="shared" si="246"/>
        <v>#REF!</v>
      </c>
      <c r="H394" s="34" t="e">
        <f t="shared" si="246"/>
        <v>#REF!</v>
      </c>
      <c r="I394" s="34" t="e">
        <f t="shared" si="246"/>
        <v>#REF!</v>
      </c>
      <c r="J394" s="34" t="e">
        <f t="shared" si="246"/>
        <v>#REF!</v>
      </c>
      <c r="K394" s="34" t="e">
        <f t="shared" si="246"/>
        <v>#REF!</v>
      </c>
      <c r="L394" s="34" t="e">
        <f t="shared" si="246"/>
        <v>#REF!</v>
      </c>
      <c r="M394" s="34" t="e">
        <f t="shared" si="246"/>
        <v>#REF!</v>
      </c>
      <c r="N394" s="34" t="e">
        <f t="shared" si="246"/>
        <v>#REF!</v>
      </c>
      <c r="O394" s="34" t="e">
        <f t="shared" si="246"/>
        <v>#REF!</v>
      </c>
      <c r="P394" s="34" t="e">
        <f t="shared" si="246"/>
        <v>#REF!</v>
      </c>
      <c r="Q394" s="34" t="e">
        <f t="shared" si="246"/>
        <v>#REF!</v>
      </c>
      <c r="R394" s="34" t="e">
        <f t="shared" si="246"/>
        <v>#REF!</v>
      </c>
      <c r="S394" s="34" t="e">
        <f t="shared" si="246"/>
        <v>#REF!</v>
      </c>
      <c r="T394" s="34" t="e">
        <f t="shared" si="246"/>
        <v>#REF!</v>
      </c>
      <c r="U394" s="34" t="e">
        <f t="shared" si="246"/>
        <v>#REF!</v>
      </c>
      <c r="V394" s="34" t="e">
        <f t="shared" si="246"/>
        <v>#REF!</v>
      </c>
      <c r="W394" s="34" t="e">
        <f t="shared" si="246"/>
        <v>#REF!</v>
      </c>
      <c r="X394" s="34" t="e">
        <f t="shared" si="246"/>
        <v>#REF!</v>
      </c>
      <c r="Y394" s="34" t="e">
        <f t="shared" si="246"/>
        <v>#REF!</v>
      </c>
      <c r="Z394" s="34" t="e">
        <f t="shared" si="246"/>
        <v>#REF!</v>
      </c>
      <c r="AA394" s="34" t="e">
        <f t="shared" si="246"/>
        <v>#REF!</v>
      </c>
      <c r="AB394" s="34" t="e">
        <f t="shared" si="246"/>
        <v>#REF!</v>
      </c>
      <c r="AC394" s="34" t="e">
        <f t="shared" si="246"/>
        <v>#REF!</v>
      </c>
      <c r="AD394" s="34" t="e">
        <f t="shared" si="246"/>
        <v>#REF!</v>
      </c>
      <c r="AE394" s="34" t="e">
        <f t="shared" si="246"/>
        <v>#REF!</v>
      </c>
      <c r="AF394" s="34" t="e">
        <f t="shared" si="246"/>
        <v>#REF!</v>
      </c>
      <c r="AG394" s="34" t="e">
        <f t="shared" si="246"/>
        <v>#REF!</v>
      </c>
      <c r="AH394" s="34" t="e">
        <f t="shared" si="246"/>
        <v>#REF!</v>
      </c>
      <c r="AI394" s="34" t="e">
        <f t="shared" si="246"/>
        <v>#REF!</v>
      </c>
      <c r="AJ394" s="34" t="e">
        <f t="shared" si="246"/>
        <v>#REF!</v>
      </c>
      <c r="AK394" s="34" t="e">
        <f t="shared" si="246"/>
        <v>#REF!</v>
      </c>
      <c r="AL394" s="34" t="e">
        <f t="shared" si="246"/>
        <v>#REF!</v>
      </c>
      <c r="AM394" s="34" t="e">
        <f t="shared" si="246"/>
        <v>#REF!</v>
      </c>
      <c r="AN394" s="34" t="e">
        <f t="shared" si="246"/>
        <v>#REF!</v>
      </c>
      <c r="AO394" s="34" t="e">
        <f t="shared" si="246"/>
        <v>#REF!</v>
      </c>
      <c r="AP394" s="34" t="e">
        <f t="shared" si="246"/>
        <v>#REF!</v>
      </c>
      <c r="AQ394" s="34" t="e">
        <f t="shared" si="246"/>
        <v>#REF!</v>
      </c>
      <c r="AR394" s="50"/>
      <c r="AS394" s="50"/>
      <c r="AT394" s="50"/>
      <c r="AU394" s="50"/>
      <c r="AV394" s="50"/>
      <c r="AW394" s="50"/>
      <c r="AX394" s="50"/>
      <c r="AY394" s="50"/>
      <c r="AZ394" s="50"/>
      <c r="BA394" s="50"/>
      <c r="BB394" s="12"/>
      <c r="BC394" s="12"/>
      <c r="BD394" s="12"/>
    </row>
    <row r="395" spans="1:56">
      <c r="C395" s="30" t="str">
        <f>$C$16</f>
        <v>t-g&gt;0</v>
      </c>
      <c r="D395" s="42" t="e">
        <f>IF(D49-B387&gt;0,D49-B387,0)</f>
        <v>#REF!</v>
      </c>
      <c r="E395" s="42" t="e">
        <f>IF(E49-B387&gt;0,E49-B387,0)</f>
        <v>#REF!</v>
      </c>
      <c r="F395" s="42" t="e">
        <f>IF(F49-B387&gt;0,F49-B387,0)</f>
        <v>#REF!</v>
      </c>
      <c r="G395" s="42" t="e">
        <f>IF(G49-B387&gt;0,G49-B387,0)</f>
        <v>#REF!</v>
      </c>
      <c r="H395" s="42" t="e">
        <f>IF(H49-B387&gt;0,H49-B387,0)</f>
        <v>#REF!</v>
      </c>
      <c r="I395" s="42" t="e">
        <f>IF(I49-B387&gt;0,I49-B387,0)</f>
        <v>#REF!</v>
      </c>
      <c r="J395" s="42" t="e">
        <f>IF(J49-B387&gt;0,J49-B387,0)</f>
        <v>#REF!</v>
      </c>
      <c r="K395" s="42" t="e">
        <f>IF(K49-B387&gt;0,K49-B387,0)</f>
        <v>#REF!</v>
      </c>
      <c r="L395" s="42" t="e">
        <f>IF(L49-B387&gt;0,L49-B387,0)</f>
        <v>#REF!</v>
      </c>
      <c r="M395" s="42" t="e">
        <f>IF(M49-B387&gt;0,M49-B387,0)</f>
        <v>#REF!</v>
      </c>
      <c r="N395" s="42" t="e">
        <f>IF(N49-B387&gt;0,N49-B387,0)</f>
        <v>#REF!</v>
      </c>
      <c r="O395" s="42" t="e">
        <f>IF(O49-B387&gt;0,O49-B387,0)</f>
        <v>#REF!</v>
      </c>
      <c r="P395" s="42" t="e">
        <f>IF(P49-B387&gt;0,P49-B387,0)</f>
        <v>#REF!</v>
      </c>
      <c r="Q395" s="42" t="e">
        <f>IF(Q49-B387&gt;0,Q49-B387,0)</f>
        <v>#REF!</v>
      </c>
      <c r="R395" s="42" t="e">
        <f>IF(R49-B387&gt;0,R49-B387,0)</f>
        <v>#REF!</v>
      </c>
      <c r="S395" s="42" t="e">
        <f>IF(S49-B387&gt;0,S49-B387,0)</f>
        <v>#REF!</v>
      </c>
      <c r="T395" s="42" t="e">
        <f>IF(T49-B387&gt;0,T49-B387,0)</f>
        <v>#REF!</v>
      </c>
      <c r="U395" s="42" t="e">
        <f>IF(U49-B387&gt;0,U49-B387,0)</f>
        <v>#REF!</v>
      </c>
      <c r="V395" s="42" t="e">
        <f>IF(V49-B387&gt;0,V49-B387,0)</f>
        <v>#REF!</v>
      </c>
      <c r="W395" s="42" t="e">
        <f>IF(W49-B387&gt;0,W49-B387,0)</f>
        <v>#REF!</v>
      </c>
      <c r="X395" s="42" t="e">
        <f>IF(X49-B387&gt;0,X49-B387,0)</f>
        <v>#REF!</v>
      </c>
      <c r="Y395" s="42" t="e">
        <f>IF(Y49-B387&gt;0,Y49-B387,0)</f>
        <v>#REF!</v>
      </c>
      <c r="Z395" s="42" t="e">
        <f>IF(Z49-B387&gt;0,Z49-B387,0)</f>
        <v>#REF!</v>
      </c>
      <c r="AA395" s="42" t="e">
        <f>IF(AA49-B387&gt;0,AA49-B387,0)</f>
        <v>#REF!</v>
      </c>
      <c r="AB395" s="42" t="e">
        <f>IF(AB49-B387&gt;0,AB49-B387,0)</f>
        <v>#REF!</v>
      </c>
      <c r="AC395" s="42" t="e">
        <f>IF(AC49-B387&gt;0,AC49-B387,0)</f>
        <v>#REF!</v>
      </c>
      <c r="AD395" s="42" t="e">
        <f>IF(AD49-B387&gt;0,AD49-B387,0)</f>
        <v>#REF!</v>
      </c>
      <c r="AE395" s="42" t="e">
        <f>IF(AE49-B387&gt;0,AE49-B387,0)</f>
        <v>#REF!</v>
      </c>
      <c r="AF395" s="42"/>
      <c r="AG395" s="42"/>
      <c r="AH395" s="42"/>
      <c r="AI395" s="42"/>
      <c r="AJ395" s="42"/>
      <c r="AK395" s="42"/>
      <c r="AL395" s="42"/>
      <c r="AM395" s="42"/>
      <c r="AN395" s="42"/>
      <c r="AO395" s="42"/>
      <c r="AP395" s="42"/>
      <c r="AQ395" s="42"/>
      <c r="AR395" s="43"/>
      <c r="AS395" s="43"/>
      <c r="AT395" s="43"/>
      <c r="AU395" s="43"/>
      <c r="AV395" s="43"/>
      <c r="AW395" s="43"/>
      <c r="AX395" s="43"/>
      <c r="AY395" s="43"/>
      <c r="AZ395" s="43"/>
      <c r="BA395" s="43"/>
      <c r="BB395" s="46"/>
      <c r="BC395" s="46"/>
      <c r="BD395" s="46"/>
    </row>
    <row r="396" spans="1:56">
      <c r="C396" s="30"/>
      <c r="D396" s="42" t="e">
        <f>IF(D395=0,0,CHOOSE(D395,D402,E402,F402,G402,H402,I402,J402,K402,L402,M402,N402,O402,P402,Q402,R402,S402,T402,U402,V402,W402,X402,Y402,Z402,AA402,AB402,AC402,AD402,AE402,AF402))</f>
        <v>#REF!</v>
      </c>
      <c r="E396" s="42" t="e">
        <f>IF(E395=0,0,CHOOSE(E395,D402,E402,F402,G402,H402,I402,J402,K402,L402,M402,N402,O402,P402,Q402,R402,S402,T402,U402,V402,W402,X402,Y402,Z402,AA402,AB402,AC402,AD402,AE402,AF402))</f>
        <v>#REF!</v>
      </c>
      <c r="F396" s="42" t="e">
        <f>IF(F395=0,0,CHOOSE(F395,D402,E402,F402,G402,H402,I402,J402,K402,L402,M402,N402,O402,P402,Q402,R402,S402,T402,U402,V402,W402,X402,Y402,Z402,AA402,AB402,AC402,AD402,AE402,AF402))</f>
        <v>#REF!</v>
      </c>
      <c r="G396" s="42" t="e">
        <f>IF(G395=0,0,CHOOSE(G395,D402,E402,F402,G402,H402,I402,J402,K402,L402,M402,N402,O402,P402,Q402,R402,S402,T402,U402,V402,W402,X402,Y402,Z402,AA402,AB402,AC402,AD402,AE402,AF402))</f>
        <v>#REF!</v>
      </c>
      <c r="H396" s="42" t="e">
        <f>IF(H395=0,0,CHOOSE(H395,D402,E402,F402,G402,H402,I402,J402,K402,L402,M402,N402,O402,P402,Q402,R402,S402,T402,U402,V402,W402,X402,Y402,Z402,AA402,AB402,AC402,AD402,AE402,AF402))</f>
        <v>#REF!</v>
      </c>
      <c r="I396" s="42" t="e">
        <f>IF(I395=0,0,CHOOSE(I395,D402,E402,F402,G402,H402,I402,J402,K402,L402,M402,N402,O402,P402,Q402,R402,S402,T402,U402,V402,W402,X402,Y402,Z402,AA402,AB402,AC402,AD402,AE402,AF402))</f>
        <v>#REF!</v>
      </c>
      <c r="J396" s="42" t="e">
        <f>IF(J395=0,0,CHOOSE(J395,D402,E402,F402,G402,H402,I402,J402,K402,L402,M402,N402,O402,P402,Q402,R402,S402,T402,U402,V402,W402,X402,Y402,Z402,AA402,AB402,AC402,AD402,AE402,AF402))</f>
        <v>#REF!</v>
      </c>
      <c r="K396" s="42" t="e">
        <f>IF(K395=0,0,CHOOSE(K395,D402,E402,F402,G402,H402,I402,J402,K402,L402,M402,N402,O402,P402,Q402,R402,S402,T402,U402,V402,W402,X402,Y402,Z402,AA402,AB402,AC402,AD402,AE402,AF402))</f>
        <v>#REF!</v>
      </c>
      <c r="L396" s="42" t="e">
        <f>IF(L395=0,0,CHOOSE(L395,D402,E402,F402,G402,H402,I402,J402,K402,L402,M402,N402,O402,P402,Q402,R402,S402,T402,U402,V402,W402,X402,Y402,Z402,AA402,AB402,AC402,AD402,AE402,AF402))</f>
        <v>#REF!</v>
      </c>
      <c r="M396" s="42" t="e">
        <f>IF(M395=0,0,CHOOSE(M395,D402,E402,F402,G402,H402,I402,J402,K402,L402,M402,N402,O402,P402,Q402,R402,S402,T402,U402,V402,W402,X402,Y402,Z402,AA402,AB402,AC402,AD402,AE402,AF402))</f>
        <v>#REF!</v>
      </c>
      <c r="N396" s="42" t="e">
        <f>IF(N395=0,0,CHOOSE(N395,D402,E402,F402,G402,H402,I402,J402,K402,L402,M402,N402,O402,P402,Q402,R402,S402,T402,U402,V402,W402,X402,Y402,Z402,AA402,AB402,AC402,AD402,AE402,AF402))</f>
        <v>#REF!</v>
      </c>
      <c r="O396" s="42" t="e">
        <f>IF(O395=0,0,CHOOSE(O395,D402,E402,F402,G402,H402,I402,J402,K402,L402,M402,N402,O402,P402,Q402,R402,S402,T402,U402,V402,W402,X402,Y402,Z402,AA402,AB402,AC402,AD402,AE402,AF402))</f>
        <v>#REF!</v>
      </c>
      <c r="P396" s="42" t="e">
        <f>IF(P395=0,0,CHOOSE(P395,D402,E402,F402,G402,H402,I402,J402,K402,L402,M402,N402,O402,P402,Q402,R402,S402,T402,U402,V402,W402,X402,Y402,Z402,AA402,AB402,AC402,AD402,AE402,AF402))</f>
        <v>#REF!</v>
      </c>
      <c r="Q396" s="42" t="e">
        <f>IF(Q395=0,0,CHOOSE(Q395,D402,E402,F402,G402,H402,I402,J402,K402,L402,M402,N402,O402,P402,Q402,R402,S402,T402,U402,V402,W402,X402,Y402,Z402,AA402,AB402,AC402,AD402,AE402,AF402))</f>
        <v>#REF!</v>
      </c>
      <c r="R396" s="42" t="e">
        <f>IF(R395=0,0,CHOOSE(R395,D402,E402,F402,G402,H402,I402,J402,K402,L402,M402,N402,O402,P402,Q402,R402,S402,T402,U402,V402,W402,X402,Y402,Z402,AA402,AB402,AC402,AD402,AE402,AF402))</f>
        <v>#REF!</v>
      </c>
      <c r="S396" s="42" t="e">
        <f>IF(S395=0,0,CHOOSE(S395,D402,E402,F402,G402,H402,I402,J402,K402,L402,M402,N402,O402,P402,Q402,R402,S402,T402,U402,V402,W402,X402,Y402,Z402,AA402,AB402,AC402,AD402,AE402,AF402))</f>
        <v>#REF!</v>
      </c>
      <c r="T396" s="42" t="e">
        <f>IF(T395=0,0,CHOOSE(T395,D402,E402,F402,G402,H402,I402,J402,K402,L402,M402,N402,O402,P402,Q402,R402,S402,T402,U402,V402,W402,X402,Y402,Z402,AA402,AB402,AC402,AD402,AE402,AF402))</f>
        <v>#REF!</v>
      </c>
      <c r="U396" s="42" t="e">
        <f>IF(U395=0,0,CHOOSE(U395,D402,E402,F402,G402,H402,I402,J402,K402,L402,M402,N402,O402,P402,Q402,R402,S402,T402,U402,V402,W402,X402,Y402,Z402,AA402,AB402,AC402,AD402,AE402,AF402))</f>
        <v>#REF!</v>
      </c>
      <c r="V396" s="42" t="e">
        <f>IF(V395=0,0,CHOOSE(V395,D402,E402,F402,G402,H402,I402,J402,K402,L402,M402,N402,O402,P402,Q402,R402,S402,T402,U402,V402,W402,X402,Y402,Z402,AA402,AB402,AC402,AD402,AE402,AF402))</f>
        <v>#REF!</v>
      </c>
      <c r="W396" s="42" t="e">
        <f>IF(W395=0,0,CHOOSE(W395,D402,E402,F402,G402,H402,I402,J402,K402,L402,M402,N402,O402,P402,Q402,R402,S402,T402,U402,V402,W402,X402,Y402,Z402,AA402,AB402,AC402,AD402,AE402,AF402))</f>
        <v>#REF!</v>
      </c>
      <c r="X396" s="42" t="e">
        <f>IF(X395=0,0,CHOOSE(X395,D402,E402,F402,G402,H402,I402,J402,K402,L402,M402,N402,O402,P402,Q402,R402,S402,T402,U402,V402,W402,X402,Y402,Z402,AA402,AB402,AC402,AD402,AE402,AF402))</f>
        <v>#REF!</v>
      </c>
      <c r="Y396" s="42" t="e">
        <f>IF(Y395=0,0,CHOOSE(Y395,D402,E402,F402,G402,H402,I402,J402,K402,L402,M402,N402,O402,P402,Q402,R402,S402,T402,U402,V402,W402,X402,Y402,Z402,AA402,AB402,AC402,AD402,AE402,AF402))</f>
        <v>#REF!</v>
      </c>
      <c r="Z396" s="42" t="e">
        <f>IF(Z395=0,0,CHOOSE(Z395,D402,E402,F402,G402,H402,I402,J402,K402,L402,M402,N402,O402,P402,Q402,R402,S402,T402,U402,V402,W402,X402,Y402,Z402,AA402,AB402,AC402,AD402,AE402,AF402))</f>
        <v>#REF!</v>
      </c>
      <c r="AA396" s="42" t="e">
        <f>IF(AA395=0,0,CHOOSE(AA395,D402,E402,F402,G402,H402,I402,J402,K402,L402,M402,N402,O402,P402,Q402,R402,S402,T402,U402,V402,W402,X402,Y402,Z402,AA402,AB402,AC402,AD402,AE402,AF402))</f>
        <v>#REF!</v>
      </c>
      <c r="AB396" s="42" t="e">
        <f>IF(AB395=0,0,CHOOSE(AB395,D402,E402,F402,G402,H402,I402,J402,K402,L402,M402,N402,O402,P402,Q402,R402,S402,T402,U402,V402,W402,X402,Y402,Z402,AA402,AB402,AC402,AD402,AE402,AF402))</f>
        <v>#REF!</v>
      </c>
      <c r="AC396" s="42" t="e">
        <f>IF(AC395=0,0,CHOOSE(AC395,D402,E402,F402,G402,H402,I402,J402,K402,L402,M402,N402,O402,P402,Q402,R402,S402,T402,U402,V402,W402,X402,Y402,Z402,AA402,AB402,AC402,AD402,AE402,AF402))</f>
        <v>#REF!</v>
      </c>
      <c r="AD396" s="42" t="e">
        <f>IF(AD395=0,0,CHOOSE(AD395,D402,E402,F402,G402,H402,I402,J402,K402,L402,M402,N402,O402,P402,Q402,R402,S402,T402,U402,V402,W402,X402,Y402,Z402,AA402,AB402,AC402,AD402,AE402,AF402))</f>
        <v>#REF!</v>
      </c>
      <c r="AE396" s="42" t="e">
        <f>IF(AE395=0,0,CHOOSE(AE395,D402,E402,F402,G402,H402,I402,J402,K402,L402,M402,N402,O402,P402,Q402,R402,S402,T402,U402,V402,W402,X402,Y402,Z402,AA402,AB402,AC402,AD402,AE402,AF402))</f>
        <v>#REF!</v>
      </c>
      <c r="AF396" s="42"/>
      <c r="AG396" s="42"/>
      <c r="AH396" s="42"/>
      <c r="AI396" s="42"/>
      <c r="AJ396" s="42"/>
      <c r="AK396" s="42"/>
      <c r="AL396" s="42"/>
      <c r="AM396" s="42"/>
      <c r="AN396" s="42"/>
      <c r="AO396" s="42"/>
      <c r="AP396" s="42"/>
      <c r="AQ396" s="42"/>
      <c r="AR396" s="23"/>
      <c r="AS396" s="23"/>
      <c r="AT396" s="23"/>
      <c r="AU396" s="23"/>
      <c r="AV396" s="23"/>
      <c r="AW396" s="23"/>
      <c r="AX396" s="23"/>
      <c r="AY396" s="23"/>
      <c r="AZ396" s="23"/>
      <c r="BA396" s="23"/>
      <c r="BB396" s="23"/>
      <c r="BC396" s="23"/>
      <c r="BD396" s="23"/>
    </row>
    <row r="397" spans="1:56">
      <c r="C397" s="30" t="str">
        <f>$C$18</f>
        <v>t-m condition</v>
      </c>
      <c r="D397" s="42" t="e">
        <f>IF(D49-B388&gt;0,D49-B388,0)</f>
        <v>#REF!</v>
      </c>
      <c r="E397" s="42" t="e">
        <f>IF(E49-B388&gt;0,E49-B388,0)</f>
        <v>#REF!</v>
      </c>
      <c r="F397" s="42" t="e">
        <f>IF(F49-B388&gt;0,F49-B388,0)</f>
        <v>#REF!</v>
      </c>
      <c r="G397" s="42" t="e">
        <f>IF(G49-B388&gt;0,G49-B388,0)</f>
        <v>#REF!</v>
      </c>
      <c r="H397" s="42" t="e">
        <f>IF(H49-B388&gt;0,H49-B388,0)</f>
        <v>#REF!</v>
      </c>
      <c r="I397" s="42" t="e">
        <f>IF(I49-B388&gt;0,I49-B388,0)</f>
        <v>#REF!</v>
      </c>
      <c r="J397" s="42" t="e">
        <f>IF(J49-B388&gt;0,J49-B388,0)</f>
        <v>#REF!</v>
      </c>
      <c r="K397" s="42" t="e">
        <f>IF(K49-B388&gt;0,K49-B388,0)</f>
        <v>#REF!</v>
      </c>
      <c r="L397" s="42" t="e">
        <f>IF(L49-B388&gt;0,L49-B388,0)</f>
        <v>#REF!</v>
      </c>
      <c r="M397" s="42" t="e">
        <f>IF(M49-B388&gt;0,M49-B388,0)</f>
        <v>#REF!</v>
      </c>
      <c r="N397" s="42" t="e">
        <f>IF(N49-B388&gt;0,N49-B388,0)</f>
        <v>#REF!</v>
      </c>
      <c r="O397" s="42" t="e">
        <f>IF(O49-B388&gt;0,O49-B388,0)</f>
        <v>#REF!</v>
      </c>
      <c r="P397" s="42" t="e">
        <f>IF(P49-B388&gt;0,P49-B388,0)</f>
        <v>#REF!</v>
      </c>
      <c r="Q397" s="42" t="e">
        <f>IF(Q49-B388&gt;0,Q49-B388,0)</f>
        <v>#REF!</v>
      </c>
      <c r="R397" s="42" t="e">
        <f>IF(R49-B388&gt;0,R49-B388,0)</f>
        <v>#REF!</v>
      </c>
      <c r="S397" s="42" t="e">
        <f>IF(S49-B388&gt;0,S49-B388,0)</f>
        <v>#REF!</v>
      </c>
      <c r="T397" s="42" t="e">
        <f>IF(T49-B388&gt;0,T49-B388,0)</f>
        <v>#REF!</v>
      </c>
      <c r="U397" s="42" t="e">
        <f>IF(U49-B388&gt;0,U49-B388,0)</f>
        <v>#REF!</v>
      </c>
      <c r="V397" s="42" t="e">
        <f>IF(V49-B388&gt;0,V49-B388,0)</f>
        <v>#REF!</v>
      </c>
      <c r="W397" s="42" t="e">
        <f>IF(W49-B388&gt;0,W49-B388,0)</f>
        <v>#REF!</v>
      </c>
      <c r="X397" s="42" t="e">
        <f>IF(X49-B388&gt;0,X49-B388,0)</f>
        <v>#REF!</v>
      </c>
      <c r="Y397" s="42" t="e">
        <f>IF(Y49-B388&gt;0,Y49-B388,0)</f>
        <v>#REF!</v>
      </c>
      <c r="Z397" s="42" t="e">
        <f>IF(Z49-B388&gt;0,Z49-B388,0)</f>
        <v>#REF!</v>
      </c>
      <c r="AA397" s="42" t="e">
        <f>IF(AA49-B388&gt;0,AA49-B388,0)</f>
        <v>#REF!</v>
      </c>
      <c r="AB397" s="42" t="e">
        <f>IF(AB49-B388&gt;0,AB49-B388,0)</f>
        <v>#REF!</v>
      </c>
      <c r="AC397" s="42" t="e">
        <f>IF(AC49-B388&gt;0,AC49-B388,0)</f>
        <v>#REF!</v>
      </c>
      <c r="AD397" s="42" t="e">
        <f>IF(AD49-B388&gt;0,AD49-B388,0)</f>
        <v>#REF!</v>
      </c>
      <c r="AE397" s="42" t="e">
        <f>IF(AE49-B388&gt;0,AE49-B388,0)</f>
        <v>#REF!</v>
      </c>
      <c r="AF397" s="42"/>
      <c r="AG397" s="42"/>
      <c r="AH397" s="42"/>
      <c r="AI397" s="42"/>
      <c r="AJ397" s="42"/>
      <c r="AK397" s="42"/>
      <c r="AL397" s="42"/>
      <c r="AM397" s="42"/>
      <c r="AN397" s="42"/>
      <c r="AO397" s="42"/>
      <c r="AP397" s="42"/>
      <c r="AQ397" s="42"/>
      <c r="AR397" s="45"/>
      <c r="AS397" s="45"/>
      <c r="AT397" s="45"/>
      <c r="AU397" s="45"/>
      <c r="AV397" s="45"/>
      <c r="AW397" s="46"/>
      <c r="AX397" s="45"/>
      <c r="AY397" s="45"/>
      <c r="AZ397" s="45"/>
      <c r="BA397" s="45"/>
      <c r="BB397" s="45"/>
      <c r="BC397" s="45"/>
      <c r="BD397" s="45"/>
    </row>
    <row r="398" spans="1:56">
      <c r="D398" s="34" t="e">
        <f>IF(D397=0,0,CHOOSE(D397,D402,E402,F402,G402,H402,I402,J402,K402,L402,M402,N402,O402,P402,Q402,R402,S402,T402,U402,V402,W402,X402,Y402,Z402,AA402,AB402,AC402,AD402,AE402))</f>
        <v>#REF!</v>
      </c>
      <c r="E398" s="34" t="e">
        <f>IF(E397=0,0,CHOOSE(E397,D402,E402,F402,G402,H402,I402,J402,K402,L402,M402,N402,O402,P402,Q402,R402,S402,T402,U402,V402,W402,X402,Y402,Z402,AA402,AB402,AC402,AD402,AE402))</f>
        <v>#REF!</v>
      </c>
      <c r="F398" s="34" t="e">
        <f>IF(F397=0,0,CHOOSE(F397,D402,E402,F402,G402,H402,I402,J402,K402,L402,M402,N402,O402,P402,Q402,R402,S402,T402,U402,V402,W402,X402,Y402,Z402,AA402,AB402,AC402,AD402,AE402))</f>
        <v>#REF!</v>
      </c>
      <c r="G398" s="34" t="e">
        <f>IF(G397=0,0,CHOOSE(G397,D402,E402,F402,G402,H402,I402,J402,K402,L402,M402,N402,O402,P402,Q402,R402,S402,T402,U402,V402,W402,X402,Y402,Z402,AA402,AB402,AC402,AD402,AE402))</f>
        <v>#REF!</v>
      </c>
      <c r="H398" s="34" t="e">
        <f>IF(H397=0,0,CHOOSE(H397,D402,E402,F402,G402,H402,I402,J402,K402,L402,M402,N402,O402,P402,Q402,R402,S402,T402,U402,V402,W402,X402,Y402,Z402,AA402,AB402,AC402,AD402,AE402))</f>
        <v>#REF!</v>
      </c>
      <c r="I398" s="34" t="e">
        <f>IF(I397=0,0,CHOOSE(I397,D402,E402,F402,G402,H402,I402,J402,K402,L402,M402,N402,O402,P402,Q402,R402,S402,T402,U402,V402,W402,X402,Y402,Z402,AA402,AB402,AC402,AD402,AE402))</f>
        <v>#REF!</v>
      </c>
      <c r="J398" s="34" t="e">
        <f>IF(J397=0,0,CHOOSE(J397,D402,E402,F402,G402,H402,I402,J402,K402,L402,M402,N402,O402,P402,Q402,R402,S402,T402,U402,V402,W402,X402,Y402,Z402,AA402,AB402,AC402,AD402,AE402))</f>
        <v>#REF!</v>
      </c>
      <c r="K398" s="34" t="e">
        <f>IF(K397=0,0,CHOOSE(K397,D402,E402,F402,G402,H402,I402,J402,K402,L402,M402,N402,O402,P402,Q402,R402,S402,T402,U402,V402,W402,X402,Y402,Z402,AA402,AB402,AC402,AD402,AE402))</f>
        <v>#REF!</v>
      </c>
      <c r="L398" s="34" t="e">
        <f>IF(L397=0,0,CHOOSE(L397,D402,E402,F402,G402,H402,I402,J402,K402,L402,M402,N402,O402,P402,Q402,R402,S402,T402,U402,V402,W402,X402,Y402,Z402,AA402,AB402,AC402,AD402,AE402))</f>
        <v>#REF!</v>
      </c>
      <c r="M398" s="34" t="e">
        <f>IF(M397=0,0,CHOOSE(M397,D402,E402,F402,G402,H402,I402,J402,K402,L402,M402,N402,O402,P402,Q402,R402,S402,T402,U402,V402,W402,X402,Y402,Z402,AA402,AB402,AC402,AD402,AE402))</f>
        <v>#REF!</v>
      </c>
      <c r="N398" s="34" t="e">
        <f>IF(N397=0,0,CHOOSE(N397,D402,E402,F402,G402,H402,I402,J402,K402,L402,M402,N402,O402,P402,Q402,R402,S402,T402,U402,V402,W402,X402,Y402,Z402,AA402,AB402,AC402,AD402,AE402))</f>
        <v>#REF!</v>
      </c>
      <c r="O398" s="34" t="e">
        <f>IF(O397=0,0,CHOOSE(O397,D402,E402,F402,G402,H402,I402,J402,K402,L402,M402,N402,O402,P402,Q402,R402,S402,T402,U402,V402,W402,X402,Y402,Z402,AA402,AB402,AC402,AD402,AE402))</f>
        <v>#REF!</v>
      </c>
      <c r="P398" s="34" t="e">
        <f>IF(P397=0,0,CHOOSE(P397,D402,E402,F402,G402,H402,I402,J402,K402,L402,M402,N402,O402,P402,Q402,R402,S402,T402,U402,V402,W402,X402,Y402,Z402,AA402,AB402,AC402,AD402,AE402))</f>
        <v>#REF!</v>
      </c>
      <c r="Q398" s="34" t="e">
        <f>IF(Q397=0,0,CHOOSE(Q397,D402,E402,F402,G402,H402,I402,J402,K402,L402,M402,N402,O402,P402,Q402,R402,S402,T402,U402,V402,W402,X402,Y402,Z402,AA402,AB402,AC402,AD402,AE402))</f>
        <v>#REF!</v>
      </c>
      <c r="R398" s="34" t="e">
        <f>IF(R397=0,0,CHOOSE(R397,D402,E402,F402,G402,H402,I402,J402,K402,L402,M402,N402,O402,P402,Q402,R402,S402,T402,U402,V402,W402,X402,Y402,Z402,AA402,AB402,AC402,AD402,AE402))</f>
        <v>#REF!</v>
      </c>
      <c r="S398" s="34" t="e">
        <f>IF(S397=0,0,CHOOSE(S397,D402,E402,F402,G402,H402,I402,J402,K402,L402,M402,N402,O402,P402,Q402,R402,S402,T402,U402,V402,W402,X402,Y402,Z402,AA402,AB402,AC402,AD402,AE402))</f>
        <v>#REF!</v>
      </c>
      <c r="T398" s="34" t="e">
        <f>IF(T397=0,0,CHOOSE(T397,D402,E402,F402,G402,H402,I402,J402,K402,L402,M402,N402,O402,P402,Q402,R402,S402,T402,U402,V402,W402,X402,Y402,Z402,AA402,AB402,AC402,AD402,AE402))</f>
        <v>#REF!</v>
      </c>
      <c r="U398" s="34" t="e">
        <f>IF(U397=0,0,CHOOSE(U397,D402,E402,F402,G402,H402,I402,J402,K402,L402,M402,N402,O402,P402,Q402,R402,S402,T402,U402,V402,W402,X402,Y402,Z402,AA402,AB402,AC402,AD402,AE402))</f>
        <v>#REF!</v>
      </c>
      <c r="V398" s="34" t="e">
        <f>IF(V397=0,0,CHOOSE(V397,D402,E402,F402,G402,H402,I402,J402,K402,L402,M402,N402,O402,P402,Q402,R402,S402,T402,U402,V402,W402,X402,Y402,Z402,AA402,AB402,AC402,AD402,AE402))</f>
        <v>#REF!</v>
      </c>
      <c r="W398" s="34" t="e">
        <f>IF(W397=0,0,CHOOSE(W397,D402,E402,F402,G402,H402,I402,J402,K402,L402,M402,N402,O402,P402,Q402,R402,S402,T402,U402,V402,W402,X402,Y402,Z402,AA402,AB402,AC402,AD402,AE402))</f>
        <v>#REF!</v>
      </c>
      <c r="X398" s="34" t="e">
        <f>IF(X397=0,0,CHOOSE(X397,D402,E402,F402,G402,H402,I402,J402,K402,L402,M402,N402,O402,P402,Q402,R402,S402,T402,U402,V402,W402,X402,Y402,Z402,AA402,AB402,AC402,AD402,AE402))</f>
        <v>#REF!</v>
      </c>
      <c r="Y398" s="34" t="e">
        <f>IF(Y397=0,0,CHOOSE(Y397,D402,E402,F402,G402,H402,I402,J402,K402,L402,M402,N402,O402,P402,Q402,R402,S402,T402,U402,V402,W402,X402,Y402,Z402,AA402,AB402,AC402,AD402,AE402))</f>
        <v>#REF!</v>
      </c>
      <c r="Z398" s="34" t="e">
        <f>IF(Z397=0,0,CHOOSE(Z397,D402,E402,F402,G402,H402,I402,J402,K402,L402,M402,N402,O402,P402,Q402,R402,S402,T402,U402,V402,W402,X402,Y402,Z402,AA402,AB402,AC402,AD402,AE402))</f>
        <v>#REF!</v>
      </c>
      <c r="AA398" s="34" t="e">
        <f>IF(AA397=0,0,CHOOSE(AA397,D402,E402,F402,G402,H402,I402,J402,K402,L402,M402,N402,O402,P402,Q402,R402,S402,T402,U402,V402,W402,X402,Y402,Z402,AA402,AB402,AC402,AD402,AE402))</f>
        <v>#REF!</v>
      </c>
      <c r="AB398" s="34" t="e">
        <f>IF(AB397=0,0,CHOOSE(AB397,D402,E402,F402,G402,H402,I402,J402,K402,L402,M402,N402,O402,P402,Q402,R402,S402,T402,U402,V402,W402,X402,Y402,Z402,AA402,AB402,AC402,AD402,AE402))</f>
        <v>#REF!</v>
      </c>
      <c r="AC398" s="34" t="e">
        <f>IF(AC397=0,0,CHOOSE(AC397,D402,E402,F402,G402,H402,I402,J402,K402,L402,M402,N402,O402,P402,Q402,R402,S402,T402,U402,V402,W402,X402,Y402,Z402,AA402,AB402,AC402,AD402,AE402))</f>
        <v>#REF!</v>
      </c>
      <c r="AD398" s="34" t="e">
        <f>IF(AD397=0,0,CHOOSE(AD397,D402,E402,F402,G402,H402,I402,J402,K402,L402,M402,N402,O402,P402,Q402,R402,S402,T402,U402,V402,W402,X402,Y402,Z402,AA402,AB402,AC402,AD402,AE402))</f>
        <v>#REF!</v>
      </c>
      <c r="AE398" s="34" t="e">
        <f>IF(AE397=0,0,CHOOSE(AE397,D402,E402,F402,G402,H402,I402,J402,K402,L402,M402,N402,O402,P402,Q402,R402,S402,T402,U402,V402,W402,X402,Y402,Z402,AA402,AB402,AC402,AD402,AE402))</f>
        <v>#REF!</v>
      </c>
      <c r="AF398" s="42"/>
      <c r="AG398" s="42"/>
      <c r="AH398" s="42"/>
      <c r="AI398" s="42"/>
      <c r="AJ398" s="42"/>
      <c r="AK398" s="42"/>
      <c r="AL398" s="42"/>
      <c r="AM398" s="42"/>
      <c r="AN398" s="42"/>
      <c r="AO398" s="42"/>
      <c r="AP398" s="42"/>
      <c r="AQ398" s="42"/>
      <c r="AR398" s="12"/>
      <c r="AS398" s="12"/>
      <c r="AT398" s="12"/>
      <c r="AU398" s="12"/>
      <c r="AV398" s="12"/>
      <c r="AW398" s="12"/>
      <c r="AX398" s="12"/>
      <c r="AY398" s="12"/>
      <c r="AZ398" s="12"/>
      <c r="BA398" s="12"/>
      <c r="BB398" s="12"/>
      <c r="BC398" s="12"/>
      <c r="BD398" s="12"/>
    </row>
    <row r="399" spans="1:56">
      <c r="A399" s="49"/>
      <c r="B399" s="12"/>
      <c r="C399" s="12"/>
      <c r="D399" s="22"/>
      <c r="E399" s="22"/>
      <c r="F399" s="22"/>
      <c r="G399" s="22"/>
      <c r="H399" s="22"/>
      <c r="I399" s="22"/>
      <c r="J399" s="22"/>
      <c r="K399" s="22"/>
      <c r="L399" s="22"/>
      <c r="M399" s="22"/>
      <c r="N399" s="22"/>
      <c r="O399" s="22"/>
      <c r="P399" s="22"/>
      <c r="Q399" s="22"/>
      <c r="R399" s="22"/>
      <c r="S399" s="22"/>
      <c r="T399" s="22"/>
      <c r="U399" s="22"/>
      <c r="V399" s="22"/>
      <c r="W399" s="22"/>
      <c r="X399" s="22"/>
      <c r="Y399" s="22"/>
      <c r="Z399" s="22"/>
      <c r="AA399" s="22"/>
      <c r="AB399" s="22"/>
      <c r="AC399" s="22"/>
      <c r="AD399" s="50"/>
      <c r="AE399" s="50"/>
      <c r="AF399" s="50"/>
      <c r="AG399" s="50"/>
      <c r="AH399" s="50"/>
      <c r="AI399" s="50"/>
      <c r="AJ399" s="50"/>
      <c r="AK399" s="50"/>
      <c r="AL399" s="50"/>
      <c r="AM399" s="50"/>
      <c r="AN399" s="50"/>
      <c r="AO399" s="50"/>
      <c r="AP399" s="50"/>
      <c r="AQ399" s="50"/>
      <c r="AR399" s="50"/>
      <c r="AS399" s="50"/>
      <c r="AT399" s="50"/>
      <c r="AU399" s="50"/>
      <c r="AV399" s="50"/>
      <c r="AW399" s="50"/>
      <c r="AX399" s="50"/>
      <c r="AY399" s="50"/>
      <c r="AZ399" s="50"/>
      <c r="BA399" s="50"/>
      <c r="BB399" s="46"/>
      <c r="BC399" s="46"/>
      <c r="BD399" s="46"/>
    </row>
    <row r="400" spans="1:56">
      <c r="A400" s="49" t="e">
        <f>+"Output "&amp; PV_Base!A386&amp;""</f>
        <v>#REF!</v>
      </c>
      <c r="B400" s="12"/>
      <c r="C400" s="51"/>
      <c r="D400" s="52" t="e">
        <f>D$7</f>
        <v>#NAME?</v>
      </c>
      <c r="E400" s="25" t="e">
        <f t="shared" ref="E400:AE400" si="247">D400+1</f>
        <v>#NAME?</v>
      </c>
      <c r="F400" s="25" t="e">
        <f t="shared" si="247"/>
        <v>#NAME?</v>
      </c>
      <c r="G400" s="25" t="e">
        <f t="shared" si="247"/>
        <v>#NAME?</v>
      </c>
      <c r="H400" s="25" t="e">
        <f t="shared" si="247"/>
        <v>#NAME?</v>
      </c>
      <c r="I400" s="25" t="e">
        <f t="shared" si="247"/>
        <v>#NAME?</v>
      </c>
      <c r="J400" s="25" t="e">
        <f t="shared" si="247"/>
        <v>#NAME?</v>
      </c>
      <c r="K400" s="25" t="e">
        <f t="shared" si="247"/>
        <v>#NAME?</v>
      </c>
      <c r="L400" s="25" t="e">
        <f t="shared" si="247"/>
        <v>#NAME?</v>
      </c>
      <c r="M400" s="25" t="e">
        <f t="shared" si="247"/>
        <v>#NAME?</v>
      </c>
      <c r="N400" s="25" t="e">
        <f t="shared" si="247"/>
        <v>#NAME?</v>
      </c>
      <c r="O400" s="25" t="e">
        <f t="shared" si="247"/>
        <v>#NAME?</v>
      </c>
      <c r="P400" s="25" t="e">
        <f t="shared" si="247"/>
        <v>#NAME?</v>
      </c>
      <c r="Q400" s="25" t="e">
        <f t="shared" si="247"/>
        <v>#NAME?</v>
      </c>
      <c r="R400" s="25" t="e">
        <f t="shared" si="247"/>
        <v>#NAME?</v>
      </c>
      <c r="S400" s="25" t="e">
        <f t="shared" si="247"/>
        <v>#NAME?</v>
      </c>
      <c r="T400" s="25" t="e">
        <f t="shared" si="247"/>
        <v>#NAME?</v>
      </c>
      <c r="U400" s="25" t="e">
        <f t="shared" si="247"/>
        <v>#NAME?</v>
      </c>
      <c r="V400" s="25" t="e">
        <f t="shared" si="247"/>
        <v>#NAME?</v>
      </c>
      <c r="W400" s="25" t="e">
        <f t="shared" si="247"/>
        <v>#NAME?</v>
      </c>
      <c r="X400" s="25" t="e">
        <f t="shared" si="247"/>
        <v>#NAME?</v>
      </c>
      <c r="Y400" s="25" t="e">
        <f t="shared" si="247"/>
        <v>#NAME?</v>
      </c>
      <c r="Z400" s="25" t="e">
        <f t="shared" si="247"/>
        <v>#NAME?</v>
      </c>
      <c r="AA400" s="25" t="e">
        <f t="shared" si="247"/>
        <v>#NAME?</v>
      </c>
      <c r="AB400" s="25" t="e">
        <f t="shared" si="247"/>
        <v>#NAME?</v>
      </c>
      <c r="AC400" s="25" t="e">
        <f t="shared" si="247"/>
        <v>#NAME?</v>
      </c>
      <c r="AD400" s="25" t="e">
        <f t="shared" si="247"/>
        <v>#NAME?</v>
      </c>
      <c r="AE400" s="25" t="e">
        <f t="shared" si="247"/>
        <v>#NAME?</v>
      </c>
      <c r="AF400" s="50"/>
      <c r="AG400" s="50"/>
      <c r="AH400" s="50"/>
      <c r="AI400" s="50"/>
      <c r="AJ400" s="50"/>
      <c r="AK400" s="50"/>
      <c r="AL400" s="50"/>
      <c r="AM400" s="50"/>
      <c r="AN400" s="50"/>
      <c r="AO400" s="50"/>
      <c r="AP400" s="50"/>
      <c r="AQ400" s="50"/>
      <c r="AR400" s="50"/>
      <c r="AS400" s="50"/>
      <c r="AT400" s="50"/>
      <c r="AU400" s="50"/>
      <c r="AV400" s="50"/>
      <c r="AW400" s="50"/>
      <c r="AX400" s="50"/>
      <c r="AY400" s="50"/>
      <c r="AZ400" s="50"/>
      <c r="BA400" s="50"/>
      <c r="BB400" s="46"/>
      <c r="BC400" s="46"/>
      <c r="BD400" s="46"/>
    </row>
    <row r="401" spans="1:56">
      <c r="A401" s="53"/>
      <c r="B401" s="51"/>
      <c r="C401" s="54" t="e">
        <f>$C$22</f>
        <v>#REF!</v>
      </c>
      <c r="D401" s="85" t="e">
        <f>#REF!</f>
        <v>#REF!</v>
      </c>
      <c r="E401" s="85" t="e">
        <f>#REF!</f>
        <v>#REF!</v>
      </c>
      <c r="F401" s="85" t="e">
        <f>#REF!</f>
        <v>#REF!</v>
      </c>
      <c r="G401" s="85" t="e">
        <f>#REF!</f>
        <v>#REF!</v>
      </c>
      <c r="H401" s="85" t="e">
        <f>#REF!</f>
        <v>#REF!</v>
      </c>
      <c r="I401" s="85" t="e">
        <f>#REF!</f>
        <v>#REF!</v>
      </c>
      <c r="J401" s="85" t="e">
        <f>#REF!</f>
        <v>#REF!</v>
      </c>
      <c r="K401" s="85" t="e">
        <f>#REF!</f>
        <v>#REF!</v>
      </c>
      <c r="L401" s="85" t="e">
        <f>#REF!</f>
        <v>#REF!</v>
      </c>
      <c r="M401" s="85" t="e">
        <f>#REF!</f>
        <v>#REF!</v>
      </c>
      <c r="N401" s="85" t="e">
        <f>#REF!</f>
        <v>#REF!</v>
      </c>
      <c r="O401" s="85" t="e">
        <f>#REF!</f>
        <v>#REF!</v>
      </c>
      <c r="P401" s="85" t="e">
        <f>#REF!</f>
        <v>#REF!</v>
      </c>
      <c r="Q401" s="85" t="e">
        <f>#REF!</f>
        <v>#REF!</v>
      </c>
      <c r="R401" s="85" t="e">
        <f>#REF!</f>
        <v>#REF!</v>
      </c>
      <c r="S401" s="85" t="e">
        <f>#REF!</f>
        <v>#REF!</v>
      </c>
      <c r="T401" s="85" t="e">
        <f>#REF!</f>
        <v>#REF!</v>
      </c>
      <c r="U401" s="85" t="e">
        <f>#REF!</f>
        <v>#REF!</v>
      </c>
      <c r="V401" s="85" t="e">
        <f>#REF!</f>
        <v>#REF!</v>
      </c>
      <c r="W401" s="85" t="e">
        <f>#REF!</f>
        <v>#REF!</v>
      </c>
      <c r="X401" s="85" t="e">
        <f>#REF!</f>
        <v>#REF!</v>
      </c>
      <c r="Y401" s="85" t="e">
        <f>#REF!</f>
        <v>#REF!</v>
      </c>
      <c r="Z401" s="85" t="e">
        <f>#REF!</f>
        <v>#REF!</v>
      </c>
      <c r="AA401" s="85" t="e">
        <f>#REF!</f>
        <v>#REF!</v>
      </c>
      <c r="AB401" s="85" t="e">
        <f>#REF!</f>
        <v>#REF!</v>
      </c>
      <c r="AC401" s="85" t="e">
        <f>#REF!</f>
        <v>#REF!</v>
      </c>
      <c r="AD401" s="85" t="e">
        <f>#REF!</f>
        <v>#REF!</v>
      </c>
      <c r="AE401" s="85" t="e">
        <f>#REF!</f>
        <v>#REF!</v>
      </c>
      <c r="AF401" s="50"/>
      <c r="AG401" s="50"/>
      <c r="AH401" s="50"/>
      <c r="AI401" s="50"/>
      <c r="AJ401" s="50"/>
      <c r="AK401" s="50"/>
      <c r="AL401" s="50"/>
      <c r="AM401" s="50"/>
      <c r="AN401" s="50"/>
      <c r="AO401" s="50"/>
      <c r="AP401" s="50"/>
      <c r="AQ401" s="50"/>
      <c r="AR401" s="50"/>
      <c r="AS401" s="50"/>
      <c r="AT401" s="50"/>
      <c r="AU401" s="50"/>
      <c r="AV401" s="50"/>
      <c r="AW401" s="50"/>
      <c r="AX401" s="50"/>
      <c r="AY401" s="50"/>
      <c r="AZ401" s="50"/>
      <c r="BA401" s="50"/>
      <c r="BB401" s="12"/>
      <c r="BC401" s="12"/>
      <c r="BD401" s="12"/>
    </row>
    <row r="402" spans="1:56">
      <c r="C402" s="30" t="e">
        <f>$C$23</f>
        <v>#REF!</v>
      </c>
      <c r="D402" s="84" t="e">
        <f>D401</f>
        <v>#REF!</v>
      </c>
      <c r="E402" s="84" t="e">
        <f>SUM(D401:E401)</f>
        <v>#REF!</v>
      </c>
      <c r="F402" s="84" t="e">
        <f>SUM(D401:F401)</f>
        <v>#REF!</v>
      </c>
      <c r="G402" s="84" t="e">
        <f>SUM(D401:G401)</f>
        <v>#REF!</v>
      </c>
      <c r="H402" s="84" t="e">
        <f>SUM(D401:H401)</f>
        <v>#REF!</v>
      </c>
      <c r="I402" s="84" t="e">
        <f>SUM(D401:I401)</f>
        <v>#REF!</v>
      </c>
      <c r="J402" s="84" t="e">
        <f>SUM(D401:J401)</f>
        <v>#REF!</v>
      </c>
      <c r="K402" s="84" t="e">
        <f>SUM(D401:K401)</f>
        <v>#REF!</v>
      </c>
      <c r="L402" s="84" t="e">
        <f>SUM(D401:L401)</f>
        <v>#REF!</v>
      </c>
      <c r="M402" s="84" t="e">
        <f>SUM(D401:M401)</f>
        <v>#REF!</v>
      </c>
      <c r="N402" s="84" t="e">
        <f>SUM(D401:N401)</f>
        <v>#REF!</v>
      </c>
      <c r="O402" s="84" t="e">
        <f>SUM(D401:O401)</f>
        <v>#REF!</v>
      </c>
      <c r="P402" s="84" t="e">
        <f>SUM(D401:P401)</f>
        <v>#REF!</v>
      </c>
      <c r="Q402" s="84" t="e">
        <f>SUM(D401:Q401)</f>
        <v>#REF!</v>
      </c>
      <c r="R402" s="84" t="e">
        <f>SUM(D401:R401)</f>
        <v>#REF!</v>
      </c>
      <c r="S402" s="84" t="e">
        <f>SUM(D401:S401)</f>
        <v>#REF!</v>
      </c>
      <c r="T402" s="84" t="e">
        <f>SUM(D401:T401)</f>
        <v>#REF!</v>
      </c>
      <c r="U402" s="84" t="e">
        <f>SUM(D401:U401)</f>
        <v>#REF!</v>
      </c>
      <c r="V402" s="84" t="e">
        <f>SUM(D401:V401)</f>
        <v>#REF!</v>
      </c>
      <c r="W402" s="84" t="e">
        <f>SUM(D401:W401)</f>
        <v>#REF!</v>
      </c>
      <c r="X402" s="84" t="e">
        <f>SUM(D401:X401)</f>
        <v>#REF!</v>
      </c>
      <c r="Y402" s="84" t="e">
        <f>SUM(D401:Y401)</f>
        <v>#REF!</v>
      </c>
      <c r="Z402" s="84" t="e">
        <f>SUM(D401:Z401)</f>
        <v>#REF!</v>
      </c>
      <c r="AA402" s="84" t="e">
        <f>SUM(D401:AA401)</f>
        <v>#REF!</v>
      </c>
      <c r="AB402" s="84" t="e">
        <f>SUM(D401:AB401)</f>
        <v>#REF!</v>
      </c>
      <c r="AC402" s="84" t="e">
        <f>SUM(D401:AC401)</f>
        <v>#REF!</v>
      </c>
      <c r="AD402" s="84" t="e">
        <f>SUM(D401:AD401)</f>
        <v>#REF!</v>
      </c>
      <c r="AE402" s="84" t="e">
        <f>SUM(D401:AE401)</f>
        <v>#REF!</v>
      </c>
      <c r="AF402" s="50"/>
      <c r="AG402" s="50"/>
      <c r="AH402" s="50"/>
      <c r="AI402" s="50"/>
      <c r="AJ402" s="50"/>
      <c r="AK402" s="50"/>
      <c r="AL402" s="50"/>
      <c r="AM402" s="50"/>
      <c r="AN402" s="50"/>
      <c r="AO402" s="50"/>
      <c r="AP402" s="50"/>
      <c r="AQ402" s="50"/>
      <c r="AR402" s="50"/>
      <c r="AS402" s="50"/>
      <c r="AT402" s="50"/>
      <c r="AU402" s="50"/>
      <c r="AV402" s="50"/>
      <c r="AW402" s="50"/>
      <c r="AX402" s="50"/>
      <c r="AY402" s="50"/>
      <c r="AZ402" s="50"/>
      <c r="BA402" s="50"/>
      <c r="BB402" s="12"/>
      <c r="BC402" s="12"/>
      <c r="BD402" s="12"/>
    </row>
    <row r="403" spans="1:56">
      <c r="A403" s="53"/>
      <c r="C403" s="30" t="e">
        <f>$C$24</f>
        <v>#REF!</v>
      </c>
      <c r="D403" s="34" t="e">
        <f>D401-D407</f>
        <v>#REF!</v>
      </c>
      <c r="E403" s="34" t="e">
        <f t="shared" ref="E403:AE403" si="248">D403+E401-E407</f>
        <v>#REF!</v>
      </c>
      <c r="F403" s="34" t="e">
        <f t="shared" si="248"/>
        <v>#REF!</v>
      </c>
      <c r="G403" s="34" t="e">
        <f t="shared" si="248"/>
        <v>#REF!</v>
      </c>
      <c r="H403" s="34" t="e">
        <f t="shared" si="248"/>
        <v>#REF!</v>
      </c>
      <c r="I403" s="34" t="e">
        <f t="shared" si="248"/>
        <v>#REF!</v>
      </c>
      <c r="J403" s="34" t="e">
        <f t="shared" si="248"/>
        <v>#REF!</v>
      </c>
      <c r="K403" s="34" t="e">
        <f t="shared" si="248"/>
        <v>#REF!</v>
      </c>
      <c r="L403" s="34" t="e">
        <f t="shared" si="248"/>
        <v>#REF!</v>
      </c>
      <c r="M403" s="34" t="e">
        <f t="shared" si="248"/>
        <v>#REF!</v>
      </c>
      <c r="N403" s="34" t="e">
        <f t="shared" si="248"/>
        <v>#REF!</v>
      </c>
      <c r="O403" s="34" t="e">
        <f t="shared" si="248"/>
        <v>#REF!</v>
      </c>
      <c r="P403" s="34" t="e">
        <f t="shared" si="248"/>
        <v>#REF!</v>
      </c>
      <c r="Q403" s="34" t="e">
        <f t="shared" si="248"/>
        <v>#REF!</v>
      </c>
      <c r="R403" s="34" t="e">
        <f t="shared" si="248"/>
        <v>#REF!</v>
      </c>
      <c r="S403" s="34" t="e">
        <f t="shared" si="248"/>
        <v>#REF!</v>
      </c>
      <c r="T403" s="34" t="e">
        <f t="shared" si="248"/>
        <v>#REF!</v>
      </c>
      <c r="U403" s="34" t="e">
        <f t="shared" si="248"/>
        <v>#REF!</v>
      </c>
      <c r="V403" s="34" t="e">
        <f t="shared" si="248"/>
        <v>#REF!</v>
      </c>
      <c r="W403" s="34" t="e">
        <f t="shared" si="248"/>
        <v>#REF!</v>
      </c>
      <c r="X403" s="34" t="e">
        <f t="shared" si="248"/>
        <v>#REF!</v>
      </c>
      <c r="Y403" s="34" t="e">
        <f t="shared" si="248"/>
        <v>#REF!</v>
      </c>
      <c r="Z403" s="34" t="e">
        <f t="shared" si="248"/>
        <v>#REF!</v>
      </c>
      <c r="AA403" s="34" t="e">
        <f t="shared" si="248"/>
        <v>#REF!</v>
      </c>
      <c r="AB403" s="34" t="e">
        <f t="shared" si="248"/>
        <v>#REF!</v>
      </c>
      <c r="AC403" s="34" t="e">
        <f t="shared" si="248"/>
        <v>#REF!</v>
      </c>
      <c r="AD403" s="34" t="e">
        <f t="shared" si="248"/>
        <v>#REF!</v>
      </c>
      <c r="AE403" s="34" t="e">
        <f t="shared" si="248"/>
        <v>#REF!</v>
      </c>
      <c r="AF403" s="50"/>
      <c r="AG403" s="50"/>
      <c r="AH403" s="50"/>
      <c r="AI403" s="50"/>
      <c r="AJ403" s="50"/>
      <c r="AK403" s="50"/>
      <c r="AL403" s="50"/>
      <c r="AM403" s="50"/>
      <c r="AN403" s="50"/>
      <c r="AO403" s="50"/>
      <c r="AP403" s="50"/>
      <c r="AQ403" s="50"/>
      <c r="AR403" s="50"/>
      <c r="AS403" s="50"/>
      <c r="AT403" s="50"/>
      <c r="AU403" s="50"/>
      <c r="AV403" s="50"/>
      <c r="AW403" s="50"/>
      <c r="AX403" s="50"/>
      <c r="AY403" s="50"/>
      <c r="AZ403" s="50"/>
      <c r="BA403" s="50"/>
      <c r="BB403" s="12"/>
      <c r="BC403" s="12"/>
      <c r="BD403" s="12"/>
    </row>
    <row r="404" spans="1:56" s="12" customFormat="1">
      <c r="A404" s="39"/>
      <c r="C404" s="30" t="e">
        <f>+TEXT(C393,"#")&amp;"   "&amp;TEXT(A386,"#")</f>
        <v>#REF!</v>
      </c>
      <c r="D404" s="56" t="e">
        <f>IF($B389&gt;=$B390,D401,D401*D393/100)</f>
        <v>#REF!</v>
      </c>
      <c r="E404" s="56" t="e">
        <f>IF($B389&gt;=$B390,D404-E407+E401,D404*(1+$B390)-E405+E401*$D393/100)</f>
        <v>#REF!</v>
      </c>
      <c r="F404" s="56" t="e">
        <f t="shared" ref="F404:AE404" si="249">IF($B389&gt;=$B390,E404-F407+F401,E404*(1+$B390)-F405+F401*$D393/100)</f>
        <v>#REF!</v>
      </c>
      <c r="G404" s="56" t="e">
        <f t="shared" si="249"/>
        <v>#REF!</v>
      </c>
      <c r="H404" s="56" t="e">
        <f t="shared" si="249"/>
        <v>#REF!</v>
      </c>
      <c r="I404" s="56" t="e">
        <f t="shared" si="249"/>
        <v>#REF!</v>
      </c>
      <c r="J404" s="56" t="e">
        <f t="shared" si="249"/>
        <v>#REF!</v>
      </c>
      <c r="K404" s="56" t="e">
        <f t="shared" si="249"/>
        <v>#REF!</v>
      </c>
      <c r="L404" s="56" t="e">
        <f t="shared" si="249"/>
        <v>#REF!</v>
      </c>
      <c r="M404" s="56" t="e">
        <f t="shared" si="249"/>
        <v>#REF!</v>
      </c>
      <c r="N404" s="56" t="e">
        <f t="shared" si="249"/>
        <v>#REF!</v>
      </c>
      <c r="O404" s="56" t="e">
        <f t="shared" si="249"/>
        <v>#REF!</v>
      </c>
      <c r="P404" s="56" t="e">
        <f t="shared" si="249"/>
        <v>#REF!</v>
      </c>
      <c r="Q404" s="56" t="e">
        <f t="shared" si="249"/>
        <v>#REF!</v>
      </c>
      <c r="R404" s="56" t="e">
        <f t="shared" si="249"/>
        <v>#REF!</v>
      </c>
      <c r="S404" s="56" t="e">
        <f t="shared" si="249"/>
        <v>#REF!</v>
      </c>
      <c r="T404" s="56" t="e">
        <f t="shared" si="249"/>
        <v>#REF!</v>
      </c>
      <c r="U404" s="56" t="e">
        <f t="shared" si="249"/>
        <v>#REF!</v>
      </c>
      <c r="V404" s="56" t="e">
        <f t="shared" si="249"/>
        <v>#REF!</v>
      </c>
      <c r="W404" s="56" t="e">
        <f t="shared" si="249"/>
        <v>#REF!</v>
      </c>
      <c r="X404" s="56" t="e">
        <f t="shared" si="249"/>
        <v>#REF!</v>
      </c>
      <c r="Y404" s="56" t="e">
        <f t="shared" si="249"/>
        <v>#REF!</v>
      </c>
      <c r="Z404" s="56" t="e">
        <f t="shared" si="249"/>
        <v>#REF!</v>
      </c>
      <c r="AA404" s="56" t="e">
        <f t="shared" si="249"/>
        <v>#REF!</v>
      </c>
      <c r="AB404" s="56" t="e">
        <f t="shared" si="249"/>
        <v>#REF!</v>
      </c>
      <c r="AC404" s="56" t="e">
        <f t="shared" si="249"/>
        <v>#REF!</v>
      </c>
      <c r="AD404" s="56" t="e">
        <f t="shared" si="249"/>
        <v>#REF!</v>
      </c>
      <c r="AE404" s="56" t="e">
        <f t="shared" si="249"/>
        <v>#REF!</v>
      </c>
      <c r="AF404" s="50"/>
      <c r="AG404" s="50"/>
      <c r="AH404" s="50"/>
      <c r="AI404" s="50"/>
      <c r="AJ404" s="50"/>
      <c r="AK404" s="50"/>
      <c r="AL404" s="50"/>
      <c r="AM404" s="50"/>
      <c r="AN404" s="50"/>
      <c r="AO404" s="50"/>
      <c r="AP404" s="50"/>
      <c r="AQ404" s="50"/>
      <c r="AR404" s="50"/>
      <c r="AS404" s="50"/>
      <c r="AT404" s="50"/>
      <c r="AU404" s="50"/>
      <c r="AV404" s="50"/>
      <c r="AW404" s="50"/>
      <c r="AX404" s="50"/>
      <c r="AY404" s="50"/>
      <c r="AZ404" s="50"/>
      <c r="BA404" s="50"/>
      <c r="BB404" s="50"/>
      <c r="BC404" s="50"/>
      <c r="BD404" s="50"/>
    </row>
    <row r="405" spans="1:56">
      <c r="C405" s="30" t="e">
        <f>$C$26</f>
        <v>#REF!</v>
      </c>
      <c r="D405" s="84" t="e">
        <f t="shared" ref="D405:AE405" si="250">D406+D407</f>
        <v>#REF!</v>
      </c>
      <c r="E405" s="84" t="e">
        <f t="shared" si="250"/>
        <v>#REF!</v>
      </c>
      <c r="F405" s="84" t="e">
        <f t="shared" si="250"/>
        <v>#REF!</v>
      </c>
      <c r="G405" s="84" t="e">
        <f t="shared" si="250"/>
        <v>#REF!</v>
      </c>
      <c r="H405" s="84" t="e">
        <f t="shared" si="250"/>
        <v>#REF!</v>
      </c>
      <c r="I405" s="84" t="e">
        <f t="shared" si="250"/>
        <v>#REF!</v>
      </c>
      <c r="J405" s="84" t="e">
        <f t="shared" si="250"/>
        <v>#REF!</v>
      </c>
      <c r="K405" s="84" t="e">
        <f t="shared" si="250"/>
        <v>#REF!</v>
      </c>
      <c r="L405" s="84" t="e">
        <f t="shared" si="250"/>
        <v>#REF!</v>
      </c>
      <c r="M405" s="84" t="e">
        <f t="shared" si="250"/>
        <v>#REF!</v>
      </c>
      <c r="N405" s="84" t="e">
        <f t="shared" si="250"/>
        <v>#REF!</v>
      </c>
      <c r="O405" s="84" t="e">
        <f t="shared" si="250"/>
        <v>#REF!</v>
      </c>
      <c r="P405" s="84" t="e">
        <f t="shared" si="250"/>
        <v>#REF!</v>
      </c>
      <c r="Q405" s="84" t="e">
        <f t="shared" si="250"/>
        <v>#REF!</v>
      </c>
      <c r="R405" s="84" t="e">
        <f t="shared" si="250"/>
        <v>#REF!</v>
      </c>
      <c r="S405" s="84" t="e">
        <f t="shared" si="250"/>
        <v>#REF!</v>
      </c>
      <c r="T405" s="84" t="e">
        <f t="shared" si="250"/>
        <v>#REF!</v>
      </c>
      <c r="U405" s="84" t="e">
        <f t="shared" si="250"/>
        <v>#REF!</v>
      </c>
      <c r="V405" s="84" t="e">
        <f t="shared" si="250"/>
        <v>#REF!</v>
      </c>
      <c r="W405" s="84" t="e">
        <f t="shared" si="250"/>
        <v>#REF!</v>
      </c>
      <c r="X405" s="84" t="e">
        <f t="shared" si="250"/>
        <v>#REF!</v>
      </c>
      <c r="Y405" s="84" t="e">
        <f t="shared" si="250"/>
        <v>#REF!</v>
      </c>
      <c r="Z405" s="84" t="e">
        <f t="shared" si="250"/>
        <v>#REF!</v>
      </c>
      <c r="AA405" s="84" t="e">
        <f t="shared" si="250"/>
        <v>#REF!</v>
      </c>
      <c r="AB405" s="84" t="e">
        <f t="shared" si="250"/>
        <v>#REF!</v>
      </c>
      <c r="AC405" s="84" t="e">
        <f t="shared" si="250"/>
        <v>#REF!</v>
      </c>
      <c r="AD405" s="84" t="e">
        <f t="shared" si="250"/>
        <v>#REF!</v>
      </c>
      <c r="AE405" s="84" t="e">
        <f t="shared" si="250"/>
        <v>#REF!</v>
      </c>
      <c r="AF405" s="23"/>
      <c r="AG405" s="23"/>
      <c r="AH405" s="23"/>
      <c r="AI405" s="23"/>
      <c r="AJ405" s="23"/>
      <c r="AK405" s="23"/>
      <c r="AL405" s="23"/>
      <c r="AM405" s="23"/>
      <c r="AN405" s="23"/>
      <c r="AO405" s="23"/>
      <c r="AP405" s="59"/>
      <c r="AQ405" s="23"/>
      <c r="AR405" s="23"/>
      <c r="AS405" s="23"/>
      <c r="AT405" s="23"/>
      <c r="AU405" s="23"/>
      <c r="AV405" s="23"/>
      <c r="AW405" s="23"/>
      <c r="AX405" s="23"/>
      <c r="AY405" s="23"/>
      <c r="AZ405" s="23"/>
      <c r="BA405" s="23"/>
      <c r="BB405" s="12"/>
      <c r="BC405" s="12"/>
      <c r="BD405" s="12"/>
    </row>
    <row r="406" spans="1:56">
      <c r="C406" s="30" t="e">
        <f>$C$27</f>
        <v>#REF!</v>
      </c>
      <c r="D406" s="84"/>
      <c r="E406" s="84" t="e">
        <f>$B389*D403</f>
        <v>#REF!</v>
      </c>
      <c r="F406" s="84" t="e">
        <f t="shared" ref="F406:AE406" si="251">$B389*E403</f>
        <v>#REF!</v>
      </c>
      <c r="G406" s="84" t="e">
        <f t="shared" si="251"/>
        <v>#REF!</v>
      </c>
      <c r="H406" s="84" t="e">
        <f t="shared" si="251"/>
        <v>#REF!</v>
      </c>
      <c r="I406" s="84" t="e">
        <f t="shared" si="251"/>
        <v>#REF!</v>
      </c>
      <c r="J406" s="84" t="e">
        <f t="shared" si="251"/>
        <v>#REF!</v>
      </c>
      <c r="K406" s="84" t="e">
        <f t="shared" si="251"/>
        <v>#REF!</v>
      </c>
      <c r="L406" s="84" t="e">
        <f t="shared" si="251"/>
        <v>#REF!</v>
      </c>
      <c r="M406" s="84" t="e">
        <f t="shared" si="251"/>
        <v>#REF!</v>
      </c>
      <c r="N406" s="84" t="e">
        <f t="shared" si="251"/>
        <v>#REF!</v>
      </c>
      <c r="O406" s="84" t="e">
        <f t="shared" si="251"/>
        <v>#REF!</v>
      </c>
      <c r="P406" s="84" t="e">
        <f t="shared" si="251"/>
        <v>#REF!</v>
      </c>
      <c r="Q406" s="84" t="e">
        <f t="shared" si="251"/>
        <v>#REF!</v>
      </c>
      <c r="R406" s="84" t="e">
        <f t="shared" si="251"/>
        <v>#REF!</v>
      </c>
      <c r="S406" s="84" t="e">
        <f t="shared" si="251"/>
        <v>#REF!</v>
      </c>
      <c r="T406" s="84" t="e">
        <f t="shared" si="251"/>
        <v>#REF!</v>
      </c>
      <c r="U406" s="84" t="e">
        <f t="shared" si="251"/>
        <v>#REF!</v>
      </c>
      <c r="V406" s="84" t="e">
        <f t="shared" si="251"/>
        <v>#REF!</v>
      </c>
      <c r="W406" s="84" t="e">
        <f t="shared" si="251"/>
        <v>#REF!</v>
      </c>
      <c r="X406" s="84" t="e">
        <f t="shared" si="251"/>
        <v>#REF!</v>
      </c>
      <c r="Y406" s="84" t="e">
        <f t="shared" si="251"/>
        <v>#REF!</v>
      </c>
      <c r="Z406" s="84" t="e">
        <f t="shared" si="251"/>
        <v>#REF!</v>
      </c>
      <c r="AA406" s="84" t="e">
        <f t="shared" si="251"/>
        <v>#REF!</v>
      </c>
      <c r="AB406" s="84" t="e">
        <f t="shared" si="251"/>
        <v>#REF!</v>
      </c>
      <c r="AC406" s="84" t="e">
        <f t="shared" si="251"/>
        <v>#REF!</v>
      </c>
      <c r="AD406" s="84" t="e">
        <f t="shared" si="251"/>
        <v>#REF!</v>
      </c>
      <c r="AE406" s="84" t="e">
        <f t="shared" si="251"/>
        <v>#REF!</v>
      </c>
      <c r="AF406" s="45"/>
      <c r="AG406" s="45"/>
      <c r="AH406" s="45"/>
      <c r="AI406" s="45"/>
      <c r="AJ406" s="45"/>
      <c r="AK406" s="45"/>
      <c r="AL406" s="45"/>
      <c r="AM406" s="45"/>
      <c r="AN406" s="45"/>
      <c r="AO406" s="45"/>
      <c r="AP406" s="60"/>
      <c r="AQ406" s="45"/>
      <c r="AR406" s="45"/>
      <c r="AS406" s="45"/>
      <c r="AT406" s="45"/>
      <c r="AU406" s="45"/>
      <c r="AV406" s="45"/>
      <c r="AW406" s="46"/>
      <c r="AX406" s="45"/>
      <c r="AY406" s="45"/>
      <c r="AZ406" s="45"/>
      <c r="BA406" s="45"/>
      <c r="BB406" s="12"/>
      <c r="BC406" s="12"/>
      <c r="BD406" s="12"/>
    </row>
    <row r="407" spans="1:56">
      <c r="C407" s="30" t="e">
        <f>$C$28</f>
        <v>#REF!</v>
      </c>
      <c r="D407" s="84" t="e">
        <f>(D396-D398)/(B388-B387)</f>
        <v>#REF!</v>
      </c>
      <c r="E407" s="84" t="e">
        <f>(E396-E398)/(B388-B387)</f>
        <v>#REF!</v>
      </c>
      <c r="F407" s="84" t="e">
        <f>(F396-F398)/(B388-B387)</f>
        <v>#REF!</v>
      </c>
      <c r="G407" s="84" t="e">
        <f>(G396-G398)/(B388-B387)</f>
        <v>#REF!</v>
      </c>
      <c r="H407" s="84" t="e">
        <f>(H396-H398)/(B388-B387)</f>
        <v>#REF!</v>
      </c>
      <c r="I407" s="84" t="e">
        <f>(I396-I398)/(B388-B387)</f>
        <v>#REF!</v>
      </c>
      <c r="J407" s="84" t="e">
        <f>(J396-J398)/(B388-B387)</f>
        <v>#REF!</v>
      </c>
      <c r="K407" s="84" t="e">
        <f>(K396-K398)/(B388-B387)</f>
        <v>#REF!</v>
      </c>
      <c r="L407" s="84" t="e">
        <f>(L396-L398)/(B388-B387)</f>
        <v>#REF!</v>
      </c>
      <c r="M407" s="84" t="e">
        <f>(M396-M398)/(B388-B387)</f>
        <v>#REF!</v>
      </c>
      <c r="N407" s="84" t="e">
        <f>(N396-N398)/(B388-B387)</f>
        <v>#REF!</v>
      </c>
      <c r="O407" s="84" t="e">
        <f>(O396-O398)/(B388-B387)</f>
        <v>#REF!</v>
      </c>
      <c r="P407" s="84" t="e">
        <f>(P396-P398)/(B388-B387)</f>
        <v>#REF!</v>
      </c>
      <c r="Q407" s="84" t="e">
        <f>(Q396-Q398)/(B388-B387)</f>
        <v>#REF!</v>
      </c>
      <c r="R407" s="84" t="e">
        <f>(R396-R398)/(B388-B387)</f>
        <v>#REF!</v>
      </c>
      <c r="S407" s="84" t="e">
        <f>(S396-S398)/(B388-B387)</f>
        <v>#REF!</v>
      </c>
      <c r="T407" s="84" t="e">
        <f>(T396-T398)/(B388-B387)</f>
        <v>#REF!</v>
      </c>
      <c r="U407" s="84" t="e">
        <f>(U396-U398)/(B388-B387)</f>
        <v>#REF!</v>
      </c>
      <c r="V407" s="84" t="e">
        <f>(V396-V398)/(B388-B387)</f>
        <v>#REF!</v>
      </c>
      <c r="W407" s="84" t="e">
        <f>(W396-W398)/(B388-B387)</f>
        <v>#REF!</v>
      </c>
      <c r="X407" s="84" t="e">
        <f>(X396-X398)/(B388-B387)</f>
        <v>#REF!</v>
      </c>
      <c r="Y407" s="84" t="e">
        <f>(Y396-Y398)/(B388-B387)</f>
        <v>#REF!</v>
      </c>
      <c r="Z407" s="84" t="e">
        <f>(Z396-Z398)/(B388-B387)</f>
        <v>#REF!</v>
      </c>
      <c r="AA407" s="84" t="e">
        <f>(AA396-AA398)/(B388-B387)</f>
        <v>#REF!</v>
      </c>
      <c r="AB407" s="84" t="e">
        <f>(AB396-AB398)/(B388-B387)</f>
        <v>#REF!</v>
      </c>
      <c r="AC407" s="84" t="e">
        <f>(AC396-AC398)/(B388-B387)</f>
        <v>#REF!</v>
      </c>
      <c r="AD407" s="84" t="e">
        <f>(AD396-AD398)/(B388-B387)</f>
        <v>#REF!</v>
      </c>
      <c r="AE407" s="84" t="e">
        <f>(AE396-AE398)/(B388-B387)</f>
        <v>#REF!</v>
      </c>
      <c r="AF407" s="46"/>
      <c r="AG407" s="46"/>
      <c r="AH407" s="46"/>
      <c r="AI407" s="46"/>
      <c r="AJ407" s="46"/>
      <c r="AK407" s="46"/>
      <c r="AL407" s="46"/>
      <c r="AM407" s="46"/>
      <c r="AN407" s="46"/>
      <c r="AO407" s="46"/>
      <c r="AP407" s="46"/>
      <c r="AQ407" s="46"/>
      <c r="AR407" s="46"/>
      <c r="AS407" s="46"/>
      <c r="AT407" s="46"/>
      <c r="AU407" s="46"/>
      <c r="AV407" s="12"/>
      <c r="AW407" s="46"/>
      <c r="AX407" s="12"/>
      <c r="AY407" s="12"/>
      <c r="AZ407" s="12"/>
      <c r="BA407" s="12"/>
      <c r="BB407" s="12"/>
      <c r="BC407" s="12"/>
      <c r="BD407" s="12"/>
    </row>
    <row r="408" spans="1:56">
      <c r="C408" s="30"/>
      <c r="D408" s="12"/>
      <c r="E408" s="12"/>
      <c r="F408" s="12"/>
      <c r="G408" s="12"/>
      <c r="H408" s="12"/>
      <c r="I408" s="12"/>
      <c r="J408" s="12"/>
      <c r="K408" s="12"/>
      <c r="L408" s="12"/>
      <c r="M408" s="12"/>
      <c r="N408" s="12"/>
      <c r="O408" s="12"/>
      <c r="P408" s="12"/>
      <c r="Q408" s="12"/>
      <c r="R408" s="12"/>
      <c r="S408" s="12"/>
      <c r="T408" s="12"/>
      <c r="U408" s="12"/>
      <c r="V408" s="12"/>
      <c r="W408" s="12"/>
      <c r="X408" s="97"/>
      <c r="Y408" s="98"/>
      <c r="Z408" s="98"/>
      <c r="AA408" s="98"/>
      <c r="AB408" s="98"/>
      <c r="AC408" s="98"/>
      <c r="AD408" s="98"/>
      <c r="AE408" s="98"/>
      <c r="AF408" s="98"/>
      <c r="AG408" s="98"/>
      <c r="AH408" s="98"/>
      <c r="AI408" s="98"/>
      <c r="AJ408" s="98"/>
      <c r="AK408" s="98"/>
      <c r="AL408" s="98"/>
      <c r="AM408" s="98"/>
      <c r="AN408" s="98"/>
      <c r="AO408" s="98"/>
      <c r="AP408" s="98"/>
      <c r="AQ408" s="43"/>
      <c r="AR408" s="43"/>
      <c r="AS408" s="43"/>
      <c r="AT408" s="43"/>
      <c r="AU408" s="43"/>
      <c r="AV408" s="43"/>
      <c r="AW408" s="43"/>
      <c r="AX408" s="43"/>
      <c r="AY408" s="43"/>
      <c r="AZ408" s="43"/>
      <c r="BA408" s="43"/>
      <c r="BB408" s="12"/>
      <c r="BC408" s="12"/>
      <c r="BD408" s="12"/>
    </row>
    <row r="409" spans="1:56">
      <c r="A409" s="49"/>
      <c r="B409" s="51"/>
      <c r="C409" s="22"/>
      <c r="D409" s="12"/>
      <c r="E409" s="12"/>
      <c r="F409" s="12"/>
      <c r="G409" s="12"/>
      <c r="H409" s="12"/>
      <c r="I409" s="12"/>
      <c r="J409" s="12"/>
      <c r="K409" s="12"/>
      <c r="L409" s="12"/>
      <c r="M409" s="12"/>
      <c r="N409" s="12"/>
      <c r="O409" s="12"/>
      <c r="P409" s="12"/>
      <c r="Q409" s="12"/>
      <c r="R409" s="12"/>
      <c r="S409" s="12"/>
      <c r="T409" s="12"/>
      <c r="U409" s="12"/>
      <c r="V409" s="12"/>
      <c r="W409" s="12"/>
      <c r="X409" s="97"/>
      <c r="Y409" s="98"/>
      <c r="Z409" s="98"/>
      <c r="AA409" s="98"/>
      <c r="AB409" s="98"/>
      <c r="AC409" s="98"/>
      <c r="AD409" s="98"/>
      <c r="AE409" s="98"/>
      <c r="AF409" s="98"/>
      <c r="AG409" s="98"/>
      <c r="AH409" s="98"/>
      <c r="AI409" s="98"/>
      <c r="AJ409" s="98"/>
      <c r="AK409" s="98"/>
      <c r="AL409" s="98"/>
      <c r="AM409" s="98"/>
      <c r="AN409" s="98"/>
      <c r="AO409" s="98"/>
      <c r="AP409" s="98"/>
      <c r="AQ409" s="43"/>
      <c r="AR409" s="43"/>
      <c r="AS409" s="43"/>
      <c r="AT409" s="43"/>
      <c r="AU409" s="43"/>
      <c r="AV409" s="43"/>
      <c r="AW409" s="43"/>
      <c r="AX409" s="43"/>
      <c r="AY409" s="43"/>
      <c r="AZ409" s="43"/>
      <c r="BA409" s="43"/>
      <c r="BB409" s="12"/>
      <c r="BC409" s="12"/>
      <c r="BD409" s="12"/>
    </row>
    <row r="410" spans="1:56">
      <c r="A410" s="49"/>
      <c r="B410" s="51"/>
      <c r="C410" s="22"/>
      <c r="D410" s="12"/>
      <c r="E410" s="12"/>
      <c r="F410" s="12"/>
      <c r="G410" s="12"/>
      <c r="H410" s="12"/>
      <c r="I410" s="12"/>
      <c r="J410" s="12"/>
      <c r="K410" s="12"/>
      <c r="L410" s="12"/>
      <c r="M410" s="12"/>
      <c r="N410" s="12"/>
      <c r="O410" s="12"/>
      <c r="P410" s="12"/>
      <c r="Q410" s="12"/>
      <c r="R410" s="12"/>
      <c r="S410" s="12"/>
      <c r="T410" s="12"/>
      <c r="U410" s="12"/>
      <c r="V410" s="12"/>
      <c r="W410" s="12"/>
      <c r="X410" s="97"/>
      <c r="Y410" s="98"/>
      <c r="Z410" s="98"/>
      <c r="AA410" s="98"/>
      <c r="AB410" s="98"/>
      <c r="AC410" s="98"/>
      <c r="AD410" s="98"/>
      <c r="AE410" s="98"/>
      <c r="AF410" s="98"/>
      <c r="AG410" s="98"/>
      <c r="AH410" s="98"/>
      <c r="AI410" s="98"/>
      <c r="AJ410" s="98"/>
      <c r="AK410" s="98"/>
      <c r="AL410" s="98"/>
      <c r="AM410" s="98"/>
      <c r="AN410" s="98"/>
      <c r="AO410" s="98"/>
      <c r="AP410" s="98"/>
      <c r="AQ410" s="43"/>
      <c r="AR410" s="43"/>
      <c r="AS410" s="43"/>
      <c r="AT410" s="43"/>
      <c r="AU410" s="43"/>
      <c r="AV410" s="43"/>
      <c r="AW410" s="43"/>
      <c r="AX410" s="43"/>
      <c r="AY410" s="43"/>
      <c r="AZ410" s="43"/>
      <c r="BA410" s="43"/>
      <c r="BB410" s="12"/>
      <c r="BC410" s="12"/>
      <c r="BD410" s="12"/>
    </row>
    <row r="411" spans="1:56" ht="12.6" customHeight="1">
      <c r="B411" s="12"/>
      <c r="C411" s="17"/>
      <c r="D411" s="12"/>
      <c r="E411" s="12"/>
      <c r="F411" s="12"/>
      <c r="G411" s="12"/>
      <c r="H411" s="12"/>
      <c r="I411" s="12"/>
      <c r="J411" s="12"/>
      <c r="K411" s="12"/>
      <c r="L411" s="12"/>
      <c r="M411" s="12"/>
      <c r="N411" s="12"/>
      <c r="O411" s="12"/>
      <c r="P411" s="12"/>
      <c r="Q411" s="12"/>
      <c r="R411" s="12"/>
      <c r="S411" s="12"/>
      <c r="T411" s="12"/>
      <c r="U411" s="12"/>
      <c r="V411" s="12"/>
      <c r="W411" s="12"/>
      <c r="X411" s="12"/>
      <c r="Y411" s="12"/>
      <c r="Z411" s="12"/>
      <c r="AA411" s="12"/>
      <c r="AB411" s="12"/>
      <c r="AC411" s="12"/>
      <c r="AD411" s="12"/>
      <c r="AE411" s="12"/>
      <c r="AF411" s="45"/>
      <c r="AG411" s="45"/>
      <c r="AH411" s="45"/>
      <c r="AI411" s="45"/>
      <c r="AJ411" s="45"/>
      <c r="AK411" s="45"/>
      <c r="AL411" s="45"/>
      <c r="AM411" s="45"/>
      <c r="AN411" s="45"/>
      <c r="AO411" s="45"/>
      <c r="AP411" s="45"/>
      <c r="AQ411" s="45"/>
      <c r="AR411" s="45"/>
      <c r="AS411" s="45"/>
      <c r="AT411" s="45"/>
      <c r="AU411" s="45"/>
      <c r="AV411" s="45"/>
      <c r="AW411" s="45"/>
      <c r="AX411" s="45"/>
      <c r="AY411" s="45"/>
      <c r="AZ411" s="45"/>
      <c r="BA411" s="45"/>
      <c r="BB411" s="12"/>
      <c r="BC411" s="12"/>
      <c r="BD411" s="12"/>
    </row>
    <row r="412" spans="1:56" ht="13.5" customHeight="1">
      <c r="A412" s="18" t="e">
        <f>+#REF!</f>
        <v>#REF!</v>
      </c>
      <c r="B412" s="12"/>
      <c r="C412" s="12"/>
      <c r="D412" s="12">
        <f t="shared" ref="D412:BD413" si="252">D49</f>
        <v>0</v>
      </c>
      <c r="E412" s="12">
        <f t="shared" si="252"/>
        <v>1</v>
      </c>
      <c r="F412" s="12">
        <f t="shared" si="252"/>
        <v>2</v>
      </c>
      <c r="G412" s="12">
        <f t="shared" si="252"/>
        <v>3</v>
      </c>
      <c r="H412" s="12">
        <f t="shared" si="252"/>
        <v>4</v>
      </c>
      <c r="I412" s="12">
        <f t="shared" si="252"/>
        <v>5</v>
      </c>
      <c r="J412" s="12">
        <f t="shared" si="252"/>
        <v>6</v>
      </c>
      <c r="K412" s="12">
        <f t="shared" si="252"/>
        <v>7</v>
      </c>
      <c r="L412" s="12">
        <f t="shared" si="252"/>
        <v>8</v>
      </c>
      <c r="M412" s="12">
        <f t="shared" si="252"/>
        <v>9</v>
      </c>
      <c r="N412" s="12">
        <f t="shared" si="252"/>
        <v>10</v>
      </c>
      <c r="O412" s="12">
        <f t="shared" si="252"/>
        <v>11</v>
      </c>
      <c r="P412" s="12">
        <f t="shared" si="252"/>
        <v>12</v>
      </c>
      <c r="Q412" s="12">
        <f t="shared" si="252"/>
        <v>13</v>
      </c>
      <c r="R412" s="12">
        <f t="shared" si="252"/>
        <v>14</v>
      </c>
      <c r="S412" s="12">
        <f t="shared" si="252"/>
        <v>15</v>
      </c>
      <c r="T412" s="12">
        <f t="shared" si="252"/>
        <v>16</v>
      </c>
      <c r="U412" s="12">
        <f t="shared" si="252"/>
        <v>17</v>
      </c>
      <c r="V412" s="12">
        <f t="shared" si="252"/>
        <v>18</v>
      </c>
      <c r="W412" s="12">
        <f t="shared" si="252"/>
        <v>19</v>
      </c>
      <c r="X412" s="12">
        <f t="shared" si="252"/>
        <v>20</v>
      </c>
      <c r="Y412" s="12">
        <f t="shared" si="252"/>
        <v>21</v>
      </c>
      <c r="Z412" s="12">
        <f t="shared" si="252"/>
        <v>22</v>
      </c>
      <c r="AA412" s="12">
        <f t="shared" si="252"/>
        <v>23</v>
      </c>
      <c r="AB412" s="12">
        <f t="shared" si="252"/>
        <v>24</v>
      </c>
      <c r="AC412" s="12">
        <f t="shared" si="252"/>
        <v>25</v>
      </c>
      <c r="AD412" s="12">
        <f t="shared" si="252"/>
        <v>26</v>
      </c>
      <c r="AE412" s="12">
        <f t="shared" si="252"/>
        <v>27</v>
      </c>
      <c r="AF412" s="12">
        <f t="shared" si="252"/>
        <v>28</v>
      </c>
      <c r="AG412" s="12">
        <f t="shared" si="252"/>
        <v>29</v>
      </c>
      <c r="AH412" s="12">
        <f t="shared" si="252"/>
        <v>30</v>
      </c>
      <c r="AI412" s="12">
        <f t="shared" si="252"/>
        <v>31</v>
      </c>
      <c r="AJ412" s="12">
        <f t="shared" si="252"/>
        <v>32</v>
      </c>
      <c r="AK412" s="12">
        <f t="shared" si="252"/>
        <v>33</v>
      </c>
      <c r="AL412" s="12">
        <f t="shared" si="252"/>
        <v>34</v>
      </c>
      <c r="AM412" s="12">
        <f t="shared" si="252"/>
        <v>35</v>
      </c>
      <c r="AN412" s="12">
        <f t="shared" si="252"/>
        <v>36</v>
      </c>
      <c r="AO412" s="12">
        <f t="shared" si="252"/>
        <v>37</v>
      </c>
      <c r="AP412" s="12">
        <f t="shared" si="252"/>
        <v>38</v>
      </c>
      <c r="AQ412" s="12">
        <f t="shared" si="252"/>
        <v>39</v>
      </c>
      <c r="AR412" s="12">
        <f t="shared" si="252"/>
        <v>40</v>
      </c>
      <c r="AS412" s="12">
        <f t="shared" si="252"/>
        <v>41</v>
      </c>
      <c r="AT412" s="12">
        <f t="shared" si="252"/>
        <v>42</v>
      </c>
      <c r="AU412" s="12">
        <f t="shared" si="252"/>
        <v>43</v>
      </c>
      <c r="AV412" s="12">
        <f t="shared" si="252"/>
        <v>44</v>
      </c>
      <c r="AW412" s="12">
        <f t="shared" si="252"/>
        <v>45</v>
      </c>
      <c r="AX412" s="12">
        <f t="shared" si="252"/>
        <v>46</v>
      </c>
      <c r="AY412" s="12">
        <f t="shared" si="252"/>
        <v>47</v>
      </c>
      <c r="AZ412" s="12">
        <f t="shared" si="252"/>
        <v>48</v>
      </c>
      <c r="BA412" s="12">
        <f t="shared" si="252"/>
        <v>49</v>
      </c>
      <c r="BB412" s="12">
        <f t="shared" si="252"/>
        <v>50</v>
      </c>
      <c r="BC412" s="12">
        <f t="shared" si="252"/>
        <v>51</v>
      </c>
      <c r="BD412" s="12">
        <f t="shared" si="252"/>
        <v>52</v>
      </c>
    </row>
    <row r="413" spans="1:56" ht="15" customHeight="1">
      <c r="A413" s="28" t="e">
        <f>+"Grace "&amp; PV_Base!A412&amp;""</f>
        <v>#REF!</v>
      </c>
      <c r="B413" s="29" t="e">
        <f>#REF!</f>
        <v>#REF!</v>
      </c>
      <c r="C413" s="17"/>
      <c r="D413" s="25" t="e">
        <f t="shared" si="252"/>
        <v>#NAME?</v>
      </c>
      <c r="E413" s="25" t="e">
        <f t="shared" si="252"/>
        <v>#NAME?</v>
      </c>
      <c r="F413" s="25" t="e">
        <f t="shared" si="252"/>
        <v>#NAME?</v>
      </c>
      <c r="G413" s="25" t="e">
        <f t="shared" si="252"/>
        <v>#NAME?</v>
      </c>
      <c r="H413" s="25" t="e">
        <f t="shared" si="252"/>
        <v>#NAME?</v>
      </c>
      <c r="I413" s="25" t="e">
        <f t="shared" si="252"/>
        <v>#NAME?</v>
      </c>
      <c r="J413" s="25" t="e">
        <f t="shared" si="252"/>
        <v>#NAME?</v>
      </c>
      <c r="K413" s="25" t="e">
        <f t="shared" si="252"/>
        <v>#NAME?</v>
      </c>
      <c r="L413" s="25" t="e">
        <f t="shared" si="252"/>
        <v>#NAME?</v>
      </c>
      <c r="M413" s="25" t="e">
        <f t="shared" si="252"/>
        <v>#NAME?</v>
      </c>
      <c r="N413" s="25" t="e">
        <f t="shared" si="252"/>
        <v>#NAME?</v>
      </c>
      <c r="O413" s="25" t="e">
        <f t="shared" si="252"/>
        <v>#NAME?</v>
      </c>
      <c r="P413" s="25" t="e">
        <f t="shared" si="252"/>
        <v>#NAME?</v>
      </c>
      <c r="Q413" s="25" t="e">
        <f t="shared" si="252"/>
        <v>#NAME?</v>
      </c>
      <c r="R413" s="25" t="e">
        <f t="shared" si="252"/>
        <v>#NAME?</v>
      </c>
      <c r="S413" s="25" t="e">
        <f t="shared" si="252"/>
        <v>#NAME?</v>
      </c>
      <c r="T413" s="25" t="e">
        <f t="shared" si="252"/>
        <v>#NAME?</v>
      </c>
      <c r="U413" s="25" t="e">
        <f t="shared" si="252"/>
        <v>#NAME?</v>
      </c>
      <c r="V413" s="25" t="e">
        <f t="shared" si="252"/>
        <v>#NAME?</v>
      </c>
      <c r="W413" s="25" t="e">
        <f t="shared" si="252"/>
        <v>#NAME?</v>
      </c>
      <c r="X413" s="25" t="e">
        <f t="shared" si="252"/>
        <v>#NAME?</v>
      </c>
      <c r="Y413" s="25" t="e">
        <f t="shared" si="252"/>
        <v>#NAME?</v>
      </c>
      <c r="Z413" s="25" t="e">
        <f t="shared" si="252"/>
        <v>#NAME?</v>
      </c>
      <c r="AA413" s="25" t="e">
        <f t="shared" si="252"/>
        <v>#NAME?</v>
      </c>
      <c r="AB413" s="25" t="e">
        <f t="shared" si="252"/>
        <v>#NAME?</v>
      </c>
      <c r="AC413" s="25" t="e">
        <f t="shared" si="252"/>
        <v>#NAME?</v>
      </c>
      <c r="AD413" s="25" t="e">
        <f t="shared" si="252"/>
        <v>#NAME?</v>
      </c>
      <c r="AE413" s="25" t="e">
        <f t="shared" si="252"/>
        <v>#NAME?</v>
      </c>
      <c r="AF413" s="25" t="e">
        <f t="shared" si="252"/>
        <v>#NAME?</v>
      </c>
      <c r="AG413" s="25" t="e">
        <f t="shared" si="252"/>
        <v>#NAME?</v>
      </c>
      <c r="AH413" s="25" t="e">
        <f t="shared" si="252"/>
        <v>#NAME?</v>
      </c>
      <c r="AI413" s="25" t="e">
        <f t="shared" si="252"/>
        <v>#NAME?</v>
      </c>
      <c r="AJ413" s="25" t="e">
        <f t="shared" si="252"/>
        <v>#NAME?</v>
      </c>
      <c r="AK413" s="25" t="e">
        <f t="shared" si="252"/>
        <v>#NAME?</v>
      </c>
      <c r="AL413" s="25" t="e">
        <f t="shared" si="252"/>
        <v>#NAME?</v>
      </c>
      <c r="AM413" s="25" t="e">
        <f t="shared" si="252"/>
        <v>#NAME?</v>
      </c>
      <c r="AN413" s="25" t="e">
        <f t="shared" si="252"/>
        <v>#NAME?</v>
      </c>
      <c r="AO413" s="25" t="e">
        <f t="shared" si="252"/>
        <v>#NAME?</v>
      </c>
      <c r="AP413" s="25" t="e">
        <f t="shared" si="252"/>
        <v>#NAME?</v>
      </c>
      <c r="AQ413" s="25" t="e">
        <f t="shared" si="252"/>
        <v>#NAME?</v>
      </c>
      <c r="AR413" s="25" t="e">
        <f t="shared" si="252"/>
        <v>#NAME?</v>
      </c>
      <c r="AS413" s="25" t="e">
        <f t="shared" si="252"/>
        <v>#NAME?</v>
      </c>
      <c r="AT413" s="25" t="e">
        <f t="shared" si="252"/>
        <v>#NAME?</v>
      </c>
      <c r="AU413" s="25" t="e">
        <f t="shared" si="252"/>
        <v>#NAME?</v>
      </c>
      <c r="AV413" s="25" t="e">
        <f t="shared" si="252"/>
        <v>#NAME?</v>
      </c>
      <c r="AW413" s="25" t="e">
        <f t="shared" si="252"/>
        <v>#NAME?</v>
      </c>
      <c r="AX413" s="25" t="e">
        <f t="shared" si="252"/>
        <v>#NAME?</v>
      </c>
      <c r="AY413" s="25" t="e">
        <f t="shared" si="252"/>
        <v>#NAME?</v>
      </c>
      <c r="AZ413" s="25" t="e">
        <f t="shared" si="252"/>
        <v>#NAME?</v>
      </c>
      <c r="BA413" s="25" t="e">
        <f t="shared" si="252"/>
        <v>#NAME?</v>
      </c>
      <c r="BB413" s="25" t="e">
        <f t="shared" si="252"/>
        <v>#NAME?</v>
      </c>
      <c r="BC413" s="25" t="e">
        <f t="shared" si="252"/>
        <v>#NAME?</v>
      </c>
      <c r="BD413" s="25" t="e">
        <f t="shared" si="252"/>
        <v>#NAME?</v>
      </c>
    </row>
    <row r="414" spans="1:56">
      <c r="A414" s="32" t="e">
        <f>+"Maturity "&amp; PV_Base!A412&amp;""</f>
        <v>#REF!</v>
      </c>
      <c r="B414" s="33" t="e">
        <f>#REF!</f>
        <v>#REF!</v>
      </c>
      <c r="C414" s="30" t="str">
        <f>$C$9</f>
        <v>Base</v>
      </c>
      <c r="D414" s="31">
        <v>100</v>
      </c>
      <c r="E414" s="27"/>
      <c r="F414" s="27"/>
      <c r="G414" s="27"/>
      <c r="H414" s="27"/>
      <c r="I414" s="27"/>
      <c r="J414" s="27"/>
      <c r="K414" s="27"/>
      <c r="L414" s="27"/>
      <c r="M414" s="27"/>
      <c r="N414" s="27"/>
      <c r="O414" s="27"/>
      <c r="P414" s="27"/>
      <c r="Q414" s="27"/>
      <c r="R414" s="27"/>
      <c r="S414" s="27"/>
      <c r="T414" s="27"/>
      <c r="U414" s="27"/>
      <c r="V414" s="27"/>
      <c r="W414" s="27"/>
      <c r="X414" s="27"/>
      <c r="Y414" s="27"/>
      <c r="Z414" s="27"/>
      <c r="AA414" s="27"/>
      <c r="AB414" s="27"/>
      <c r="AC414" s="27"/>
      <c r="AD414" s="27"/>
      <c r="AE414" s="27"/>
      <c r="AF414" s="27"/>
      <c r="AG414" s="27"/>
      <c r="AH414" s="27"/>
      <c r="AI414" s="27"/>
      <c r="AJ414" s="27"/>
      <c r="AK414" s="27"/>
      <c r="AL414" s="27"/>
      <c r="AM414" s="27"/>
      <c r="AN414" s="27"/>
      <c r="AO414" s="27"/>
      <c r="AP414" s="27"/>
      <c r="AQ414" s="27"/>
      <c r="AR414" s="27"/>
      <c r="AS414" s="27"/>
      <c r="AT414" s="27"/>
      <c r="AU414" s="27"/>
      <c r="AV414" s="27"/>
      <c r="AW414" s="27"/>
      <c r="AX414" s="27"/>
      <c r="AY414" s="27"/>
      <c r="AZ414" s="27"/>
      <c r="BA414" s="27"/>
      <c r="BB414" s="12"/>
      <c r="BC414" s="12"/>
      <c r="BD414" s="12"/>
    </row>
    <row r="415" spans="1:56">
      <c r="A415" s="32" t="e">
        <f>+"Interest "&amp; PV_Base!A412&amp;""</f>
        <v>#REF!</v>
      </c>
      <c r="B415" s="35" t="e">
        <f>#REF!</f>
        <v>#REF!</v>
      </c>
      <c r="C415" s="30" t="e">
        <f>$C$10</f>
        <v>#REF!</v>
      </c>
      <c r="D415" s="34" t="e">
        <f>D414-D416</f>
        <v>#REF!</v>
      </c>
      <c r="E415" s="34" t="e">
        <f t="shared" ref="E415:AQ415" si="253">D415-E416</f>
        <v>#REF!</v>
      </c>
      <c r="F415" s="34" t="e">
        <f t="shared" si="253"/>
        <v>#REF!</v>
      </c>
      <c r="G415" s="34" t="e">
        <f t="shared" si="253"/>
        <v>#REF!</v>
      </c>
      <c r="H415" s="34" t="e">
        <f t="shared" si="253"/>
        <v>#REF!</v>
      </c>
      <c r="I415" s="34" t="e">
        <f t="shared" si="253"/>
        <v>#REF!</v>
      </c>
      <c r="J415" s="34" t="e">
        <f t="shared" si="253"/>
        <v>#REF!</v>
      </c>
      <c r="K415" s="34" t="e">
        <f t="shared" si="253"/>
        <v>#REF!</v>
      </c>
      <c r="L415" s="34" t="e">
        <f t="shared" si="253"/>
        <v>#REF!</v>
      </c>
      <c r="M415" s="34" t="e">
        <f t="shared" si="253"/>
        <v>#REF!</v>
      </c>
      <c r="N415" s="34" t="e">
        <f t="shared" si="253"/>
        <v>#REF!</v>
      </c>
      <c r="O415" s="34" t="e">
        <f t="shared" si="253"/>
        <v>#REF!</v>
      </c>
      <c r="P415" s="34" t="e">
        <f t="shared" si="253"/>
        <v>#REF!</v>
      </c>
      <c r="Q415" s="34" t="e">
        <f t="shared" si="253"/>
        <v>#REF!</v>
      </c>
      <c r="R415" s="34" t="e">
        <f t="shared" si="253"/>
        <v>#REF!</v>
      </c>
      <c r="S415" s="34" t="e">
        <f t="shared" si="253"/>
        <v>#REF!</v>
      </c>
      <c r="T415" s="34" t="e">
        <f t="shared" si="253"/>
        <v>#REF!</v>
      </c>
      <c r="U415" s="34" t="e">
        <f t="shared" si="253"/>
        <v>#REF!</v>
      </c>
      <c r="V415" s="34" t="e">
        <f t="shared" si="253"/>
        <v>#REF!</v>
      </c>
      <c r="W415" s="34" t="e">
        <f t="shared" si="253"/>
        <v>#REF!</v>
      </c>
      <c r="X415" s="34" t="e">
        <f t="shared" si="253"/>
        <v>#REF!</v>
      </c>
      <c r="Y415" s="34" t="e">
        <f t="shared" si="253"/>
        <v>#REF!</v>
      </c>
      <c r="Z415" s="34" t="e">
        <f t="shared" si="253"/>
        <v>#REF!</v>
      </c>
      <c r="AA415" s="34" t="e">
        <f t="shared" si="253"/>
        <v>#REF!</v>
      </c>
      <c r="AB415" s="34" t="e">
        <f t="shared" si="253"/>
        <v>#REF!</v>
      </c>
      <c r="AC415" s="34" t="e">
        <f t="shared" si="253"/>
        <v>#REF!</v>
      </c>
      <c r="AD415" s="34" t="e">
        <f t="shared" si="253"/>
        <v>#REF!</v>
      </c>
      <c r="AE415" s="34" t="e">
        <f t="shared" si="253"/>
        <v>#REF!</v>
      </c>
      <c r="AF415" s="34" t="e">
        <f t="shared" si="253"/>
        <v>#REF!</v>
      </c>
      <c r="AG415" s="34" t="e">
        <f t="shared" si="253"/>
        <v>#REF!</v>
      </c>
      <c r="AH415" s="34" t="e">
        <f t="shared" si="253"/>
        <v>#REF!</v>
      </c>
      <c r="AI415" s="34" t="e">
        <f t="shared" si="253"/>
        <v>#REF!</v>
      </c>
      <c r="AJ415" s="34" t="e">
        <f t="shared" si="253"/>
        <v>#REF!</v>
      </c>
      <c r="AK415" s="34" t="e">
        <f t="shared" si="253"/>
        <v>#REF!</v>
      </c>
      <c r="AL415" s="34" t="e">
        <f t="shared" si="253"/>
        <v>#REF!</v>
      </c>
      <c r="AM415" s="34" t="e">
        <f t="shared" si="253"/>
        <v>#REF!</v>
      </c>
      <c r="AN415" s="34" t="e">
        <f t="shared" si="253"/>
        <v>#REF!</v>
      </c>
      <c r="AO415" s="34" t="e">
        <f t="shared" si="253"/>
        <v>#REF!</v>
      </c>
      <c r="AP415" s="34" t="e">
        <f t="shared" si="253"/>
        <v>#REF!</v>
      </c>
      <c r="AQ415" s="34" t="e">
        <f t="shared" si="253"/>
        <v>#REF!</v>
      </c>
      <c r="AR415" s="34"/>
      <c r="AS415" s="34"/>
      <c r="AT415" s="34"/>
      <c r="AU415" s="34"/>
      <c r="AV415" s="34"/>
      <c r="AW415" s="34"/>
      <c r="AX415" s="34"/>
      <c r="AY415" s="34"/>
      <c r="AZ415" s="34"/>
      <c r="BA415" s="34"/>
      <c r="BB415" s="46"/>
      <c r="BC415" s="46"/>
      <c r="BD415" s="46"/>
    </row>
    <row r="416" spans="1:56">
      <c r="A416" s="36" t="e">
        <f>+"Discount "&amp; PV_Base!A412&amp;""</f>
        <v>#REF!</v>
      </c>
      <c r="B416" s="37" t="e">
        <f>#REF!</f>
        <v>#REF!</v>
      </c>
      <c r="C416" s="30" t="e">
        <f>$C$11</f>
        <v>#REF!</v>
      </c>
      <c r="D416" s="34" t="e">
        <f>IF(D412-D412-1&lt;B413,0,IF(D412-D412-1&lt;B414,D414/(B414-B413),0))</f>
        <v>#REF!</v>
      </c>
      <c r="E416" s="34" t="e">
        <f>IF(E412-D412-1&lt;B413,0,IF(E412-D412-1&lt;B414,D414/(B414-B413),0))</f>
        <v>#REF!</v>
      </c>
      <c r="F416" s="34" t="e">
        <f>IF(F412-D412-1&lt;B413,0,IF(F412-D412-1&lt;B414,D414/(B414-B413),0))</f>
        <v>#REF!</v>
      </c>
      <c r="G416" s="34" t="e">
        <f>IF(G412-D412-1&lt;B413,0,IF(G412-D412-1&lt;B414,D414/(B414-B413),0))</f>
        <v>#REF!</v>
      </c>
      <c r="H416" s="34" t="e">
        <f>IF(H412-D412-1&lt;B413,0,IF(H412-D412-1&lt;B414,D414/(B414-B413),0))</f>
        <v>#REF!</v>
      </c>
      <c r="I416" s="34" t="e">
        <f>IF(I412-D412-1&lt;B413,0,IF(I412-D412-1&lt;B414,D414/(B414-B413),0))</f>
        <v>#REF!</v>
      </c>
      <c r="J416" s="34" t="e">
        <f>IF(J412-D412-1&lt;B413,0,IF(J412-D412-1&lt;B414,D414/(B414-B413),0))</f>
        <v>#REF!</v>
      </c>
      <c r="K416" s="34" t="e">
        <f>IF(K412-D412-1&lt;B413,0,IF(K412-D412-1&lt;B414,D414/(B414-B413),0))</f>
        <v>#REF!</v>
      </c>
      <c r="L416" s="34" t="e">
        <f>IF(L412-D412-1&lt;B413,0,IF(L412-D412-1&lt;B414,D414/(B414-B413),0))</f>
        <v>#REF!</v>
      </c>
      <c r="M416" s="34" t="e">
        <f>IF(M412-D412-1&lt;B413,0,IF(M412-D412-1&lt;B414,D414/(B414-B413),0))</f>
        <v>#REF!</v>
      </c>
      <c r="N416" s="34" t="e">
        <f>IF(N412-D412-1&lt;B413,0,IF(N412-D412-1&lt;B414,D414/(B414-B413),0))</f>
        <v>#REF!</v>
      </c>
      <c r="O416" s="34" t="e">
        <f>IF(O412-D412-1&lt;B413,0,IF(O412-D412-1&lt;B414,D414/(B414-B413),0))</f>
        <v>#REF!</v>
      </c>
      <c r="P416" s="34" t="e">
        <f>IF(P412-D412-1&lt;B413,0,IF(P412-D412-1&lt;B414,D414/(B414-B413),0))</f>
        <v>#REF!</v>
      </c>
      <c r="Q416" s="34" t="e">
        <f>IF(Q412-D412-1&lt;B413,0,IF(Q412-D412-1&lt;B414,D414/(B414-B413),0))</f>
        <v>#REF!</v>
      </c>
      <c r="R416" s="34" t="e">
        <f>IF(R412-D412-1&lt;B413,0,IF(R412-D412-1&lt;B414,D414/(B414-B413),0))</f>
        <v>#REF!</v>
      </c>
      <c r="S416" s="34" t="e">
        <f>IF(S412-D412-1&lt;B413,0,IF(S412-D412-1&lt;B414,D414/(B414-B413),0))</f>
        <v>#REF!</v>
      </c>
      <c r="T416" s="34" t="e">
        <f>IF(T412-D412-1&lt;B413,0,IF(T412-D412-1&lt;B414,D414/(B414-B413),0))</f>
        <v>#REF!</v>
      </c>
      <c r="U416" s="34" t="e">
        <f>IF(U412-D412-1&lt;B413,0,IF(U412-D412-1&lt;B414,D414/(B414-B413),0))</f>
        <v>#REF!</v>
      </c>
      <c r="V416" s="34" t="e">
        <f>IF(V412-D412-1&lt;B413,0,IF(V412-D412-1&lt;B414,D414/(B414-B413),0))</f>
        <v>#REF!</v>
      </c>
      <c r="W416" s="34" t="e">
        <f>IF(W412-D412-1&lt;B413,0,IF(W412-D412-1&lt;B414,D414/(B414-B413),0))</f>
        <v>#REF!</v>
      </c>
      <c r="X416" s="34" t="e">
        <f>IF(X412-D412-1&lt;B413,0,IF(X412-D412-1&lt;B414,D414/(B414-B413),0))</f>
        <v>#REF!</v>
      </c>
      <c r="Y416" s="34" t="e">
        <f>IF(Y412-D412-1&lt;B413,0,IF(Y412-D412-1&lt;B414,D414/(B414-B413),0))</f>
        <v>#REF!</v>
      </c>
      <c r="Z416" s="34" t="e">
        <f>IF(Z412-D412-1&lt;B413,0,IF(Z412-D412-1&lt;B414,D414/(B414-B413),0))</f>
        <v>#REF!</v>
      </c>
      <c r="AA416" s="34" t="e">
        <f>IF(AA412-D412-1&lt;B413,0,IF(AA412-D412-1&lt;B414,D414/(B414-B413),0))</f>
        <v>#REF!</v>
      </c>
      <c r="AB416" s="34" t="e">
        <f>IF(AB412-D412-1&lt;B413,0,IF(AB412-D412-1&lt;B414,D414/(B414-B413),0))</f>
        <v>#REF!</v>
      </c>
      <c r="AC416" s="34" t="e">
        <f>IF(AC412-D412-1&lt;B413,0,IF(AC412-D412-1&lt;B414,D414/(B414-B413),0))</f>
        <v>#REF!</v>
      </c>
      <c r="AD416" s="34" t="e">
        <f>IF(AD412-D412-1&lt;B413,0,IF(AD412-D412-1&lt;B414,D414/(B414-B413),0))</f>
        <v>#REF!</v>
      </c>
      <c r="AE416" s="34" t="e">
        <f>IF(AE412-D412-1&lt;B413,0,IF(AE412-D412-1&lt;B414,D414/(B414-B413),0))</f>
        <v>#REF!</v>
      </c>
      <c r="AF416" s="34" t="e">
        <f>IF(AF412-D412-1&lt;B413,0,IF(AF412-D412-1&lt;B414,D414/(B414-B413),0))</f>
        <v>#REF!</v>
      </c>
      <c r="AG416" s="34" t="e">
        <f>IF(AG412-D412-1&lt;B413,0,IF(AG412-D412-1&lt;B414,D414/(B414-B413),0))</f>
        <v>#REF!</v>
      </c>
      <c r="AH416" s="34" t="e">
        <f>IF(AH412-D412-1&lt;B413,0,IF(AH412-D412-1&lt;B414,D414/(B414-B413),0))</f>
        <v>#REF!</v>
      </c>
      <c r="AI416" s="34" t="e">
        <f>IF(AI412-D412-1&lt;B413,0,IF(AI412-D412-1&lt;B414,D414/(B414-B413),0))</f>
        <v>#REF!</v>
      </c>
      <c r="AJ416" s="34" t="e">
        <f>IF(AJ412-D412-1&lt;B413,0,IF(AJ412-D412-1&lt;B414,D414/(B414-B413),0))</f>
        <v>#REF!</v>
      </c>
      <c r="AK416" s="34" t="e">
        <f>IF(AK412-D412-1&lt;B413,0,IF(AK412-D412-1&lt;B414,D414/(B414-B413),0))</f>
        <v>#REF!</v>
      </c>
      <c r="AL416" s="34" t="e">
        <f>IF(AL412-D412-1&lt;B413,0,IF(AL412-D412-1&lt;B414,D414/(B414-B413),0))</f>
        <v>#REF!</v>
      </c>
      <c r="AM416" s="34" t="e">
        <f>IF(AM412-D412-1&lt;B413,0,IF(AM412-D412-1&lt;B414,D414/(B414-B413),0))</f>
        <v>#REF!</v>
      </c>
      <c r="AN416" s="34" t="e">
        <f>IF(AN412-D412-1&lt;B413,0,IF(AN412-D412-1&lt;B414,D414/(B414-B413),0))</f>
        <v>#REF!</v>
      </c>
      <c r="AO416" s="34" t="e">
        <f>IF(AO412-D412-1&lt;B413,0,IF(AO412-D412-1&lt;B414,D414/(B414-B413),0))</f>
        <v>#REF!</v>
      </c>
      <c r="AP416" s="34" t="e">
        <f>IF(AP412-D412-1&lt;B413,0,IF(AP412-D412-1&lt;B414,D414/(B414-B413),0))</f>
        <v>#REF!</v>
      </c>
      <c r="AQ416" s="34" t="e">
        <f>IF(AQ412-D412-1&lt;B413,0,IF(AQ412-D412-1&lt;B414,D414/(B414-B413),0))</f>
        <v>#REF!</v>
      </c>
      <c r="AR416" s="34"/>
      <c r="AS416" s="34"/>
      <c r="AT416" s="34"/>
      <c r="AU416" s="34"/>
      <c r="AV416" s="34"/>
      <c r="AW416" s="34"/>
      <c r="AX416" s="34"/>
      <c r="AY416" s="34"/>
      <c r="AZ416" s="34"/>
      <c r="BA416" s="34"/>
      <c r="BB416" s="46"/>
      <c r="BC416" s="46"/>
      <c r="BD416" s="46"/>
    </row>
    <row r="417" spans="1:56">
      <c r="A417" s="49"/>
      <c r="B417" s="12"/>
      <c r="C417" s="30" t="e">
        <f>$C$12</f>
        <v>#REF!</v>
      </c>
      <c r="D417" s="84"/>
      <c r="E417" s="84" t="e">
        <f>$B415*D415</f>
        <v>#REF!</v>
      </c>
      <c r="F417" s="84" t="e">
        <f t="shared" ref="F417:BD417" si="254">$B415*E415</f>
        <v>#REF!</v>
      </c>
      <c r="G417" s="84" t="e">
        <f t="shared" si="254"/>
        <v>#REF!</v>
      </c>
      <c r="H417" s="84" t="e">
        <f t="shared" si="254"/>
        <v>#REF!</v>
      </c>
      <c r="I417" s="84" t="e">
        <f t="shared" si="254"/>
        <v>#REF!</v>
      </c>
      <c r="J417" s="84" t="e">
        <f t="shared" si="254"/>
        <v>#REF!</v>
      </c>
      <c r="K417" s="84" t="e">
        <f t="shared" si="254"/>
        <v>#REF!</v>
      </c>
      <c r="L417" s="84" t="e">
        <f t="shared" si="254"/>
        <v>#REF!</v>
      </c>
      <c r="M417" s="84" t="e">
        <f t="shared" si="254"/>
        <v>#REF!</v>
      </c>
      <c r="N417" s="84" t="e">
        <f t="shared" si="254"/>
        <v>#REF!</v>
      </c>
      <c r="O417" s="84" t="e">
        <f t="shared" si="254"/>
        <v>#REF!</v>
      </c>
      <c r="P417" s="84" t="e">
        <f t="shared" si="254"/>
        <v>#REF!</v>
      </c>
      <c r="Q417" s="84" t="e">
        <f t="shared" si="254"/>
        <v>#REF!</v>
      </c>
      <c r="R417" s="84" t="e">
        <f t="shared" si="254"/>
        <v>#REF!</v>
      </c>
      <c r="S417" s="84" t="e">
        <f t="shared" si="254"/>
        <v>#REF!</v>
      </c>
      <c r="T417" s="84" t="e">
        <f t="shared" si="254"/>
        <v>#REF!</v>
      </c>
      <c r="U417" s="84" t="e">
        <f t="shared" si="254"/>
        <v>#REF!</v>
      </c>
      <c r="V417" s="84" t="e">
        <f t="shared" si="254"/>
        <v>#REF!</v>
      </c>
      <c r="W417" s="84" t="e">
        <f t="shared" si="254"/>
        <v>#REF!</v>
      </c>
      <c r="X417" s="84" t="e">
        <f t="shared" si="254"/>
        <v>#REF!</v>
      </c>
      <c r="Y417" s="84" t="e">
        <f t="shared" si="254"/>
        <v>#REF!</v>
      </c>
      <c r="Z417" s="84" t="e">
        <f t="shared" si="254"/>
        <v>#REF!</v>
      </c>
      <c r="AA417" s="84" t="e">
        <f t="shared" si="254"/>
        <v>#REF!</v>
      </c>
      <c r="AB417" s="84" t="e">
        <f t="shared" si="254"/>
        <v>#REF!</v>
      </c>
      <c r="AC417" s="84" t="e">
        <f t="shared" si="254"/>
        <v>#REF!</v>
      </c>
      <c r="AD417" s="84" t="e">
        <f t="shared" si="254"/>
        <v>#REF!</v>
      </c>
      <c r="AE417" s="84" t="e">
        <f t="shared" si="254"/>
        <v>#REF!</v>
      </c>
      <c r="AF417" s="84" t="e">
        <f t="shared" si="254"/>
        <v>#REF!</v>
      </c>
      <c r="AG417" s="84" t="e">
        <f t="shared" si="254"/>
        <v>#REF!</v>
      </c>
      <c r="AH417" s="84" t="e">
        <f t="shared" si="254"/>
        <v>#REF!</v>
      </c>
      <c r="AI417" s="84" t="e">
        <f t="shared" si="254"/>
        <v>#REF!</v>
      </c>
      <c r="AJ417" s="84" t="e">
        <f t="shared" si="254"/>
        <v>#REF!</v>
      </c>
      <c r="AK417" s="84" t="e">
        <f t="shared" si="254"/>
        <v>#REF!</v>
      </c>
      <c r="AL417" s="84" t="e">
        <f t="shared" si="254"/>
        <v>#REF!</v>
      </c>
      <c r="AM417" s="84" t="e">
        <f t="shared" si="254"/>
        <v>#REF!</v>
      </c>
      <c r="AN417" s="84" t="e">
        <f t="shared" si="254"/>
        <v>#REF!</v>
      </c>
      <c r="AO417" s="84" t="e">
        <f t="shared" si="254"/>
        <v>#REF!</v>
      </c>
      <c r="AP417" s="84" t="e">
        <f t="shared" si="254"/>
        <v>#REF!</v>
      </c>
      <c r="AQ417" s="84" t="e">
        <f t="shared" si="254"/>
        <v>#REF!</v>
      </c>
      <c r="AR417" s="84" t="e">
        <f t="shared" si="254"/>
        <v>#REF!</v>
      </c>
      <c r="AS417" s="84" t="e">
        <f t="shared" si="254"/>
        <v>#REF!</v>
      </c>
      <c r="AT417" s="84" t="e">
        <f t="shared" si="254"/>
        <v>#REF!</v>
      </c>
      <c r="AU417" s="84" t="e">
        <f t="shared" si="254"/>
        <v>#REF!</v>
      </c>
      <c r="AV417" s="84" t="e">
        <f t="shared" si="254"/>
        <v>#REF!</v>
      </c>
      <c r="AW417" s="84" t="e">
        <f t="shared" si="254"/>
        <v>#REF!</v>
      </c>
      <c r="AX417" s="84" t="e">
        <f t="shared" si="254"/>
        <v>#REF!</v>
      </c>
      <c r="AY417" s="84" t="e">
        <f t="shared" si="254"/>
        <v>#REF!</v>
      </c>
      <c r="AZ417" s="84" t="e">
        <f t="shared" si="254"/>
        <v>#REF!</v>
      </c>
      <c r="BA417" s="84" t="e">
        <f t="shared" si="254"/>
        <v>#REF!</v>
      </c>
      <c r="BB417" s="84" t="e">
        <f t="shared" si="254"/>
        <v>#REF!</v>
      </c>
      <c r="BC417" s="84" t="e">
        <f t="shared" si="254"/>
        <v>#REF!</v>
      </c>
      <c r="BD417" s="84" t="e">
        <f t="shared" si="254"/>
        <v>#REF!</v>
      </c>
    </row>
    <row r="418" spans="1:56">
      <c r="A418" s="49"/>
      <c r="B418" s="12"/>
      <c r="C418" s="30" t="e">
        <f>$C$13</f>
        <v>#REF!</v>
      </c>
      <c r="D418" s="34" t="e">
        <f t="shared" ref="D418:AQ418" si="255">D416+D417</f>
        <v>#REF!</v>
      </c>
      <c r="E418" s="34" t="e">
        <f t="shared" si="255"/>
        <v>#REF!</v>
      </c>
      <c r="F418" s="34" t="e">
        <f t="shared" si="255"/>
        <v>#REF!</v>
      </c>
      <c r="G418" s="34" t="e">
        <f t="shared" si="255"/>
        <v>#REF!</v>
      </c>
      <c r="H418" s="34" t="e">
        <f t="shared" si="255"/>
        <v>#REF!</v>
      </c>
      <c r="I418" s="34" t="e">
        <f t="shared" si="255"/>
        <v>#REF!</v>
      </c>
      <c r="J418" s="34" t="e">
        <f t="shared" si="255"/>
        <v>#REF!</v>
      </c>
      <c r="K418" s="34" t="e">
        <f t="shared" si="255"/>
        <v>#REF!</v>
      </c>
      <c r="L418" s="34" t="e">
        <f t="shared" si="255"/>
        <v>#REF!</v>
      </c>
      <c r="M418" s="34" t="e">
        <f t="shared" si="255"/>
        <v>#REF!</v>
      </c>
      <c r="N418" s="34" t="e">
        <f t="shared" si="255"/>
        <v>#REF!</v>
      </c>
      <c r="O418" s="34" t="e">
        <f t="shared" si="255"/>
        <v>#REF!</v>
      </c>
      <c r="P418" s="34" t="e">
        <f t="shared" si="255"/>
        <v>#REF!</v>
      </c>
      <c r="Q418" s="34" t="e">
        <f t="shared" si="255"/>
        <v>#REF!</v>
      </c>
      <c r="R418" s="34" t="e">
        <f t="shared" si="255"/>
        <v>#REF!</v>
      </c>
      <c r="S418" s="34" t="e">
        <f t="shared" si="255"/>
        <v>#REF!</v>
      </c>
      <c r="T418" s="34" t="e">
        <f t="shared" si="255"/>
        <v>#REF!</v>
      </c>
      <c r="U418" s="34" t="e">
        <f t="shared" si="255"/>
        <v>#REF!</v>
      </c>
      <c r="V418" s="34" t="e">
        <f t="shared" si="255"/>
        <v>#REF!</v>
      </c>
      <c r="W418" s="34" t="e">
        <f t="shared" si="255"/>
        <v>#REF!</v>
      </c>
      <c r="X418" s="34" t="e">
        <f t="shared" si="255"/>
        <v>#REF!</v>
      </c>
      <c r="Y418" s="34" t="e">
        <f t="shared" si="255"/>
        <v>#REF!</v>
      </c>
      <c r="Z418" s="34" t="e">
        <f t="shared" si="255"/>
        <v>#REF!</v>
      </c>
      <c r="AA418" s="34" t="e">
        <f t="shared" si="255"/>
        <v>#REF!</v>
      </c>
      <c r="AB418" s="34" t="e">
        <f t="shared" si="255"/>
        <v>#REF!</v>
      </c>
      <c r="AC418" s="34" t="e">
        <f t="shared" si="255"/>
        <v>#REF!</v>
      </c>
      <c r="AD418" s="34" t="e">
        <f t="shared" si="255"/>
        <v>#REF!</v>
      </c>
      <c r="AE418" s="34" t="e">
        <f t="shared" si="255"/>
        <v>#REF!</v>
      </c>
      <c r="AF418" s="34" t="e">
        <f t="shared" si="255"/>
        <v>#REF!</v>
      </c>
      <c r="AG418" s="34" t="e">
        <f t="shared" si="255"/>
        <v>#REF!</v>
      </c>
      <c r="AH418" s="34" t="e">
        <f t="shared" si="255"/>
        <v>#REF!</v>
      </c>
      <c r="AI418" s="34" t="e">
        <f t="shared" si="255"/>
        <v>#REF!</v>
      </c>
      <c r="AJ418" s="34" t="e">
        <f t="shared" si="255"/>
        <v>#REF!</v>
      </c>
      <c r="AK418" s="34" t="e">
        <f t="shared" si="255"/>
        <v>#REF!</v>
      </c>
      <c r="AL418" s="34" t="e">
        <f t="shared" si="255"/>
        <v>#REF!</v>
      </c>
      <c r="AM418" s="34" t="e">
        <f t="shared" si="255"/>
        <v>#REF!</v>
      </c>
      <c r="AN418" s="34" t="e">
        <f t="shared" si="255"/>
        <v>#REF!</v>
      </c>
      <c r="AO418" s="34" t="e">
        <f t="shared" si="255"/>
        <v>#REF!</v>
      </c>
      <c r="AP418" s="34" t="e">
        <f t="shared" si="255"/>
        <v>#REF!</v>
      </c>
      <c r="AQ418" s="34" t="e">
        <f t="shared" si="255"/>
        <v>#REF!</v>
      </c>
      <c r="AR418" s="34"/>
      <c r="AS418" s="34"/>
      <c r="AT418" s="34"/>
      <c r="AU418" s="34"/>
      <c r="AV418" s="34"/>
      <c r="AW418" s="34"/>
      <c r="AX418" s="34"/>
      <c r="AY418" s="34"/>
      <c r="AZ418" s="34"/>
      <c r="BA418" s="34"/>
      <c r="BB418" s="45"/>
      <c r="BC418" s="45"/>
      <c r="BD418" s="45"/>
    </row>
    <row r="419" spans="1:56">
      <c r="A419" s="39"/>
      <c r="B419" s="12"/>
      <c r="C419" s="30" t="e">
        <f>$C$14</f>
        <v>#REF!</v>
      </c>
      <c r="D419" s="34" t="e">
        <f>IF($B415&gt;=$B416, D415, NPV($B416,E418:$BD418))</f>
        <v>#REF!</v>
      </c>
      <c r="E419" s="34" t="e">
        <f>IF($B415&gt;=$B416, E415, NPV($B416,F418:$BD418))</f>
        <v>#REF!</v>
      </c>
      <c r="F419" s="34" t="e">
        <f>IF($B415&gt;=$B416, F415, NPV($B416,G418:$BD418))</f>
        <v>#REF!</v>
      </c>
      <c r="G419" s="34" t="e">
        <f>IF($B415&gt;=$B416, G415, NPV($B416,H418:$BD418))</f>
        <v>#REF!</v>
      </c>
      <c r="H419" s="34" t="e">
        <f>IF($B415&gt;=$B416, H415, NPV($B416,I418:$BD418))</f>
        <v>#REF!</v>
      </c>
      <c r="I419" s="34" t="e">
        <f>IF($B415&gt;=$B416, I415, NPV($B416,J418:$BD418))</f>
        <v>#REF!</v>
      </c>
      <c r="J419" s="34" t="e">
        <f>IF($B415&gt;=$B416, J415, NPV($B416,K418:$BD418))</f>
        <v>#REF!</v>
      </c>
      <c r="K419" s="34" t="e">
        <f>IF($B415&gt;=$B416, K415, NPV($B416,L418:$BD418))</f>
        <v>#REF!</v>
      </c>
      <c r="L419" s="34" t="e">
        <f>IF($B415&gt;=$B416, L415, NPV($B416,M418:$BD418))</f>
        <v>#REF!</v>
      </c>
      <c r="M419" s="34" t="e">
        <f>IF($B415&gt;=$B416, M415, NPV($B416,N418:$BD418))</f>
        <v>#REF!</v>
      </c>
      <c r="N419" s="34" t="e">
        <f>IF($B415&gt;=$B416, N415, NPV($B416,O418:$BD418))</f>
        <v>#REF!</v>
      </c>
      <c r="O419" s="34" t="e">
        <f>IF($B415&gt;=$B416, O415, NPV($B416,P418:$BD418))</f>
        <v>#REF!</v>
      </c>
      <c r="P419" s="34" t="e">
        <f>IF($B415&gt;=$B416, P415, NPV($B416,Q418:$BD418))</f>
        <v>#REF!</v>
      </c>
      <c r="Q419" s="34" t="e">
        <f>IF($B415&gt;=$B416, Q415, NPV($B416,R418:$BD418))</f>
        <v>#REF!</v>
      </c>
      <c r="R419" s="34" t="e">
        <f>IF($B415&gt;=$B416, R415, NPV($B416,S418:$BD418))</f>
        <v>#REF!</v>
      </c>
      <c r="S419" s="34" t="e">
        <f>IF($B415&gt;=$B416, S415, NPV($B416,T418:$BD418))</f>
        <v>#REF!</v>
      </c>
      <c r="T419" s="34" t="e">
        <f>IF($B415&gt;=$B416, T415, NPV($B416,U418:$BD418))</f>
        <v>#REF!</v>
      </c>
      <c r="U419" s="34" t="e">
        <f>IF($B415&gt;=$B416, U415, NPV($B416,V418:$BD418))</f>
        <v>#REF!</v>
      </c>
      <c r="V419" s="34" t="e">
        <f>IF($B415&gt;=$B416, V415, NPV($B416,W418:$BD418))</f>
        <v>#REF!</v>
      </c>
      <c r="W419" s="34" t="e">
        <f>IF($B415&gt;=$B416, W415, NPV($B416,X418:$BD418))</f>
        <v>#REF!</v>
      </c>
      <c r="X419" s="34" t="e">
        <f>IF($B415&gt;=$B416, X415, NPV($B416,Y418:$BD418))</f>
        <v>#REF!</v>
      </c>
      <c r="Y419" s="34" t="e">
        <f>IF($B415&gt;=$B416, Y415, NPV($B416,Z418:$BD418))</f>
        <v>#REF!</v>
      </c>
      <c r="Z419" s="34" t="e">
        <f>IF($B415&gt;=$B416, Z415, NPV($B416,AA418:$BD418))</f>
        <v>#REF!</v>
      </c>
      <c r="AA419" s="34" t="e">
        <f>IF($B415&gt;=$B416, AA415, NPV($B416,AB418:$BD418))</f>
        <v>#REF!</v>
      </c>
      <c r="AB419" s="34" t="e">
        <f>IF($B415&gt;=$B416, AB415, NPV($B416,AC418:$BD418))</f>
        <v>#REF!</v>
      </c>
      <c r="AC419" s="34" t="e">
        <f>IF($B415&gt;=$B416, AC415, NPV($B416,AD418:$BD418))</f>
        <v>#REF!</v>
      </c>
      <c r="AD419" s="34" t="e">
        <f>IF($B415&gt;=$B416, AD415, NPV($B416,AE418:$BD418))</f>
        <v>#REF!</v>
      </c>
      <c r="AE419" s="34" t="e">
        <f>IF($B415&gt;=$B416, AE415, NPV($B416,AF418:$BD418))</f>
        <v>#REF!</v>
      </c>
      <c r="AF419" s="34" t="e">
        <f>IF($B415&gt;=$B416, AF415, NPV($B416,AG418:$BD418))</f>
        <v>#REF!</v>
      </c>
      <c r="AG419" s="34" t="e">
        <f>IF($B415&gt;=$B416, AG415, NPV($B416,AH418:$BD418))</f>
        <v>#REF!</v>
      </c>
      <c r="AH419" s="34" t="e">
        <f>IF($B415&gt;=$B416, AH415, NPV($B416,AI418:$BD418))</f>
        <v>#REF!</v>
      </c>
      <c r="AI419" s="34" t="e">
        <f>IF($B415&gt;=$B416, AI415, NPV($B416,AJ418:$BD418))</f>
        <v>#REF!</v>
      </c>
      <c r="AJ419" s="34" t="e">
        <f>IF($B415&gt;=$B416, AJ415, NPV($B416,AK418:$BD418))</f>
        <v>#REF!</v>
      </c>
      <c r="AK419" s="34" t="e">
        <f>IF($B415&gt;=$B416, AK415, NPV($B416,AL418:$BD418))</f>
        <v>#REF!</v>
      </c>
      <c r="AL419" s="34" t="e">
        <f>IF($B415&gt;=$B416, AL415, NPV($B416,AM418:$BD418))</f>
        <v>#REF!</v>
      </c>
      <c r="AM419" s="34" t="e">
        <f>IF($B415&gt;=$B416, AM415, NPV($B416,AN418:$BD418))</f>
        <v>#REF!</v>
      </c>
      <c r="AN419" s="34" t="e">
        <f>IF($B415&gt;=$B416, AN415, NPV($B416,AO418:$BD418))</f>
        <v>#REF!</v>
      </c>
      <c r="AO419" s="34" t="e">
        <f>IF($B415&gt;=$B416, AO415, NPV($B416,AP418:$BD418))</f>
        <v>#REF!</v>
      </c>
      <c r="AP419" s="34" t="e">
        <f>IF($B415&gt;=$B416, AP415, NPV($B416,AQ418:$BD418))</f>
        <v>#REF!</v>
      </c>
      <c r="AQ419" s="34" t="e">
        <f>IF($B415&gt;=$B416, AQ415, NPV($B416,AR418:$BD418))</f>
        <v>#REF!</v>
      </c>
      <c r="AR419" s="34"/>
      <c r="AS419" s="34"/>
      <c r="AT419" s="34"/>
      <c r="AU419" s="34"/>
      <c r="AV419" s="34"/>
      <c r="AW419" s="34"/>
      <c r="AX419" s="34"/>
      <c r="AY419" s="34"/>
      <c r="AZ419" s="34"/>
      <c r="BA419" s="34"/>
      <c r="BB419" s="34"/>
      <c r="BC419" s="34"/>
      <c r="BD419" s="34"/>
    </row>
    <row r="420" spans="1:56">
      <c r="A420" s="39"/>
      <c r="B420" s="12"/>
      <c r="C420" s="30" t="e">
        <f>$C$15</f>
        <v>#REF!</v>
      </c>
      <c r="D420" s="34" t="e">
        <f t="shared" ref="D420:AQ420" si="256">IF(D419=0,0,(1-D419/D415)*100)</f>
        <v>#REF!</v>
      </c>
      <c r="E420" s="34" t="e">
        <f t="shared" si="256"/>
        <v>#REF!</v>
      </c>
      <c r="F420" s="34" t="e">
        <f t="shared" si="256"/>
        <v>#REF!</v>
      </c>
      <c r="G420" s="34" t="e">
        <f t="shared" si="256"/>
        <v>#REF!</v>
      </c>
      <c r="H420" s="34" t="e">
        <f t="shared" si="256"/>
        <v>#REF!</v>
      </c>
      <c r="I420" s="34" t="e">
        <f t="shared" si="256"/>
        <v>#REF!</v>
      </c>
      <c r="J420" s="34" t="e">
        <f t="shared" si="256"/>
        <v>#REF!</v>
      </c>
      <c r="K420" s="34" t="e">
        <f t="shared" si="256"/>
        <v>#REF!</v>
      </c>
      <c r="L420" s="34" t="e">
        <f t="shared" si="256"/>
        <v>#REF!</v>
      </c>
      <c r="M420" s="34" t="e">
        <f t="shared" si="256"/>
        <v>#REF!</v>
      </c>
      <c r="N420" s="34" t="e">
        <f t="shared" si="256"/>
        <v>#REF!</v>
      </c>
      <c r="O420" s="34" t="e">
        <f t="shared" si="256"/>
        <v>#REF!</v>
      </c>
      <c r="P420" s="34" t="e">
        <f t="shared" si="256"/>
        <v>#REF!</v>
      </c>
      <c r="Q420" s="34" t="e">
        <f t="shared" si="256"/>
        <v>#REF!</v>
      </c>
      <c r="R420" s="34" t="e">
        <f t="shared" si="256"/>
        <v>#REF!</v>
      </c>
      <c r="S420" s="34" t="e">
        <f t="shared" si="256"/>
        <v>#REF!</v>
      </c>
      <c r="T420" s="34" t="e">
        <f t="shared" si="256"/>
        <v>#REF!</v>
      </c>
      <c r="U420" s="34" t="e">
        <f t="shared" si="256"/>
        <v>#REF!</v>
      </c>
      <c r="V420" s="34" t="e">
        <f t="shared" si="256"/>
        <v>#REF!</v>
      </c>
      <c r="W420" s="34" t="e">
        <f t="shared" si="256"/>
        <v>#REF!</v>
      </c>
      <c r="X420" s="34" t="e">
        <f t="shared" si="256"/>
        <v>#REF!</v>
      </c>
      <c r="Y420" s="34" t="e">
        <f t="shared" si="256"/>
        <v>#REF!</v>
      </c>
      <c r="Z420" s="34" t="e">
        <f t="shared" si="256"/>
        <v>#REF!</v>
      </c>
      <c r="AA420" s="34" t="e">
        <f t="shared" si="256"/>
        <v>#REF!</v>
      </c>
      <c r="AB420" s="34" t="e">
        <f t="shared" si="256"/>
        <v>#REF!</v>
      </c>
      <c r="AC420" s="34" t="e">
        <f t="shared" si="256"/>
        <v>#REF!</v>
      </c>
      <c r="AD420" s="34" t="e">
        <f t="shared" si="256"/>
        <v>#REF!</v>
      </c>
      <c r="AE420" s="34" t="e">
        <f t="shared" si="256"/>
        <v>#REF!</v>
      </c>
      <c r="AF420" s="34" t="e">
        <f t="shared" si="256"/>
        <v>#REF!</v>
      </c>
      <c r="AG420" s="34" t="e">
        <f t="shared" si="256"/>
        <v>#REF!</v>
      </c>
      <c r="AH420" s="34" t="e">
        <f t="shared" si="256"/>
        <v>#REF!</v>
      </c>
      <c r="AI420" s="34" t="e">
        <f t="shared" si="256"/>
        <v>#REF!</v>
      </c>
      <c r="AJ420" s="34" t="e">
        <f t="shared" si="256"/>
        <v>#REF!</v>
      </c>
      <c r="AK420" s="34" t="e">
        <f t="shared" si="256"/>
        <v>#REF!</v>
      </c>
      <c r="AL420" s="34" t="e">
        <f t="shared" si="256"/>
        <v>#REF!</v>
      </c>
      <c r="AM420" s="34" t="e">
        <f t="shared" si="256"/>
        <v>#REF!</v>
      </c>
      <c r="AN420" s="34" t="e">
        <f t="shared" si="256"/>
        <v>#REF!</v>
      </c>
      <c r="AO420" s="34" t="e">
        <f t="shared" si="256"/>
        <v>#REF!</v>
      </c>
      <c r="AP420" s="34" t="e">
        <f t="shared" si="256"/>
        <v>#REF!</v>
      </c>
      <c r="AQ420" s="34" t="e">
        <f t="shared" si="256"/>
        <v>#REF!</v>
      </c>
      <c r="AR420" s="50"/>
      <c r="AS420" s="50"/>
      <c r="AT420" s="50"/>
      <c r="AU420" s="50"/>
      <c r="AV420" s="50"/>
      <c r="AW420" s="50"/>
      <c r="AX420" s="50"/>
      <c r="AY420" s="50"/>
      <c r="AZ420" s="50"/>
      <c r="BA420" s="50"/>
      <c r="BB420" s="12"/>
      <c r="BC420" s="12"/>
      <c r="BD420" s="12"/>
    </row>
    <row r="421" spans="1:56">
      <c r="C421" s="30" t="str">
        <f>$C$16</f>
        <v>t-g&gt;0</v>
      </c>
      <c r="D421" s="42" t="e">
        <f>IF(D49-B413&gt;0,D49-B413,0)</f>
        <v>#REF!</v>
      </c>
      <c r="E421" s="42" t="e">
        <f>IF(E49-B413&gt;0,E49-B413,0)</f>
        <v>#REF!</v>
      </c>
      <c r="F421" s="42" t="e">
        <f>IF(F49-B413&gt;0,F49-B413,0)</f>
        <v>#REF!</v>
      </c>
      <c r="G421" s="42" t="e">
        <f>IF(G49-B413&gt;0,G49-B413,0)</f>
        <v>#REF!</v>
      </c>
      <c r="H421" s="42" t="e">
        <f>IF(H49-B413&gt;0,H49-B413,0)</f>
        <v>#REF!</v>
      </c>
      <c r="I421" s="42" t="e">
        <f>IF(I49-B413&gt;0,I49-B413,0)</f>
        <v>#REF!</v>
      </c>
      <c r="J421" s="42" t="e">
        <f>IF(J49-B413&gt;0,J49-B413,0)</f>
        <v>#REF!</v>
      </c>
      <c r="K421" s="42" t="e">
        <f>IF(K49-B413&gt;0,K49-B413,0)</f>
        <v>#REF!</v>
      </c>
      <c r="L421" s="42" t="e">
        <f>IF(L49-B413&gt;0,L49-B413,0)</f>
        <v>#REF!</v>
      </c>
      <c r="M421" s="42" t="e">
        <f>IF(M49-B413&gt;0,M49-B413,0)</f>
        <v>#REF!</v>
      </c>
      <c r="N421" s="42" t="e">
        <f>IF(N49-B413&gt;0,N49-B413,0)</f>
        <v>#REF!</v>
      </c>
      <c r="O421" s="42" t="e">
        <f>IF(O49-B413&gt;0,O49-B413,0)</f>
        <v>#REF!</v>
      </c>
      <c r="P421" s="42" t="e">
        <f>IF(P49-B413&gt;0,P49-B413,0)</f>
        <v>#REF!</v>
      </c>
      <c r="Q421" s="42" t="e">
        <f>IF(Q49-B413&gt;0,Q49-B413,0)</f>
        <v>#REF!</v>
      </c>
      <c r="R421" s="42" t="e">
        <f>IF(R49-B413&gt;0,R49-B413,0)</f>
        <v>#REF!</v>
      </c>
      <c r="S421" s="42" t="e">
        <f>IF(S49-B413&gt;0,S49-B413,0)</f>
        <v>#REF!</v>
      </c>
      <c r="T421" s="42" t="e">
        <f>IF(T49-B413&gt;0,T49-B413,0)</f>
        <v>#REF!</v>
      </c>
      <c r="U421" s="42" t="e">
        <f>IF(U49-B413&gt;0,U49-B413,0)</f>
        <v>#REF!</v>
      </c>
      <c r="V421" s="42" t="e">
        <f>IF(V49-B413&gt;0,V49-B413,0)</f>
        <v>#REF!</v>
      </c>
      <c r="W421" s="42" t="e">
        <f>IF(W49-B413&gt;0,W49-B413,0)</f>
        <v>#REF!</v>
      </c>
      <c r="X421" s="42" t="e">
        <f>IF(X49-B413&gt;0,X49-B413,0)</f>
        <v>#REF!</v>
      </c>
      <c r="Y421" s="42" t="e">
        <f>IF(Y49-B413&gt;0,Y49-B413,0)</f>
        <v>#REF!</v>
      </c>
      <c r="Z421" s="42" t="e">
        <f>IF(Z49-B413&gt;0,Z49-B413,0)</f>
        <v>#REF!</v>
      </c>
      <c r="AA421" s="42" t="e">
        <f>IF(AA49-B413&gt;0,AA49-B413,0)</f>
        <v>#REF!</v>
      </c>
      <c r="AB421" s="42" t="e">
        <f>IF(AB49-B413&gt;0,AB49-B413,0)</f>
        <v>#REF!</v>
      </c>
      <c r="AC421" s="42" t="e">
        <f>IF(AC49-B413&gt;0,AC49-B413,0)</f>
        <v>#REF!</v>
      </c>
      <c r="AD421" s="42" t="e">
        <f>IF(AD49-B413&gt;0,AD49-B413,0)</f>
        <v>#REF!</v>
      </c>
      <c r="AE421" s="42" t="e">
        <f>IF(AE49-B413&gt;0,AE49-B413,0)</f>
        <v>#REF!</v>
      </c>
      <c r="AF421" s="42"/>
      <c r="AG421" s="42"/>
      <c r="AH421" s="42"/>
      <c r="AI421" s="42"/>
      <c r="AJ421" s="42"/>
      <c r="AK421" s="42"/>
      <c r="AL421" s="42"/>
      <c r="AM421" s="42"/>
      <c r="AN421" s="42"/>
      <c r="AO421" s="42"/>
      <c r="AP421" s="42"/>
      <c r="AQ421" s="42"/>
      <c r="AR421" s="43"/>
      <c r="AS421" s="43"/>
      <c r="AT421" s="43"/>
      <c r="AU421" s="43"/>
      <c r="AV421" s="43"/>
      <c r="AW421" s="43"/>
      <c r="AX421" s="43"/>
      <c r="AY421" s="43"/>
      <c r="AZ421" s="43"/>
      <c r="BA421" s="43"/>
      <c r="BB421" s="12"/>
      <c r="BC421" s="12"/>
      <c r="BD421" s="12"/>
    </row>
    <row r="422" spans="1:56">
      <c r="C422" s="30"/>
      <c r="D422" s="42" t="e">
        <f>IF(D421=0,0,CHOOSE(D421,D428,E428,F428,G428,H428,I428,J428,K428,L428,M428,N428,O428,P428,Q428,R428,S428,T428,U428,V428,W428,X428,Y428,Z428,AA428,AB428,AC428,AD428,AE428,AF428))</f>
        <v>#REF!</v>
      </c>
      <c r="E422" s="42" t="e">
        <f>IF(E421=0,0,CHOOSE(E421,D428,E428,F428,G428,H428,I428,J428,K428,L428,M428,N428,O428,P428,Q428,R428,S428,T428,U428,V428,W428,X428,Y428,Z428,AA428,AB428,AC428,AD428,AE428,AF428))</f>
        <v>#REF!</v>
      </c>
      <c r="F422" s="42" t="e">
        <f>IF(F421=0,0,CHOOSE(F421,D428,E428,F428,G428,H428,I428,J428,K428,L428,M428,N428,O428,P428,Q428,R428,S428,T428,U428,V428,W428,X428,Y428,Z428,AA428,AB428,AC428,AD428,AE428,AF428))</f>
        <v>#REF!</v>
      </c>
      <c r="G422" s="42" t="e">
        <f>IF(G421=0,0,CHOOSE(G421,D428,E428,F428,G428,H428,I428,J428,K428,L428,M428,N428,O428,P428,Q428,R428,S428,T428,U428,V428,W428,X428,Y428,Z428,AA428,AB428,AC428,AD428,AE428,AF428))</f>
        <v>#REF!</v>
      </c>
      <c r="H422" s="42" t="e">
        <f>IF(H421=0,0,CHOOSE(H421,D428,E428,F428,G428,H428,I428,J428,K428,L428,M428,N428,O428,P428,Q428,R428,S428,T428,U428,V428,W428,X428,Y428,Z428,AA428,AB428,AC428,AD428,AE428,AF428))</f>
        <v>#REF!</v>
      </c>
      <c r="I422" s="42" t="e">
        <f>IF(I421=0,0,CHOOSE(I421,D428,E428,F428,G428,H428,I428,J428,K428,L428,M428,N428,O428,P428,Q428,R428,S428,T428,U428,V428,W428,X428,Y428,Z428,AA428,AB428,AC428,AD428,AE428,AF428))</f>
        <v>#REF!</v>
      </c>
      <c r="J422" s="42" t="e">
        <f>IF(J421=0,0,CHOOSE(J421,D428,E428,F428,G428,H428,I428,J428,K428,L428,M428,N428,O428,P428,Q428,R428,S428,T428,U428,V428,W428,X428,Y428,Z428,AA428,AB428,AC428,AD428,AE428,AF428))</f>
        <v>#REF!</v>
      </c>
      <c r="K422" s="42" t="e">
        <f>IF(K421=0,0,CHOOSE(K421,D428,E428,F428,G428,H428,I428,J428,K428,L428,M428,N428,O428,P428,Q428,R428,S428,T428,U428,V428,W428,X428,Y428,Z428,AA428,AB428,AC428,AD428,AE428,AF428))</f>
        <v>#REF!</v>
      </c>
      <c r="L422" s="42" t="e">
        <f>IF(L421=0,0,CHOOSE(L421,D428,E428,F428,G428,H428,I428,J428,K428,L428,M428,N428,O428,P428,Q428,R428,S428,T428,U428,V428,W428,X428,Y428,Z428,AA428,AB428,AC428,AD428,AE428,AF428))</f>
        <v>#REF!</v>
      </c>
      <c r="M422" s="42" t="e">
        <f>IF(M421=0,0,CHOOSE(M421,D428,E428,F428,G428,H428,I428,J428,K428,L428,M428,N428,O428,P428,Q428,R428,S428,T428,U428,V428,W428,X428,Y428,Z428,AA428,AB428,AC428,AD428,AE428,AF428))</f>
        <v>#REF!</v>
      </c>
      <c r="N422" s="42" t="e">
        <f>IF(N421=0,0,CHOOSE(N421,D428,E428,F428,G428,H428,I428,J428,K428,L428,M428,N428,O428,P428,Q428,R428,S428,T428,U428,V428,W428,X428,Y428,Z428,AA428,AB428,AC428,AD428,AE428,AF428))</f>
        <v>#REF!</v>
      </c>
      <c r="O422" s="42" t="e">
        <f>IF(O421=0,0,CHOOSE(O421,D428,E428,F428,G428,H428,I428,J428,K428,L428,M428,N428,O428,P428,Q428,R428,S428,T428,U428,V428,W428,X428,Y428,Z428,AA428,AB428,AC428,AD428,AE428,AF428))</f>
        <v>#REF!</v>
      </c>
      <c r="P422" s="42" t="e">
        <f>IF(P421=0,0,CHOOSE(P421,D428,E428,F428,G428,H428,I428,J428,K428,L428,M428,N428,O428,P428,Q428,R428,S428,T428,U428,V428,W428,X428,Y428,Z428,AA428,AB428,AC428,AD428,AE428,AF428))</f>
        <v>#REF!</v>
      </c>
      <c r="Q422" s="42" t="e">
        <f>IF(Q421=0,0,CHOOSE(Q421,D428,E428,F428,G428,H428,I428,J428,K428,L428,M428,N428,O428,P428,Q428,R428,S428,T428,U428,V428,W428,X428,Y428,Z428,AA428,AB428,AC428,AD428,AE428,AF428))</f>
        <v>#REF!</v>
      </c>
      <c r="R422" s="42" t="e">
        <f>IF(R421=0,0,CHOOSE(R421,D428,E428,F428,G428,H428,I428,J428,K428,L428,M428,N428,O428,P428,Q428,R428,S428,T428,U428,V428,W428,X428,Y428,Z428,AA428,AB428,AC428,AD428,AE428,AF428))</f>
        <v>#REF!</v>
      </c>
      <c r="S422" s="42" t="e">
        <f>IF(S421=0,0,CHOOSE(S421,D428,E428,F428,G428,H428,I428,J428,K428,L428,M428,N428,O428,P428,Q428,R428,S428,T428,U428,V428,W428,X428,Y428,Z428,AA428,AB428,AC428,AD428,AE428,AF428))</f>
        <v>#REF!</v>
      </c>
      <c r="T422" s="42" t="e">
        <f>IF(T421=0,0,CHOOSE(T421,D428,E428,F428,G428,H428,I428,J428,K428,L428,M428,N428,O428,P428,Q428,R428,S428,T428,U428,V428,W428,X428,Y428,Z428,AA428,AB428,AC428,AD428,AE428,AF428))</f>
        <v>#REF!</v>
      </c>
      <c r="U422" s="42" t="e">
        <f>IF(U421=0,0,CHOOSE(U421,D428,E428,F428,G428,H428,I428,J428,K428,L428,M428,N428,O428,P428,Q428,R428,S428,T428,U428,V428,W428,X428,Y428,Z428,AA428,AB428,AC428,AD428,AE428,AF428))</f>
        <v>#REF!</v>
      </c>
      <c r="V422" s="42" t="e">
        <f>IF(V421=0,0,CHOOSE(V421,D428,E428,F428,G428,H428,I428,J428,K428,L428,M428,N428,O428,P428,Q428,R428,S428,T428,U428,V428,W428,X428,Y428,Z428,AA428,AB428,AC428,AD428,AE428,AF428))</f>
        <v>#REF!</v>
      </c>
      <c r="W422" s="42" t="e">
        <f>IF(W421=0,0,CHOOSE(W421,D428,E428,F428,G428,H428,I428,J428,K428,L428,M428,N428,O428,P428,Q428,R428,S428,T428,U428,V428,W428,X428,Y428,Z428,AA428,AB428,AC428,AD428,AE428,AF428))</f>
        <v>#REF!</v>
      </c>
      <c r="X422" s="42" t="e">
        <f>IF(X421=0,0,CHOOSE(X421,D428,E428,F428,G428,H428,I428,J428,K428,L428,M428,N428,O428,P428,Q428,R428,S428,T428,U428,V428,W428,X428,Y428,Z428,AA428,AB428,AC428,AD428,AE428,AF428))</f>
        <v>#REF!</v>
      </c>
      <c r="Y422" s="42" t="e">
        <f>IF(Y421=0,0,CHOOSE(Y421,D428,E428,F428,G428,H428,I428,J428,K428,L428,M428,N428,O428,P428,Q428,R428,S428,T428,U428,V428,W428,X428,Y428,Z428,AA428,AB428,AC428,AD428,AE428,AF428))</f>
        <v>#REF!</v>
      </c>
      <c r="Z422" s="42" t="e">
        <f>IF(Z421=0,0,CHOOSE(Z421,D428,E428,F428,G428,H428,I428,J428,K428,L428,M428,N428,O428,P428,Q428,R428,S428,T428,U428,V428,W428,X428,Y428,Z428,AA428,AB428,AC428,AD428,AE428,AF428))</f>
        <v>#REF!</v>
      </c>
      <c r="AA422" s="42" t="e">
        <f>IF(AA421=0,0,CHOOSE(AA421,D428,E428,F428,G428,H428,I428,J428,K428,L428,M428,N428,O428,P428,Q428,R428,S428,T428,U428,V428,W428,X428,Y428,Z428,AA428,AB428,AC428,AD428,AE428,AF428))</f>
        <v>#REF!</v>
      </c>
      <c r="AB422" s="42" t="e">
        <f>IF(AB421=0,0,CHOOSE(AB421,D428,E428,F428,G428,H428,I428,J428,K428,L428,M428,N428,O428,P428,Q428,R428,S428,T428,U428,V428,W428,X428,Y428,Z428,AA428,AB428,AC428,AD428,AE428,AF428))</f>
        <v>#REF!</v>
      </c>
      <c r="AC422" s="42" t="e">
        <f>IF(AC421=0,0,CHOOSE(AC421,D428,E428,F428,G428,H428,I428,J428,K428,L428,M428,N428,O428,P428,Q428,R428,S428,T428,U428,V428,W428,X428,Y428,Z428,AA428,AB428,AC428,AD428,AE428,AF428))</f>
        <v>#REF!</v>
      </c>
      <c r="AD422" s="42" t="e">
        <f>IF(AD421=0,0,CHOOSE(AD421,D428,E428,F428,G428,H428,I428,J428,K428,L428,M428,N428,O428,P428,Q428,R428,S428,T428,U428,V428,W428,X428,Y428,Z428,AA428,AB428,AC428,AD428,AE428,AF428))</f>
        <v>#REF!</v>
      </c>
      <c r="AE422" s="42" t="e">
        <f>IF(AE421=0,0,CHOOSE(AE421,D428,E428,F428,G428,H428,I428,J428,K428,L428,M428,N428,O428,P428,Q428,R428,S428,T428,U428,V428,W428,X428,Y428,Z428,AA428,AB428,AC428,AD428,AE428,AF428))</f>
        <v>#REF!</v>
      </c>
      <c r="AF422" s="42"/>
      <c r="AG422" s="42"/>
      <c r="AH422" s="42"/>
      <c r="AI422" s="42"/>
      <c r="AJ422" s="42"/>
      <c r="AK422" s="42"/>
      <c r="AL422" s="42"/>
      <c r="AM422" s="42"/>
      <c r="AN422" s="42"/>
      <c r="AO422" s="42"/>
      <c r="AP422" s="42"/>
      <c r="AQ422" s="42"/>
      <c r="AR422" s="23"/>
      <c r="AS422" s="23"/>
      <c r="AT422" s="23"/>
      <c r="AU422" s="23"/>
      <c r="AV422" s="23"/>
      <c r="AW422" s="23"/>
      <c r="AX422" s="23"/>
      <c r="AY422" s="23"/>
      <c r="AZ422" s="23"/>
      <c r="BA422" s="23"/>
      <c r="BB422" s="12"/>
      <c r="BC422" s="12"/>
      <c r="BD422" s="12"/>
    </row>
    <row r="423" spans="1:56">
      <c r="C423" s="30" t="str">
        <f>$C$18</f>
        <v>t-m condition</v>
      </c>
      <c r="D423" s="42" t="e">
        <f>IF(D49-B414&gt;0,D49-B414,0)</f>
        <v>#REF!</v>
      </c>
      <c r="E423" s="42" t="e">
        <f>IF(E49-B414&gt;0,E49-B414,0)</f>
        <v>#REF!</v>
      </c>
      <c r="F423" s="42" t="e">
        <f>IF(F49-B414&gt;0,F49-B414,0)</f>
        <v>#REF!</v>
      </c>
      <c r="G423" s="42" t="e">
        <f>IF(G49-B414&gt;0,G49-B414,0)</f>
        <v>#REF!</v>
      </c>
      <c r="H423" s="42" t="e">
        <f>IF(H49-B414&gt;0,H49-B414,0)</f>
        <v>#REF!</v>
      </c>
      <c r="I423" s="42" t="e">
        <f>IF(I49-B414&gt;0,I49-B414,0)</f>
        <v>#REF!</v>
      </c>
      <c r="J423" s="42" t="e">
        <f>IF(J49-B414&gt;0,J49-B414,0)</f>
        <v>#REF!</v>
      </c>
      <c r="K423" s="42" t="e">
        <f>IF(K49-B414&gt;0,K49-B414,0)</f>
        <v>#REF!</v>
      </c>
      <c r="L423" s="42" t="e">
        <f>IF(L49-B414&gt;0,L49-B414,0)</f>
        <v>#REF!</v>
      </c>
      <c r="M423" s="42" t="e">
        <f>IF(M49-B414&gt;0,M49-B414,0)</f>
        <v>#REF!</v>
      </c>
      <c r="N423" s="42" t="e">
        <f>IF(N49-B414&gt;0,N49-B414,0)</f>
        <v>#REF!</v>
      </c>
      <c r="O423" s="42" t="e">
        <f>IF(O49-B414&gt;0,O49-B414,0)</f>
        <v>#REF!</v>
      </c>
      <c r="P423" s="42" t="e">
        <f>IF(P49-B414&gt;0,P49-B414,0)</f>
        <v>#REF!</v>
      </c>
      <c r="Q423" s="42" t="e">
        <f>IF(Q49-B414&gt;0,Q49-B414,0)</f>
        <v>#REF!</v>
      </c>
      <c r="R423" s="42" t="e">
        <f>IF(R49-B414&gt;0,R49-B414,0)</f>
        <v>#REF!</v>
      </c>
      <c r="S423" s="42" t="e">
        <f>IF(S49-B414&gt;0,S49-B414,0)</f>
        <v>#REF!</v>
      </c>
      <c r="T423" s="42" t="e">
        <f>IF(T49-B414&gt;0,T49-B414,0)</f>
        <v>#REF!</v>
      </c>
      <c r="U423" s="42" t="e">
        <f>IF(U49-B414&gt;0,U49-B414,0)</f>
        <v>#REF!</v>
      </c>
      <c r="V423" s="42" t="e">
        <f>IF(V49-B414&gt;0,V49-B414,0)</f>
        <v>#REF!</v>
      </c>
      <c r="W423" s="42" t="e">
        <f>IF(W49-B414&gt;0,W49-B414,0)</f>
        <v>#REF!</v>
      </c>
      <c r="X423" s="42" t="e">
        <f>IF(X49-B414&gt;0,X49-B414,0)</f>
        <v>#REF!</v>
      </c>
      <c r="Y423" s="42" t="e">
        <f>IF(Y49-B414&gt;0,Y49-B414,0)</f>
        <v>#REF!</v>
      </c>
      <c r="Z423" s="42" t="e">
        <f>IF(Z49-B414&gt;0,Z49-B414,0)</f>
        <v>#REF!</v>
      </c>
      <c r="AA423" s="42" t="e">
        <f>IF(AA49-B414&gt;0,AA49-B414,0)</f>
        <v>#REF!</v>
      </c>
      <c r="AB423" s="42" t="e">
        <f>IF(AB49-B414&gt;0,AB49-B414,0)</f>
        <v>#REF!</v>
      </c>
      <c r="AC423" s="42" t="e">
        <f>IF(AC49-B414&gt;0,AC49-B414,0)</f>
        <v>#REF!</v>
      </c>
      <c r="AD423" s="42" t="e">
        <f>IF(AD49-B414&gt;0,AD49-B414,0)</f>
        <v>#REF!</v>
      </c>
      <c r="AE423" s="42" t="e">
        <f>IF(AE49-B414&gt;0,AE49-B414,0)</f>
        <v>#REF!</v>
      </c>
      <c r="AF423" s="42"/>
      <c r="AG423" s="42"/>
      <c r="AH423" s="42"/>
      <c r="AI423" s="42"/>
      <c r="AJ423" s="42"/>
      <c r="AK423" s="42"/>
      <c r="AL423" s="42"/>
      <c r="AM423" s="42"/>
      <c r="AN423" s="42"/>
      <c r="AO423" s="42"/>
      <c r="AP423" s="42"/>
      <c r="AQ423" s="42"/>
      <c r="AR423" s="45"/>
      <c r="AS423" s="45"/>
      <c r="AT423" s="45"/>
      <c r="AU423" s="45"/>
      <c r="AV423" s="45"/>
      <c r="AW423" s="46"/>
      <c r="AX423" s="45"/>
      <c r="AY423" s="45"/>
      <c r="AZ423" s="45"/>
      <c r="BA423" s="45"/>
      <c r="BB423" s="12"/>
      <c r="BC423" s="12"/>
      <c r="BD423" s="12"/>
    </row>
    <row r="424" spans="1:56">
      <c r="D424" s="34" t="e">
        <f>IF(D423=0,0,CHOOSE(D423,D428,E428,F428,G428,H428,I428,J428,K428,L428,M428,N428,O428,P428,Q428,R428,S428,T428,U428,V428,W428,X428,Y428,Z428,AA428,AB428,AC428,AD428,AE428))</f>
        <v>#REF!</v>
      </c>
      <c r="E424" s="34" t="e">
        <f>IF(E423=0,0,CHOOSE(E423,D428,E428,F428,G428,H428,I428,J428,K428,L428,M428,N428,O428,P428,Q428,R428,S428,T428,U428,V428,W428,X428,Y428,Z428,AA428,AB428,AC428,AD428,AE428))</f>
        <v>#REF!</v>
      </c>
      <c r="F424" s="34" t="e">
        <f>IF(F423=0,0,CHOOSE(F423,D428,E428,F428,G428,H428,I428,J428,K428,L428,M428,N428,O428,P428,Q428,R428,S428,T428,U428,V428,W428,X428,Y428,Z428,AA428,AB428,AC428,AD428,AE428))</f>
        <v>#REF!</v>
      </c>
      <c r="G424" s="34" t="e">
        <f>IF(G423=0,0,CHOOSE(G423,D428,E428,F428,G428,H428,I428,J428,K428,L428,M428,N428,O428,P428,Q428,R428,S428,T428,U428,V428,W428,X428,Y428,Z428,AA428,AB428,AC428,AD428,AE428))</f>
        <v>#REF!</v>
      </c>
      <c r="H424" s="34" t="e">
        <f>IF(H423=0,0,CHOOSE(H423,D428,E428,F428,G428,H428,I428,J428,K428,L428,M428,N428,O428,P428,Q428,R428,S428,T428,U428,V428,W428,X428,Y428,Z428,AA428,AB428,AC428,AD428,AE428))</f>
        <v>#REF!</v>
      </c>
      <c r="I424" s="34" t="e">
        <f>IF(I423=0,0,CHOOSE(I423,D428,E428,F428,G428,H428,I428,J428,K428,L428,M428,N428,O428,P428,Q428,R428,S428,T428,U428,V428,W428,X428,Y428,Z428,AA428,AB428,AC428,AD428,AE428))</f>
        <v>#REF!</v>
      </c>
      <c r="J424" s="34" t="e">
        <f>IF(J423=0,0,CHOOSE(J423,D428,E428,F428,G428,H428,I428,J428,K428,L428,M428,N428,O428,P428,Q428,R428,S428,T428,U428,V428,W428,X428,Y428,Z428,AA428,AB428,AC428,AD428,AE428))</f>
        <v>#REF!</v>
      </c>
      <c r="K424" s="34" t="e">
        <f>IF(K423=0,0,CHOOSE(K423,D428,E428,F428,G428,H428,I428,J428,K428,L428,M428,N428,O428,P428,Q428,R428,S428,T428,U428,V428,W428,X428,Y428,Z428,AA428,AB428,AC428,AD428,AE428))</f>
        <v>#REF!</v>
      </c>
      <c r="L424" s="34" t="e">
        <f>IF(L423=0,0,CHOOSE(L423,D428,E428,F428,G428,H428,I428,J428,K428,L428,M428,N428,O428,P428,Q428,R428,S428,T428,U428,V428,W428,X428,Y428,Z428,AA428,AB428,AC428,AD428,AE428))</f>
        <v>#REF!</v>
      </c>
      <c r="M424" s="34" t="e">
        <f>IF(M423=0,0,CHOOSE(M423,D428,E428,F428,G428,H428,I428,J428,K428,L428,M428,N428,O428,P428,Q428,R428,S428,T428,U428,V428,W428,X428,Y428,Z428,AA428,AB428,AC428,AD428,AE428))</f>
        <v>#REF!</v>
      </c>
      <c r="N424" s="34" t="e">
        <f>IF(N423=0,0,CHOOSE(N423,D428,E428,F428,G428,H428,I428,J428,K428,L428,M428,N428,O428,P428,Q428,R428,S428,T428,U428,V428,W428,X428,Y428,Z428,AA428,AB428,AC428,AD428,AE428))</f>
        <v>#REF!</v>
      </c>
      <c r="O424" s="34" t="e">
        <f>IF(O423=0,0,CHOOSE(O423,D428,E428,F428,G428,H428,I428,J428,K428,L428,M428,N428,O428,P428,Q428,R428,S428,T428,U428,V428,W428,X428,Y428,Z428,AA428,AB428,AC428,AD428,AE428))</f>
        <v>#REF!</v>
      </c>
      <c r="P424" s="34" t="e">
        <f>IF(P423=0,0,CHOOSE(P423,D428,E428,F428,G428,H428,I428,J428,K428,L428,M428,N428,O428,P428,Q428,R428,S428,T428,U428,V428,W428,X428,Y428,Z428,AA428,AB428,AC428,AD428,AE428))</f>
        <v>#REF!</v>
      </c>
      <c r="Q424" s="34" t="e">
        <f>IF(Q423=0,0,CHOOSE(Q423,D428,E428,F428,G428,H428,I428,J428,K428,L428,M428,N428,O428,P428,Q428,R428,S428,T428,U428,V428,W428,X428,Y428,Z428,AA428,AB428,AC428,AD428,AE428))</f>
        <v>#REF!</v>
      </c>
      <c r="R424" s="34" t="e">
        <f>IF(R423=0,0,CHOOSE(R423,D428,E428,F428,G428,H428,I428,J428,K428,L428,M428,N428,O428,P428,Q428,R428,S428,T428,U428,V428,W428,X428,Y428,Z428,AA428,AB428,AC428,AD428,AE428))</f>
        <v>#REF!</v>
      </c>
      <c r="S424" s="34" t="e">
        <f>IF(S423=0,0,CHOOSE(S423,D428,E428,F428,G428,H428,I428,J428,K428,L428,M428,N428,O428,P428,Q428,R428,S428,T428,U428,V428,W428,X428,Y428,Z428,AA428,AB428,AC428,AD428,AE428))</f>
        <v>#REF!</v>
      </c>
      <c r="T424" s="34" t="e">
        <f>IF(T423=0,0,CHOOSE(T423,D428,E428,F428,G428,H428,I428,J428,K428,L428,M428,N428,O428,P428,Q428,R428,S428,T428,U428,V428,W428,X428,Y428,Z428,AA428,AB428,AC428,AD428,AE428))</f>
        <v>#REF!</v>
      </c>
      <c r="U424" s="34" t="e">
        <f>IF(U423=0,0,CHOOSE(U423,D428,E428,F428,G428,H428,I428,J428,K428,L428,M428,N428,O428,P428,Q428,R428,S428,T428,U428,V428,W428,X428,Y428,Z428,AA428,AB428,AC428,AD428,AE428))</f>
        <v>#REF!</v>
      </c>
      <c r="V424" s="34" t="e">
        <f>IF(V423=0,0,CHOOSE(V423,D428,E428,F428,G428,H428,I428,J428,K428,L428,M428,N428,O428,P428,Q428,R428,S428,T428,U428,V428,W428,X428,Y428,Z428,AA428,AB428,AC428,AD428,AE428))</f>
        <v>#REF!</v>
      </c>
      <c r="W424" s="34" t="e">
        <f>IF(W423=0,0,CHOOSE(W423,D428,E428,F428,G428,H428,I428,J428,K428,L428,M428,N428,O428,P428,Q428,R428,S428,T428,U428,V428,W428,X428,Y428,Z428,AA428,AB428,AC428,AD428,AE428))</f>
        <v>#REF!</v>
      </c>
      <c r="X424" s="34" t="e">
        <f>IF(X423=0,0,CHOOSE(X423,D428,E428,F428,G428,H428,I428,J428,K428,L428,M428,N428,O428,P428,Q428,R428,S428,T428,U428,V428,W428,X428,Y428,Z428,AA428,AB428,AC428,AD428,AE428))</f>
        <v>#REF!</v>
      </c>
      <c r="Y424" s="34" t="e">
        <f>IF(Y423=0,0,CHOOSE(Y423,D428,E428,F428,G428,H428,I428,J428,K428,L428,M428,N428,O428,P428,Q428,R428,S428,T428,U428,V428,W428,X428,Y428,Z428,AA428,AB428,AC428,AD428,AE428))</f>
        <v>#REF!</v>
      </c>
      <c r="Z424" s="34" t="e">
        <f>IF(Z423=0,0,CHOOSE(Z423,D428,E428,F428,G428,H428,I428,J428,K428,L428,M428,N428,O428,P428,Q428,R428,S428,T428,U428,V428,W428,X428,Y428,Z428,AA428,AB428,AC428,AD428,AE428))</f>
        <v>#REF!</v>
      </c>
      <c r="AA424" s="34" t="e">
        <f>IF(AA423=0,0,CHOOSE(AA423,D428,E428,F428,G428,H428,I428,J428,K428,L428,M428,N428,O428,P428,Q428,R428,S428,T428,U428,V428,W428,X428,Y428,Z428,AA428,AB428,AC428,AD428,AE428))</f>
        <v>#REF!</v>
      </c>
      <c r="AB424" s="34" t="e">
        <f>IF(AB423=0,0,CHOOSE(AB423,D428,E428,F428,G428,H428,I428,J428,K428,L428,M428,N428,O428,P428,Q428,R428,S428,T428,U428,V428,W428,X428,Y428,Z428,AA428,AB428,AC428,AD428,AE428))</f>
        <v>#REF!</v>
      </c>
      <c r="AC424" s="34" t="e">
        <f>IF(AC423=0,0,CHOOSE(AC423,D428,E428,F428,G428,H428,I428,J428,K428,L428,M428,N428,O428,P428,Q428,R428,S428,T428,U428,V428,W428,X428,Y428,Z428,AA428,AB428,AC428,AD428,AE428))</f>
        <v>#REF!</v>
      </c>
      <c r="AD424" s="34" t="e">
        <f>IF(AD423=0,0,CHOOSE(AD423,D428,E428,F428,G428,H428,I428,J428,K428,L428,M428,N428,O428,P428,Q428,R428,S428,T428,U428,V428,W428,X428,Y428,Z428,AA428,AB428,AC428,AD428,AE428))</f>
        <v>#REF!</v>
      </c>
      <c r="AE424" s="34" t="e">
        <f>IF(AE423=0,0,CHOOSE(AE423,D428,E428,F428,G428,H428,I428,J428,K428,L428,M428,N428,O428,P428,Q428,R428,S428,T428,U428,V428,W428,X428,Y428,Z428,AA428,AB428,AC428,AD428,AE428))</f>
        <v>#REF!</v>
      </c>
      <c r="AF424" s="42"/>
      <c r="AG424" s="42"/>
      <c r="AH424" s="42"/>
      <c r="AI424" s="42"/>
      <c r="AJ424" s="42"/>
      <c r="AK424" s="42"/>
      <c r="AL424" s="42"/>
      <c r="AM424" s="42"/>
      <c r="AN424" s="42"/>
      <c r="AO424" s="42"/>
      <c r="AP424" s="42"/>
      <c r="AQ424" s="42"/>
      <c r="AR424" s="12"/>
      <c r="AS424" s="12"/>
      <c r="AT424" s="12"/>
      <c r="AU424" s="12"/>
      <c r="AV424" s="12"/>
      <c r="AW424" s="12"/>
      <c r="AX424" s="12"/>
      <c r="AY424" s="12"/>
      <c r="AZ424" s="12"/>
      <c r="BA424" s="12"/>
      <c r="BB424" s="12"/>
      <c r="BC424" s="12"/>
      <c r="BD424" s="12"/>
    </row>
    <row r="425" spans="1:56">
      <c r="A425" s="49"/>
      <c r="B425" s="12"/>
      <c r="C425" s="12"/>
      <c r="D425" s="22"/>
      <c r="E425" s="22"/>
      <c r="F425" s="22"/>
      <c r="G425" s="22"/>
      <c r="H425" s="22"/>
      <c r="I425" s="22"/>
      <c r="J425" s="22"/>
      <c r="K425" s="22"/>
      <c r="L425" s="22"/>
      <c r="M425" s="22"/>
      <c r="N425" s="22"/>
      <c r="O425" s="22"/>
      <c r="P425" s="22"/>
      <c r="Q425" s="22"/>
      <c r="R425" s="22"/>
      <c r="S425" s="22"/>
      <c r="T425" s="22"/>
      <c r="U425" s="22"/>
      <c r="V425" s="22"/>
      <c r="W425" s="22"/>
      <c r="X425" s="22"/>
      <c r="Y425" s="22"/>
      <c r="Z425" s="22"/>
      <c r="AA425" s="22"/>
      <c r="AB425" s="22"/>
      <c r="AC425" s="22"/>
      <c r="AD425" s="50"/>
      <c r="AE425" s="50"/>
      <c r="AF425" s="50"/>
      <c r="AG425" s="50"/>
      <c r="AH425" s="50"/>
      <c r="AI425" s="50"/>
      <c r="AJ425" s="50"/>
      <c r="AK425" s="50"/>
      <c r="AL425" s="50"/>
      <c r="AM425" s="50"/>
      <c r="AN425" s="50"/>
      <c r="AO425" s="50"/>
      <c r="AP425" s="50"/>
      <c r="AQ425" s="50"/>
      <c r="AR425" s="50"/>
      <c r="AS425" s="50"/>
      <c r="AT425" s="50"/>
      <c r="AU425" s="50"/>
      <c r="AV425" s="50"/>
      <c r="AW425" s="50"/>
      <c r="AX425" s="50"/>
      <c r="AY425" s="50"/>
      <c r="AZ425" s="50"/>
      <c r="BA425" s="50"/>
      <c r="BB425" s="12"/>
      <c r="BC425" s="12"/>
      <c r="BD425" s="12"/>
    </row>
    <row r="426" spans="1:56">
      <c r="A426" s="49" t="e">
        <f>+"Output "&amp; PV_Base!A412&amp;""</f>
        <v>#REF!</v>
      </c>
      <c r="B426" s="12"/>
      <c r="C426" s="51"/>
      <c r="D426" s="52" t="e">
        <f>D$7</f>
        <v>#NAME?</v>
      </c>
      <c r="E426" s="25" t="e">
        <f t="shared" ref="E426:AE426" si="257">D426+1</f>
        <v>#NAME?</v>
      </c>
      <c r="F426" s="25" t="e">
        <f t="shared" si="257"/>
        <v>#NAME?</v>
      </c>
      <c r="G426" s="25" t="e">
        <f t="shared" si="257"/>
        <v>#NAME?</v>
      </c>
      <c r="H426" s="25" t="e">
        <f t="shared" si="257"/>
        <v>#NAME?</v>
      </c>
      <c r="I426" s="25" t="e">
        <f t="shared" si="257"/>
        <v>#NAME?</v>
      </c>
      <c r="J426" s="25" t="e">
        <f t="shared" si="257"/>
        <v>#NAME?</v>
      </c>
      <c r="K426" s="25" t="e">
        <f t="shared" si="257"/>
        <v>#NAME?</v>
      </c>
      <c r="L426" s="25" t="e">
        <f t="shared" si="257"/>
        <v>#NAME?</v>
      </c>
      <c r="M426" s="25" t="e">
        <f t="shared" si="257"/>
        <v>#NAME?</v>
      </c>
      <c r="N426" s="25" t="e">
        <f t="shared" si="257"/>
        <v>#NAME?</v>
      </c>
      <c r="O426" s="25" t="e">
        <f t="shared" si="257"/>
        <v>#NAME?</v>
      </c>
      <c r="P426" s="25" t="e">
        <f t="shared" si="257"/>
        <v>#NAME?</v>
      </c>
      <c r="Q426" s="25" t="e">
        <f t="shared" si="257"/>
        <v>#NAME?</v>
      </c>
      <c r="R426" s="25" t="e">
        <f t="shared" si="257"/>
        <v>#NAME?</v>
      </c>
      <c r="S426" s="25" t="e">
        <f t="shared" si="257"/>
        <v>#NAME?</v>
      </c>
      <c r="T426" s="25" t="e">
        <f t="shared" si="257"/>
        <v>#NAME?</v>
      </c>
      <c r="U426" s="25" t="e">
        <f t="shared" si="257"/>
        <v>#NAME?</v>
      </c>
      <c r="V426" s="25" t="e">
        <f t="shared" si="257"/>
        <v>#NAME?</v>
      </c>
      <c r="W426" s="25" t="e">
        <f t="shared" si="257"/>
        <v>#NAME?</v>
      </c>
      <c r="X426" s="25" t="e">
        <f t="shared" si="257"/>
        <v>#NAME?</v>
      </c>
      <c r="Y426" s="25" t="e">
        <f t="shared" si="257"/>
        <v>#NAME?</v>
      </c>
      <c r="Z426" s="25" t="e">
        <f t="shared" si="257"/>
        <v>#NAME?</v>
      </c>
      <c r="AA426" s="25" t="e">
        <f t="shared" si="257"/>
        <v>#NAME?</v>
      </c>
      <c r="AB426" s="25" t="e">
        <f t="shared" si="257"/>
        <v>#NAME?</v>
      </c>
      <c r="AC426" s="25" t="e">
        <f t="shared" si="257"/>
        <v>#NAME?</v>
      </c>
      <c r="AD426" s="25" t="e">
        <f t="shared" si="257"/>
        <v>#NAME?</v>
      </c>
      <c r="AE426" s="25" t="e">
        <f t="shared" si="257"/>
        <v>#NAME?</v>
      </c>
      <c r="AF426" s="50"/>
      <c r="AG426" s="50"/>
      <c r="AH426" s="50"/>
      <c r="AI426" s="50"/>
      <c r="AJ426" s="50"/>
      <c r="AK426" s="50"/>
      <c r="AL426" s="50"/>
      <c r="AM426" s="50"/>
      <c r="AN426" s="50"/>
      <c r="AO426" s="50"/>
      <c r="AP426" s="50"/>
      <c r="AQ426" s="50"/>
      <c r="AR426" s="50"/>
      <c r="AS426" s="50"/>
      <c r="AT426" s="50"/>
      <c r="AU426" s="50"/>
      <c r="AV426" s="50"/>
      <c r="AW426" s="50"/>
      <c r="AX426" s="50"/>
      <c r="AY426" s="50"/>
      <c r="AZ426" s="50"/>
      <c r="BA426" s="50"/>
      <c r="BB426" s="12"/>
      <c r="BC426" s="12"/>
      <c r="BD426" s="12"/>
    </row>
    <row r="427" spans="1:56">
      <c r="A427" s="53"/>
      <c r="B427" s="51"/>
      <c r="C427" s="54" t="e">
        <f>$C$22</f>
        <v>#REF!</v>
      </c>
      <c r="D427" s="85" t="e">
        <f>#REF!</f>
        <v>#REF!</v>
      </c>
      <c r="E427" s="85" t="e">
        <f>#REF!</f>
        <v>#REF!</v>
      </c>
      <c r="F427" s="85" t="e">
        <f>#REF!</f>
        <v>#REF!</v>
      </c>
      <c r="G427" s="85" t="e">
        <f>#REF!</f>
        <v>#REF!</v>
      </c>
      <c r="H427" s="85" t="e">
        <f>#REF!</f>
        <v>#REF!</v>
      </c>
      <c r="I427" s="85" t="e">
        <f>#REF!</f>
        <v>#REF!</v>
      </c>
      <c r="J427" s="85" t="e">
        <f>#REF!</f>
        <v>#REF!</v>
      </c>
      <c r="K427" s="85" t="e">
        <f>#REF!</f>
        <v>#REF!</v>
      </c>
      <c r="L427" s="85" t="e">
        <f>#REF!</f>
        <v>#REF!</v>
      </c>
      <c r="M427" s="85" t="e">
        <f>#REF!</f>
        <v>#REF!</v>
      </c>
      <c r="N427" s="85" t="e">
        <f>#REF!</f>
        <v>#REF!</v>
      </c>
      <c r="O427" s="85" t="e">
        <f>#REF!</f>
        <v>#REF!</v>
      </c>
      <c r="P427" s="85" t="e">
        <f>#REF!</f>
        <v>#REF!</v>
      </c>
      <c r="Q427" s="85" t="e">
        <f>#REF!</f>
        <v>#REF!</v>
      </c>
      <c r="R427" s="85" t="e">
        <f>#REF!</f>
        <v>#REF!</v>
      </c>
      <c r="S427" s="85" t="e">
        <f>#REF!</f>
        <v>#REF!</v>
      </c>
      <c r="T427" s="85" t="e">
        <f>#REF!</f>
        <v>#REF!</v>
      </c>
      <c r="U427" s="85" t="e">
        <f>#REF!</f>
        <v>#REF!</v>
      </c>
      <c r="V427" s="85" t="e">
        <f>#REF!</f>
        <v>#REF!</v>
      </c>
      <c r="W427" s="85" t="e">
        <f>#REF!</f>
        <v>#REF!</v>
      </c>
      <c r="X427" s="85" t="e">
        <f>#REF!</f>
        <v>#REF!</v>
      </c>
      <c r="Y427" s="85" t="e">
        <f>#REF!</f>
        <v>#REF!</v>
      </c>
      <c r="Z427" s="85" t="e">
        <f>#REF!</f>
        <v>#REF!</v>
      </c>
      <c r="AA427" s="85" t="e">
        <f>#REF!</f>
        <v>#REF!</v>
      </c>
      <c r="AB427" s="85" t="e">
        <f>#REF!</f>
        <v>#REF!</v>
      </c>
      <c r="AC427" s="85" t="e">
        <f>#REF!</f>
        <v>#REF!</v>
      </c>
      <c r="AD427" s="85" t="e">
        <f>#REF!</f>
        <v>#REF!</v>
      </c>
      <c r="AE427" s="85" t="e">
        <f>#REF!</f>
        <v>#REF!</v>
      </c>
      <c r="AF427" s="50"/>
      <c r="AG427" s="50"/>
      <c r="AH427" s="50"/>
      <c r="AI427" s="50"/>
      <c r="AJ427" s="50"/>
      <c r="AK427" s="50"/>
      <c r="AL427" s="50"/>
      <c r="AM427" s="50"/>
      <c r="AN427" s="50"/>
      <c r="AO427" s="50"/>
      <c r="AP427" s="50"/>
      <c r="AQ427" s="50"/>
      <c r="AR427" s="50"/>
      <c r="AS427" s="50"/>
      <c r="AT427" s="50"/>
      <c r="AU427" s="50"/>
      <c r="AV427" s="50"/>
      <c r="AW427" s="50"/>
      <c r="AX427" s="50"/>
      <c r="AY427" s="50"/>
      <c r="AZ427" s="50"/>
      <c r="BA427" s="50"/>
      <c r="BB427" s="12"/>
      <c r="BC427" s="12"/>
      <c r="BD427" s="12"/>
    </row>
    <row r="428" spans="1:56">
      <c r="C428" s="30" t="e">
        <f>$C$23</f>
        <v>#REF!</v>
      </c>
      <c r="D428" s="84" t="e">
        <f>D427</f>
        <v>#REF!</v>
      </c>
      <c r="E428" s="84" t="e">
        <f>SUM(D427:E427)</f>
        <v>#REF!</v>
      </c>
      <c r="F428" s="84" t="e">
        <f>SUM(D427:F427)</f>
        <v>#REF!</v>
      </c>
      <c r="G428" s="84" t="e">
        <f>SUM(D427:G427)</f>
        <v>#REF!</v>
      </c>
      <c r="H428" s="84" t="e">
        <f>SUM(D427:H427)</f>
        <v>#REF!</v>
      </c>
      <c r="I428" s="84" t="e">
        <f>SUM(D427:I427)</f>
        <v>#REF!</v>
      </c>
      <c r="J428" s="84" t="e">
        <f>SUM(D427:J427)</f>
        <v>#REF!</v>
      </c>
      <c r="K428" s="84" t="e">
        <f>SUM(D427:K427)</f>
        <v>#REF!</v>
      </c>
      <c r="L428" s="84" t="e">
        <f>SUM(D427:L427)</f>
        <v>#REF!</v>
      </c>
      <c r="M428" s="84" t="e">
        <f>SUM(D427:M427)</f>
        <v>#REF!</v>
      </c>
      <c r="N428" s="84" t="e">
        <f>SUM(D427:N427)</f>
        <v>#REF!</v>
      </c>
      <c r="O428" s="84" t="e">
        <f>SUM(D427:O427)</f>
        <v>#REF!</v>
      </c>
      <c r="P428" s="84" t="e">
        <f>SUM(D427:P427)</f>
        <v>#REF!</v>
      </c>
      <c r="Q428" s="84" t="e">
        <f>SUM(D427:Q427)</f>
        <v>#REF!</v>
      </c>
      <c r="R428" s="84" t="e">
        <f>SUM(D427:R427)</f>
        <v>#REF!</v>
      </c>
      <c r="S428" s="84" t="e">
        <f>SUM(D427:S427)</f>
        <v>#REF!</v>
      </c>
      <c r="T428" s="84" t="e">
        <f>SUM(D427:T427)</f>
        <v>#REF!</v>
      </c>
      <c r="U428" s="84" t="e">
        <f>SUM(D427:U427)</f>
        <v>#REF!</v>
      </c>
      <c r="V428" s="84" t="e">
        <f>SUM(D427:V427)</f>
        <v>#REF!</v>
      </c>
      <c r="W428" s="84" t="e">
        <f>SUM(D427:W427)</f>
        <v>#REF!</v>
      </c>
      <c r="X428" s="84" t="e">
        <f>SUM(D427:X427)</f>
        <v>#REF!</v>
      </c>
      <c r="Y428" s="84" t="e">
        <f>SUM(D427:Y427)</f>
        <v>#REF!</v>
      </c>
      <c r="Z428" s="84" t="e">
        <f>SUM(D427:Z427)</f>
        <v>#REF!</v>
      </c>
      <c r="AA428" s="84" t="e">
        <f>SUM(D427:AA427)</f>
        <v>#REF!</v>
      </c>
      <c r="AB428" s="84" t="e">
        <f>SUM(D427:AB427)</f>
        <v>#REF!</v>
      </c>
      <c r="AC428" s="84" t="e">
        <f>SUM(D427:AC427)</f>
        <v>#REF!</v>
      </c>
      <c r="AD428" s="84" t="e">
        <f>SUM(D427:AD427)</f>
        <v>#REF!</v>
      </c>
      <c r="AE428" s="84" t="e">
        <f>SUM(D427:AE427)</f>
        <v>#REF!</v>
      </c>
      <c r="AF428" s="50"/>
      <c r="AG428" s="50"/>
      <c r="AH428" s="50"/>
      <c r="AI428" s="50"/>
      <c r="AJ428" s="50"/>
      <c r="AK428" s="50"/>
      <c r="AL428" s="50"/>
      <c r="AM428" s="50"/>
      <c r="AN428" s="50"/>
      <c r="AO428" s="50"/>
      <c r="AP428" s="50"/>
      <c r="AQ428" s="50"/>
      <c r="AR428" s="50"/>
      <c r="AS428" s="50"/>
      <c r="AT428" s="50"/>
      <c r="AU428" s="50"/>
      <c r="AV428" s="50"/>
      <c r="AW428" s="50"/>
      <c r="AX428" s="50"/>
      <c r="AY428" s="50"/>
      <c r="AZ428" s="50"/>
      <c r="BA428" s="50"/>
      <c r="BB428" s="12"/>
      <c r="BC428" s="12"/>
      <c r="BD428" s="12"/>
    </row>
    <row r="429" spans="1:56">
      <c r="A429" s="53"/>
      <c r="C429" s="30" t="e">
        <f>$C$24</f>
        <v>#REF!</v>
      </c>
      <c r="D429" s="34" t="e">
        <f>D427-D433</f>
        <v>#REF!</v>
      </c>
      <c r="E429" s="34" t="e">
        <f t="shared" ref="E429:AE429" si="258">D429+E427-E433</f>
        <v>#REF!</v>
      </c>
      <c r="F429" s="34" t="e">
        <f t="shared" si="258"/>
        <v>#REF!</v>
      </c>
      <c r="G429" s="34" t="e">
        <f t="shared" si="258"/>
        <v>#REF!</v>
      </c>
      <c r="H429" s="34" t="e">
        <f t="shared" si="258"/>
        <v>#REF!</v>
      </c>
      <c r="I429" s="34" t="e">
        <f t="shared" si="258"/>
        <v>#REF!</v>
      </c>
      <c r="J429" s="34" t="e">
        <f t="shared" si="258"/>
        <v>#REF!</v>
      </c>
      <c r="K429" s="34" t="e">
        <f t="shared" si="258"/>
        <v>#REF!</v>
      </c>
      <c r="L429" s="34" t="e">
        <f t="shared" si="258"/>
        <v>#REF!</v>
      </c>
      <c r="M429" s="34" t="e">
        <f t="shared" si="258"/>
        <v>#REF!</v>
      </c>
      <c r="N429" s="34" t="e">
        <f t="shared" si="258"/>
        <v>#REF!</v>
      </c>
      <c r="O429" s="34" t="e">
        <f t="shared" si="258"/>
        <v>#REF!</v>
      </c>
      <c r="P429" s="34" t="e">
        <f t="shared" si="258"/>
        <v>#REF!</v>
      </c>
      <c r="Q429" s="34" t="e">
        <f t="shared" si="258"/>
        <v>#REF!</v>
      </c>
      <c r="R429" s="34" t="e">
        <f t="shared" si="258"/>
        <v>#REF!</v>
      </c>
      <c r="S429" s="34" t="e">
        <f t="shared" si="258"/>
        <v>#REF!</v>
      </c>
      <c r="T429" s="34" t="e">
        <f t="shared" si="258"/>
        <v>#REF!</v>
      </c>
      <c r="U429" s="34" t="e">
        <f t="shared" si="258"/>
        <v>#REF!</v>
      </c>
      <c r="V429" s="34" t="e">
        <f t="shared" si="258"/>
        <v>#REF!</v>
      </c>
      <c r="W429" s="34" t="e">
        <f t="shared" si="258"/>
        <v>#REF!</v>
      </c>
      <c r="X429" s="34" t="e">
        <f t="shared" si="258"/>
        <v>#REF!</v>
      </c>
      <c r="Y429" s="34" t="e">
        <f t="shared" si="258"/>
        <v>#REF!</v>
      </c>
      <c r="Z429" s="34" t="e">
        <f t="shared" si="258"/>
        <v>#REF!</v>
      </c>
      <c r="AA429" s="34" t="e">
        <f t="shared" si="258"/>
        <v>#REF!</v>
      </c>
      <c r="AB429" s="34" t="e">
        <f t="shared" si="258"/>
        <v>#REF!</v>
      </c>
      <c r="AC429" s="34" t="e">
        <f t="shared" si="258"/>
        <v>#REF!</v>
      </c>
      <c r="AD429" s="34" t="e">
        <f t="shared" si="258"/>
        <v>#REF!</v>
      </c>
      <c r="AE429" s="34" t="e">
        <f t="shared" si="258"/>
        <v>#REF!</v>
      </c>
      <c r="AF429" s="50"/>
      <c r="AG429" s="50"/>
      <c r="AH429" s="50"/>
      <c r="AI429" s="50"/>
      <c r="AJ429" s="50"/>
      <c r="AK429" s="50"/>
      <c r="AL429" s="50"/>
      <c r="AM429" s="50"/>
      <c r="AN429" s="50"/>
      <c r="AO429" s="50"/>
      <c r="AP429" s="50"/>
      <c r="AQ429" s="50"/>
      <c r="AR429" s="50"/>
      <c r="AS429" s="50"/>
      <c r="AT429" s="50"/>
      <c r="AU429" s="50"/>
      <c r="AV429" s="50"/>
      <c r="AW429" s="50"/>
      <c r="AX429" s="50"/>
      <c r="AY429" s="50"/>
      <c r="AZ429" s="50"/>
      <c r="BA429" s="50"/>
      <c r="BB429" s="12"/>
      <c r="BC429" s="12"/>
      <c r="BD429" s="12"/>
    </row>
    <row r="430" spans="1:56" s="12" customFormat="1">
      <c r="A430" s="39"/>
      <c r="C430" s="30" t="e">
        <f>+TEXT(C419,"#")&amp;"   "&amp;TEXT(A412,"#")</f>
        <v>#REF!</v>
      </c>
      <c r="D430" s="56" t="e">
        <f>IF($B415&gt;=$B416,D427,D427*D419/100)</f>
        <v>#REF!</v>
      </c>
      <c r="E430" s="56" t="e">
        <f>IF($B415&gt;=$B416,D430-E433+E427,D430*(1+$B416)-E431+E427*$D419/100)</f>
        <v>#REF!</v>
      </c>
      <c r="F430" s="56" t="e">
        <f t="shared" ref="F430:AE430" si="259">IF($B415&gt;=$B416,E430-F433+F427,E430*(1+$B416)-F431+F427*$D419/100)</f>
        <v>#REF!</v>
      </c>
      <c r="G430" s="56" t="e">
        <f t="shared" si="259"/>
        <v>#REF!</v>
      </c>
      <c r="H430" s="56" t="e">
        <f t="shared" si="259"/>
        <v>#REF!</v>
      </c>
      <c r="I430" s="56" t="e">
        <f t="shared" si="259"/>
        <v>#REF!</v>
      </c>
      <c r="J430" s="56" t="e">
        <f t="shared" si="259"/>
        <v>#REF!</v>
      </c>
      <c r="K430" s="56" t="e">
        <f t="shared" si="259"/>
        <v>#REF!</v>
      </c>
      <c r="L430" s="56" t="e">
        <f t="shared" si="259"/>
        <v>#REF!</v>
      </c>
      <c r="M430" s="56" t="e">
        <f t="shared" si="259"/>
        <v>#REF!</v>
      </c>
      <c r="N430" s="56" t="e">
        <f t="shared" si="259"/>
        <v>#REF!</v>
      </c>
      <c r="O430" s="56" t="e">
        <f t="shared" si="259"/>
        <v>#REF!</v>
      </c>
      <c r="P430" s="56" t="e">
        <f t="shared" si="259"/>
        <v>#REF!</v>
      </c>
      <c r="Q430" s="56" t="e">
        <f t="shared" si="259"/>
        <v>#REF!</v>
      </c>
      <c r="R430" s="56" t="e">
        <f t="shared" si="259"/>
        <v>#REF!</v>
      </c>
      <c r="S430" s="56" t="e">
        <f t="shared" si="259"/>
        <v>#REF!</v>
      </c>
      <c r="T430" s="56" t="e">
        <f t="shared" si="259"/>
        <v>#REF!</v>
      </c>
      <c r="U430" s="56" t="e">
        <f t="shared" si="259"/>
        <v>#REF!</v>
      </c>
      <c r="V430" s="56" t="e">
        <f t="shared" si="259"/>
        <v>#REF!</v>
      </c>
      <c r="W430" s="56" t="e">
        <f t="shared" si="259"/>
        <v>#REF!</v>
      </c>
      <c r="X430" s="56" t="e">
        <f t="shared" si="259"/>
        <v>#REF!</v>
      </c>
      <c r="Y430" s="56" t="e">
        <f t="shared" si="259"/>
        <v>#REF!</v>
      </c>
      <c r="Z430" s="56" t="e">
        <f t="shared" si="259"/>
        <v>#REF!</v>
      </c>
      <c r="AA430" s="56" t="e">
        <f t="shared" si="259"/>
        <v>#REF!</v>
      </c>
      <c r="AB430" s="56" t="e">
        <f t="shared" si="259"/>
        <v>#REF!</v>
      </c>
      <c r="AC430" s="56" t="e">
        <f t="shared" si="259"/>
        <v>#REF!</v>
      </c>
      <c r="AD430" s="56" t="e">
        <f t="shared" si="259"/>
        <v>#REF!</v>
      </c>
      <c r="AE430" s="56" t="e">
        <f t="shared" si="259"/>
        <v>#REF!</v>
      </c>
      <c r="AF430" s="50"/>
      <c r="AG430" s="50"/>
      <c r="AH430" s="50"/>
      <c r="AI430" s="50"/>
      <c r="AJ430" s="50"/>
      <c r="AK430" s="50"/>
      <c r="AL430" s="50"/>
      <c r="AM430" s="50"/>
      <c r="AN430" s="50"/>
      <c r="AO430" s="50"/>
      <c r="AP430" s="50"/>
      <c r="AQ430" s="50"/>
      <c r="AR430" s="50"/>
      <c r="AS430" s="50"/>
      <c r="AT430" s="50"/>
      <c r="AU430" s="50"/>
      <c r="AV430" s="50"/>
      <c r="AW430" s="50"/>
      <c r="AX430" s="50"/>
      <c r="AY430" s="50"/>
      <c r="AZ430" s="50"/>
      <c r="BA430" s="50"/>
      <c r="BB430" s="50"/>
      <c r="BC430" s="50"/>
      <c r="BD430" s="50"/>
    </row>
    <row r="431" spans="1:56">
      <c r="C431" s="30" t="e">
        <f>$C$26</f>
        <v>#REF!</v>
      </c>
      <c r="D431" s="84" t="e">
        <f t="shared" ref="D431:AE431" si="260">D432+D433</f>
        <v>#REF!</v>
      </c>
      <c r="E431" s="84" t="e">
        <f t="shared" si="260"/>
        <v>#REF!</v>
      </c>
      <c r="F431" s="84" t="e">
        <f t="shared" si="260"/>
        <v>#REF!</v>
      </c>
      <c r="G431" s="84" t="e">
        <f t="shared" si="260"/>
        <v>#REF!</v>
      </c>
      <c r="H431" s="84" t="e">
        <f t="shared" si="260"/>
        <v>#REF!</v>
      </c>
      <c r="I431" s="84" t="e">
        <f t="shared" si="260"/>
        <v>#REF!</v>
      </c>
      <c r="J431" s="84" t="e">
        <f t="shared" si="260"/>
        <v>#REF!</v>
      </c>
      <c r="K431" s="84" t="e">
        <f t="shared" si="260"/>
        <v>#REF!</v>
      </c>
      <c r="L431" s="84" t="e">
        <f t="shared" si="260"/>
        <v>#REF!</v>
      </c>
      <c r="M431" s="84" t="e">
        <f t="shared" si="260"/>
        <v>#REF!</v>
      </c>
      <c r="N431" s="84" t="e">
        <f t="shared" si="260"/>
        <v>#REF!</v>
      </c>
      <c r="O431" s="84" t="e">
        <f t="shared" si="260"/>
        <v>#REF!</v>
      </c>
      <c r="P431" s="84" t="e">
        <f t="shared" si="260"/>
        <v>#REF!</v>
      </c>
      <c r="Q431" s="84" t="e">
        <f t="shared" si="260"/>
        <v>#REF!</v>
      </c>
      <c r="R431" s="84" t="e">
        <f t="shared" si="260"/>
        <v>#REF!</v>
      </c>
      <c r="S431" s="84" t="e">
        <f t="shared" si="260"/>
        <v>#REF!</v>
      </c>
      <c r="T431" s="84" t="e">
        <f t="shared" si="260"/>
        <v>#REF!</v>
      </c>
      <c r="U431" s="84" t="e">
        <f t="shared" si="260"/>
        <v>#REF!</v>
      </c>
      <c r="V431" s="84" t="e">
        <f t="shared" si="260"/>
        <v>#REF!</v>
      </c>
      <c r="W431" s="84" t="e">
        <f t="shared" si="260"/>
        <v>#REF!</v>
      </c>
      <c r="X431" s="84" t="e">
        <f t="shared" si="260"/>
        <v>#REF!</v>
      </c>
      <c r="Y431" s="84" t="e">
        <f t="shared" si="260"/>
        <v>#REF!</v>
      </c>
      <c r="Z431" s="84" t="e">
        <f t="shared" si="260"/>
        <v>#REF!</v>
      </c>
      <c r="AA431" s="84" t="e">
        <f t="shared" si="260"/>
        <v>#REF!</v>
      </c>
      <c r="AB431" s="84" t="e">
        <f t="shared" si="260"/>
        <v>#REF!</v>
      </c>
      <c r="AC431" s="84" t="e">
        <f t="shared" si="260"/>
        <v>#REF!</v>
      </c>
      <c r="AD431" s="84" t="e">
        <f t="shared" si="260"/>
        <v>#REF!</v>
      </c>
      <c r="AE431" s="84" t="e">
        <f t="shared" si="260"/>
        <v>#REF!</v>
      </c>
      <c r="AF431" s="23"/>
      <c r="AG431" s="23"/>
      <c r="AH431" s="23"/>
      <c r="AI431" s="23"/>
      <c r="AJ431" s="23"/>
      <c r="AK431" s="23"/>
      <c r="AL431" s="23"/>
      <c r="AM431" s="23"/>
      <c r="AN431" s="23"/>
      <c r="AO431" s="23"/>
      <c r="AP431" s="59"/>
      <c r="AQ431" s="23"/>
      <c r="AR431" s="23"/>
      <c r="AS431" s="23"/>
      <c r="AT431" s="23"/>
      <c r="AU431" s="23"/>
      <c r="AV431" s="23"/>
      <c r="AW431" s="23"/>
      <c r="AX431" s="23"/>
      <c r="AY431" s="23"/>
      <c r="AZ431" s="23"/>
      <c r="BA431" s="23"/>
      <c r="BB431" s="12"/>
      <c r="BC431" s="12"/>
      <c r="BD431" s="12"/>
    </row>
    <row r="432" spans="1:56">
      <c r="C432" s="30" t="e">
        <f>$C$27</f>
        <v>#REF!</v>
      </c>
      <c r="D432" s="84"/>
      <c r="E432" s="84" t="e">
        <f>$B415*D429</f>
        <v>#REF!</v>
      </c>
      <c r="F432" s="84" t="e">
        <f t="shared" ref="F432:AE432" si="261">$B415*E429</f>
        <v>#REF!</v>
      </c>
      <c r="G432" s="84" t="e">
        <f t="shared" si="261"/>
        <v>#REF!</v>
      </c>
      <c r="H432" s="84" t="e">
        <f t="shared" si="261"/>
        <v>#REF!</v>
      </c>
      <c r="I432" s="84" t="e">
        <f t="shared" si="261"/>
        <v>#REF!</v>
      </c>
      <c r="J432" s="84" t="e">
        <f t="shared" si="261"/>
        <v>#REF!</v>
      </c>
      <c r="K432" s="84" t="e">
        <f t="shared" si="261"/>
        <v>#REF!</v>
      </c>
      <c r="L432" s="84" t="e">
        <f t="shared" si="261"/>
        <v>#REF!</v>
      </c>
      <c r="M432" s="84" t="e">
        <f t="shared" si="261"/>
        <v>#REF!</v>
      </c>
      <c r="N432" s="84" t="e">
        <f t="shared" si="261"/>
        <v>#REF!</v>
      </c>
      <c r="O432" s="84" t="e">
        <f t="shared" si="261"/>
        <v>#REF!</v>
      </c>
      <c r="P432" s="84" t="e">
        <f t="shared" si="261"/>
        <v>#REF!</v>
      </c>
      <c r="Q432" s="84" t="e">
        <f t="shared" si="261"/>
        <v>#REF!</v>
      </c>
      <c r="R432" s="84" t="e">
        <f t="shared" si="261"/>
        <v>#REF!</v>
      </c>
      <c r="S432" s="84" t="e">
        <f t="shared" si="261"/>
        <v>#REF!</v>
      </c>
      <c r="T432" s="84" t="e">
        <f t="shared" si="261"/>
        <v>#REF!</v>
      </c>
      <c r="U432" s="84" t="e">
        <f t="shared" si="261"/>
        <v>#REF!</v>
      </c>
      <c r="V432" s="84" t="e">
        <f t="shared" si="261"/>
        <v>#REF!</v>
      </c>
      <c r="W432" s="84" t="e">
        <f t="shared" si="261"/>
        <v>#REF!</v>
      </c>
      <c r="X432" s="84" t="e">
        <f t="shared" si="261"/>
        <v>#REF!</v>
      </c>
      <c r="Y432" s="84" t="e">
        <f t="shared" si="261"/>
        <v>#REF!</v>
      </c>
      <c r="Z432" s="84" t="e">
        <f t="shared" si="261"/>
        <v>#REF!</v>
      </c>
      <c r="AA432" s="84" t="e">
        <f t="shared" si="261"/>
        <v>#REF!</v>
      </c>
      <c r="AB432" s="84" t="e">
        <f t="shared" si="261"/>
        <v>#REF!</v>
      </c>
      <c r="AC432" s="84" t="e">
        <f t="shared" si="261"/>
        <v>#REF!</v>
      </c>
      <c r="AD432" s="84" t="e">
        <f t="shared" si="261"/>
        <v>#REF!</v>
      </c>
      <c r="AE432" s="84" t="e">
        <f t="shared" si="261"/>
        <v>#REF!</v>
      </c>
      <c r="AF432" s="45"/>
      <c r="AG432" s="45"/>
      <c r="AH432" s="45"/>
      <c r="AI432" s="45"/>
      <c r="AJ432" s="45"/>
      <c r="AK432" s="45"/>
      <c r="AL432" s="45"/>
      <c r="AM432" s="45"/>
      <c r="AN432" s="45"/>
      <c r="AO432" s="45"/>
      <c r="AP432" s="60"/>
      <c r="AQ432" s="45"/>
      <c r="AR432" s="45"/>
      <c r="AS432" s="45"/>
      <c r="AT432" s="45"/>
      <c r="AU432" s="45"/>
      <c r="AV432" s="45"/>
      <c r="AW432" s="46"/>
      <c r="AX432" s="45"/>
      <c r="AY432" s="45"/>
      <c r="AZ432" s="45"/>
      <c r="BA432" s="45"/>
      <c r="BB432" s="12"/>
      <c r="BC432" s="12"/>
      <c r="BD432" s="12"/>
    </row>
    <row r="433" spans="1:56">
      <c r="C433" s="30" t="e">
        <f>$C$28</f>
        <v>#REF!</v>
      </c>
      <c r="D433" s="84" t="e">
        <f>(D422-D424)/(B414-B413)</f>
        <v>#REF!</v>
      </c>
      <c r="E433" s="84" t="e">
        <f>(E422-E424)/(B414-B413)</f>
        <v>#REF!</v>
      </c>
      <c r="F433" s="84" t="e">
        <f>(F422-F424)/(B414-B413)</f>
        <v>#REF!</v>
      </c>
      <c r="G433" s="84" t="e">
        <f>(G422-G424)/(B414-B413)</f>
        <v>#REF!</v>
      </c>
      <c r="H433" s="84" t="e">
        <f>(H422-H424)/(B414-B413)</f>
        <v>#REF!</v>
      </c>
      <c r="I433" s="84" t="e">
        <f>(I422-I424)/(B414-B413)</f>
        <v>#REF!</v>
      </c>
      <c r="J433" s="84" t="e">
        <f>(J422-J424)/(B414-B413)</f>
        <v>#REF!</v>
      </c>
      <c r="K433" s="84" t="e">
        <f>(K422-K424)/(B414-B413)</f>
        <v>#REF!</v>
      </c>
      <c r="L433" s="84" t="e">
        <f>(L422-L424)/(B414-B413)</f>
        <v>#REF!</v>
      </c>
      <c r="M433" s="84" t="e">
        <f>(M422-M424)/(B414-B413)</f>
        <v>#REF!</v>
      </c>
      <c r="N433" s="84" t="e">
        <f>(N422-N424)/(B414-B413)</f>
        <v>#REF!</v>
      </c>
      <c r="O433" s="84" t="e">
        <f>(O422-O424)/(B414-B413)</f>
        <v>#REF!</v>
      </c>
      <c r="P433" s="84" t="e">
        <f>(P422-P424)/(B414-B413)</f>
        <v>#REF!</v>
      </c>
      <c r="Q433" s="84" t="e">
        <f>(Q422-Q424)/(B414-B413)</f>
        <v>#REF!</v>
      </c>
      <c r="R433" s="84" t="e">
        <f>(R422-R424)/(B414-B413)</f>
        <v>#REF!</v>
      </c>
      <c r="S433" s="84" t="e">
        <f>(S422-S424)/(B414-B413)</f>
        <v>#REF!</v>
      </c>
      <c r="T433" s="84" t="e">
        <f>(T422-T424)/(B414-B413)</f>
        <v>#REF!</v>
      </c>
      <c r="U433" s="84" t="e">
        <f>(U422-U424)/(B414-B413)</f>
        <v>#REF!</v>
      </c>
      <c r="V433" s="84" t="e">
        <f>(V422-V424)/(B414-B413)</f>
        <v>#REF!</v>
      </c>
      <c r="W433" s="84" t="e">
        <f>(W422-W424)/(B414-B413)</f>
        <v>#REF!</v>
      </c>
      <c r="X433" s="84" t="e">
        <f>(X422-X424)/(B414-B413)</f>
        <v>#REF!</v>
      </c>
      <c r="Y433" s="84" t="e">
        <f>(Y422-Y424)/(B414-B413)</f>
        <v>#REF!</v>
      </c>
      <c r="Z433" s="84" t="e">
        <f>(Z422-Z424)/(B414-B413)</f>
        <v>#REF!</v>
      </c>
      <c r="AA433" s="84" t="e">
        <f>(AA422-AA424)/(B414-B413)</f>
        <v>#REF!</v>
      </c>
      <c r="AB433" s="84" t="e">
        <f>(AB422-AB424)/(B414-B413)</f>
        <v>#REF!</v>
      </c>
      <c r="AC433" s="84" t="e">
        <f>(AC422-AC424)/(B414-B413)</f>
        <v>#REF!</v>
      </c>
      <c r="AD433" s="84" t="e">
        <f>(AD422-AD424)/(B414-B413)</f>
        <v>#REF!</v>
      </c>
      <c r="AE433" s="84" t="e">
        <f>(AE422-AE424)/(B414-B413)</f>
        <v>#REF!</v>
      </c>
      <c r="AF433" s="46"/>
      <c r="AG433" s="46"/>
      <c r="AH433" s="46"/>
      <c r="AI433" s="46"/>
      <c r="AJ433" s="46"/>
      <c r="AK433" s="46"/>
      <c r="AL433" s="46"/>
      <c r="AM433" s="46"/>
      <c r="AN433" s="46"/>
      <c r="AO433" s="46"/>
      <c r="AP433" s="46"/>
      <c r="AQ433" s="46"/>
      <c r="AR433" s="46"/>
      <c r="AS433" s="46"/>
      <c r="AT433" s="46"/>
      <c r="AU433" s="46"/>
      <c r="AV433" s="12"/>
      <c r="AW433" s="46"/>
      <c r="AX433" s="12"/>
      <c r="AY433" s="12"/>
      <c r="AZ433" s="12"/>
      <c r="BA433" s="12"/>
      <c r="BB433" s="12"/>
      <c r="BC433" s="12"/>
      <c r="BD433" s="12"/>
    </row>
    <row r="434" spans="1:56">
      <c r="C434" s="30"/>
      <c r="D434" s="34"/>
      <c r="E434" s="34"/>
      <c r="F434" s="34"/>
      <c r="G434" s="34"/>
      <c r="H434" s="34"/>
      <c r="I434" s="34"/>
      <c r="J434" s="34"/>
      <c r="K434" s="34"/>
      <c r="L434" s="34"/>
      <c r="M434" s="34"/>
      <c r="N434" s="34"/>
      <c r="O434" s="34"/>
      <c r="P434" s="34"/>
      <c r="Q434" s="34"/>
      <c r="R434" s="34"/>
      <c r="S434" s="34"/>
      <c r="T434" s="34"/>
      <c r="U434" s="34"/>
      <c r="V434" s="34"/>
      <c r="W434" s="34"/>
      <c r="X434" s="34"/>
      <c r="Y434" s="34"/>
      <c r="Z434" s="34"/>
      <c r="AA434" s="34"/>
      <c r="AB434" s="34"/>
      <c r="AC434" s="34"/>
      <c r="AD434" s="34"/>
      <c r="AE434" s="34"/>
      <c r="AF434" s="46"/>
      <c r="AG434" s="46"/>
      <c r="AH434" s="46"/>
      <c r="AI434" s="46"/>
      <c r="AJ434" s="46"/>
      <c r="AK434" s="46"/>
      <c r="AL434" s="46"/>
      <c r="AM434" s="46"/>
      <c r="AN434" s="46"/>
      <c r="AO434" s="46"/>
      <c r="AP434" s="46"/>
      <c r="AQ434" s="46"/>
      <c r="AR434" s="46"/>
      <c r="AS434" s="46"/>
      <c r="AT434" s="46"/>
      <c r="AU434" s="46"/>
      <c r="AV434" s="46"/>
      <c r="AW434" s="46"/>
      <c r="AX434" s="46"/>
      <c r="AY434" s="46"/>
      <c r="AZ434" s="46"/>
      <c r="BA434" s="46"/>
      <c r="BB434" s="12"/>
      <c r="BC434" s="12"/>
      <c r="BD434" s="12"/>
    </row>
    <row r="435" spans="1:56">
      <c r="A435" s="39"/>
      <c r="B435" s="86"/>
      <c r="C435" s="30"/>
      <c r="D435" s="34"/>
      <c r="E435" s="34"/>
      <c r="F435" s="34"/>
      <c r="G435" s="34"/>
      <c r="H435" s="34"/>
      <c r="I435" s="34"/>
      <c r="J435" s="34"/>
      <c r="K435" s="34"/>
      <c r="L435" s="34"/>
      <c r="M435" s="34"/>
      <c r="N435" s="34"/>
      <c r="O435" s="34"/>
      <c r="P435" s="34"/>
      <c r="Q435" s="34"/>
      <c r="R435" s="34"/>
      <c r="S435" s="34"/>
      <c r="T435" s="34"/>
      <c r="U435" s="34"/>
      <c r="V435" s="34"/>
      <c r="W435" s="34"/>
      <c r="X435" s="34"/>
      <c r="Y435" s="34"/>
      <c r="Z435" s="34"/>
      <c r="AA435" s="34"/>
      <c r="AB435" s="34"/>
      <c r="AC435" s="34"/>
      <c r="AD435" s="34"/>
      <c r="AE435" s="34"/>
      <c r="AF435" s="46"/>
      <c r="AG435" s="46"/>
      <c r="AH435" s="46"/>
      <c r="AI435" s="46"/>
      <c r="AJ435" s="46"/>
      <c r="AK435" s="46"/>
      <c r="AL435" s="46"/>
      <c r="AM435" s="46"/>
      <c r="AN435" s="46"/>
      <c r="AO435" s="46"/>
      <c r="AP435" s="46"/>
      <c r="AQ435" s="46"/>
      <c r="AR435" s="46"/>
      <c r="AS435" s="46"/>
      <c r="AT435" s="46"/>
      <c r="AU435" s="46"/>
      <c r="AV435" s="46"/>
      <c r="AW435" s="46"/>
      <c r="AX435" s="46"/>
      <c r="AY435" s="46"/>
      <c r="AZ435" s="46"/>
      <c r="BA435" s="46"/>
      <c r="BB435" s="12"/>
      <c r="BC435" s="12"/>
      <c r="BD435" s="12"/>
    </row>
    <row r="436" spans="1:56">
      <c r="A436" s="39"/>
      <c r="B436" s="86"/>
      <c r="C436" s="30"/>
      <c r="D436" s="34"/>
      <c r="E436" s="34"/>
      <c r="F436" s="34"/>
      <c r="G436" s="34"/>
      <c r="H436" s="34"/>
      <c r="I436" s="34"/>
      <c r="J436" s="34"/>
      <c r="K436" s="34"/>
      <c r="L436" s="34"/>
      <c r="M436" s="34"/>
      <c r="N436" s="34"/>
      <c r="O436" s="34"/>
      <c r="P436" s="34"/>
      <c r="Q436" s="34"/>
      <c r="R436" s="34"/>
      <c r="S436" s="34"/>
      <c r="T436" s="34"/>
      <c r="U436" s="34"/>
      <c r="V436" s="34"/>
      <c r="W436" s="34"/>
      <c r="X436" s="34"/>
      <c r="Y436" s="34"/>
      <c r="Z436" s="34"/>
      <c r="AA436" s="34"/>
      <c r="AB436" s="34"/>
      <c r="AC436" s="34"/>
      <c r="AD436" s="34"/>
      <c r="AE436" s="34"/>
      <c r="AF436" s="46"/>
      <c r="AG436" s="46"/>
      <c r="AH436" s="46"/>
      <c r="AI436" s="46"/>
      <c r="AJ436" s="46"/>
      <c r="AK436" s="46"/>
      <c r="AL436" s="46"/>
      <c r="AM436" s="46"/>
      <c r="AN436" s="46"/>
      <c r="AO436" s="46"/>
      <c r="AP436" s="46"/>
      <c r="AQ436" s="46"/>
      <c r="AR436" s="46"/>
      <c r="AS436" s="46"/>
      <c r="AT436" s="46"/>
      <c r="AU436" s="46"/>
      <c r="AV436" s="46"/>
      <c r="AW436" s="46"/>
      <c r="AX436" s="46"/>
      <c r="AY436" s="46"/>
      <c r="AZ436" s="46"/>
      <c r="BA436" s="46"/>
      <c r="BB436" s="12"/>
      <c r="BC436" s="12"/>
      <c r="BD436" s="12"/>
    </row>
    <row r="437" spans="1:56" ht="14.1" customHeight="1">
      <c r="B437" s="12"/>
      <c r="C437" s="17"/>
      <c r="D437" s="12"/>
      <c r="E437" s="12"/>
      <c r="F437" s="12"/>
      <c r="G437" s="12"/>
      <c r="H437" s="12"/>
      <c r="I437" s="12"/>
      <c r="J437" s="12"/>
      <c r="K437" s="12"/>
      <c r="L437" s="12"/>
      <c r="M437" s="12"/>
      <c r="N437" s="12"/>
      <c r="O437" s="12"/>
      <c r="P437" s="12"/>
      <c r="Q437" s="12"/>
      <c r="R437" s="12"/>
      <c r="S437" s="12"/>
      <c r="T437" s="12"/>
      <c r="U437" s="12"/>
      <c r="V437" s="12"/>
      <c r="W437" s="12"/>
      <c r="X437" s="12"/>
      <c r="Y437" s="12"/>
      <c r="Z437" s="12"/>
      <c r="AA437" s="12"/>
      <c r="AB437" s="12"/>
      <c r="AC437" s="12"/>
      <c r="AD437" s="12"/>
      <c r="AE437" s="12"/>
      <c r="AF437" s="45"/>
      <c r="AG437" s="45"/>
      <c r="AH437" s="45"/>
      <c r="AI437" s="45"/>
      <c r="AJ437" s="45"/>
      <c r="AK437" s="45"/>
      <c r="AL437" s="45"/>
      <c r="AM437" s="45"/>
      <c r="AN437" s="45"/>
      <c r="AO437" s="45"/>
      <c r="AP437" s="45"/>
      <c r="AQ437" s="45"/>
      <c r="AR437" s="45"/>
      <c r="AS437" s="45"/>
      <c r="AT437" s="45"/>
      <c r="AU437" s="45"/>
      <c r="AV437" s="45"/>
      <c r="AW437" s="45"/>
      <c r="AX437" s="45"/>
      <c r="AY437" s="45"/>
      <c r="AZ437" s="45"/>
      <c r="BA437" s="45"/>
      <c r="BB437" s="12"/>
      <c r="BC437" s="12"/>
      <c r="BD437" s="12"/>
    </row>
    <row r="438" spans="1:56" ht="13.5" customHeight="1">
      <c r="A438" s="18" t="e">
        <f>+#REF!</f>
        <v>#REF!</v>
      </c>
      <c r="B438" s="12"/>
      <c r="C438" s="12"/>
      <c r="D438" s="12">
        <f>D$49</f>
        <v>0</v>
      </c>
      <c r="E438" s="12">
        <f t="shared" ref="E438:BD438" si="262">E$49</f>
        <v>1</v>
      </c>
      <c r="F438" s="12">
        <f t="shared" si="262"/>
        <v>2</v>
      </c>
      <c r="G438" s="12">
        <f t="shared" si="262"/>
        <v>3</v>
      </c>
      <c r="H438" s="12">
        <f t="shared" si="262"/>
        <v>4</v>
      </c>
      <c r="I438" s="12">
        <f t="shared" si="262"/>
        <v>5</v>
      </c>
      <c r="J438" s="12">
        <f t="shared" si="262"/>
        <v>6</v>
      </c>
      <c r="K438" s="12">
        <f t="shared" si="262"/>
        <v>7</v>
      </c>
      <c r="L438" s="12">
        <f t="shared" si="262"/>
        <v>8</v>
      </c>
      <c r="M438" s="12">
        <f t="shared" si="262"/>
        <v>9</v>
      </c>
      <c r="N438" s="12">
        <f t="shared" si="262"/>
        <v>10</v>
      </c>
      <c r="O438" s="12">
        <f t="shared" si="262"/>
        <v>11</v>
      </c>
      <c r="P438" s="12">
        <f t="shared" si="262"/>
        <v>12</v>
      </c>
      <c r="Q438" s="12">
        <f t="shared" si="262"/>
        <v>13</v>
      </c>
      <c r="R438" s="12">
        <f t="shared" si="262"/>
        <v>14</v>
      </c>
      <c r="S438" s="12">
        <f t="shared" si="262"/>
        <v>15</v>
      </c>
      <c r="T438" s="12">
        <f t="shared" si="262"/>
        <v>16</v>
      </c>
      <c r="U438" s="12">
        <f t="shared" si="262"/>
        <v>17</v>
      </c>
      <c r="V438" s="12">
        <f t="shared" si="262"/>
        <v>18</v>
      </c>
      <c r="W438" s="12">
        <f t="shared" si="262"/>
        <v>19</v>
      </c>
      <c r="X438" s="12">
        <f t="shared" si="262"/>
        <v>20</v>
      </c>
      <c r="Y438" s="12">
        <f t="shared" si="262"/>
        <v>21</v>
      </c>
      <c r="Z438" s="12">
        <f t="shared" si="262"/>
        <v>22</v>
      </c>
      <c r="AA438" s="12">
        <f t="shared" si="262"/>
        <v>23</v>
      </c>
      <c r="AB438" s="12">
        <f t="shared" si="262"/>
        <v>24</v>
      </c>
      <c r="AC438" s="12">
        <f t="shared" si="262"/>
        <v>25</v>
      </c>
      <c r="AD438" s="12">
        <f t="shared" si="262"/>
        <v>26</v>
      </c>
      <c r="AE438" s="12">
        <f t="shared" si="262"/>
        <v>27</v>
      </c>
      <c r="AF438" s="12">
        <f t="shared" si="262"/>
        <v>28</v>
      </c>
      <c r="AG438" s="12">
        <f t="shared" si="262"/>
        <v>29</v>
      </c>
      <c r="AH438" s="12">
        <f t="shared" si="262"/>
        <v>30</v>
      </c>
      <c r="AI438" s="12">
        <f t="shared" si="262"/>
        <v>31</v>
      </c>
      <c r="AJ438" s="12">
        <f t="shared" si="262"/>
        <v>32</v>
      </c>
      <c r="AK438" s="12">
        <f t="shared" si="262"/>
        <v>33</v>
      </c>
      <c r="AL438" s="12">
        <f t="shared" si="262"/>
        <v>34</v>
      </c>
      <c r="AM438" s="12">
        <f t="shared" si="262"/>
        <v>35</v>
      </c>
      <c r="AN438" s="12">
        <f t="shared" si="262"/>
        <v>36</v>
      </c>
      <c r="AO438" s="12">
        <f t="shared" si="262"/>
        <v>37</v>
      </c>
      <c r="AP438" s="12">
        <f t="shared" si="262"/>
        <v>38</v>
      </c>
      <c r="AQ438" s="12">
        <f t="shared" si="262"/>
        <v>39</v>
      </c>
      <c r="AR438" s="12">
        <f t="shared" si="262"/>
        <v>40</v>
      </c>
      <c r="AS438" s="12">
        <f t="shared" si="262"/>
        <v>41</v>
      </c>
      <c r="AT438" s="12">
        <f t="shared" si="262"/>
        <v>42</v>
      </c>
      <c r="AU438" s="12">
        <f t="shared" si="262"/>
        <v>43</v>
      </c>
      <c r="AV438" s="12">
        <f t="shared" si="262"/>
        <v>44</v>
      </c>
      <c r="AW438" s="12">
        <f t="shared" si="262"/>
        <v>45</v>
      </c>
      <c r="AX438" s="12">
        <f t="shared" si="262"/>
        <v>46</v>
      </c>
      <c r="AY438" s="12">
        <f t="shared" si="262"/>
        <v>47</v>
      </c>
      <c r="AZ438" s="12">
        <f t="shared" si="262"/>
        <v>48</v>
      </c>
      <c r="BA438" s="12">
        <f t="shared" si="262"/>
        <v>49</v>
      </c>
      <c r="BB438" s="12">
        <f t="shared" si="262"/>
        <v>50</v>
      </c>
      <c r="BC438" s="12">
        <f t="shared" si="262"/>
        <v>51</v>
      </c>
      <c r="BD438" s="12">
        <f t="shared" si="262"/>
        <v>52</v>
      </c>
    </row>
    <row r="439" spans="1:56" ht="15" customHeight="1">
      <c r="A439" s="28" t="e">
        <f>+"Grace "&amp; PV_Base!A438&amp;""</f>
        <v>#REF!</v>
      </c>
      <c r="B439" s="29" t="e">
        <f>#REF!</f>
        <v>#REF!</v>
      </c>
      <c r="C439" s="17"/>
      <c r="D439" s="25" t="e">
        <f>D$50</f>
        <v>#NAME?</v>
      </c>
      <c r="E439" s="25" t="e">
        <f t="shared" ref="E439:BD439" si="263">E$50</f>
        <v>#NAME?</v>
      </c>
      <c r="F439" s="25" t="e">
        <f t="shared" si="263"/>
        <v>#NAME?</v>
      </c>
      <c r="G439" s="25" t="e">
        <f t="shared" si="263"/>
        <v>#NAME?</v>
      </c>
      <c r="H439" s="25" t="e">
        <f t="shared" si="263"/>
        <v>#NAME?</v>
      </c>
      <c r="I439" s="25" t="e">
        <f t="shared" si="263"/>
        <v>#NAME?</v>
      </c>
      <c r="J439" s="25" t="e">
        <f t="shared" si="263"/>
        <v>#NAME?</v>
      </c>
      <c r="K439" s="25" t="e">
        <f t="shared" si="263"/>
        <v>#NAME?</v>
      </c>
      <c r="L439" s="25" t="e">
        <f t="shared" si="263"/>
        <v>#NAME?</v>
      </c>
      <c r="M439" s="25" t="e">
        <f t="shared" si="263"/>
        <v>#NAME?</v>
      </c>
      <c r="N439" s="25" t="e">
        <f t="shared" si="263"/>
        <v>#NAME?</v>
      </c>
      <c r="O439" s="25" t="e">
        <f t="shared" si="263"/>
        <v>#NAME?</v>
      </c>
      <c r="P439" s="25" t="e">
        <f t="shared" si="263"/>
        <v>#NAME?</v>
      </c>
      <c r="Q439" s="25" t="e">
        <f t="shared" si="263"/>
        <v>#NAME?</v>
      </c>
      <c r="R439" s="25" t="e">
        <f t="shared" si="263"/>
        <v>#NAME?</v>
      </c>
      <c r="S439" s="25" t="e">
        <f t="shared" si="263"/>
        <v>#NAME?</v>
      </c>
      <c r="T439" s="25" t="e">
        <f t="shared" si="263"/>
        <v>#NAME?</v>
      </c>
      <c r="U439" s="25" t="e">
        <f t="shared" si="263"/>
        <v>#NAME?</v>
      </c>
      <c r="V439" s="25" t="e">
        <f t="shared" si="263"/>
        <v>#NAME?</v>
      </c>
      <c r="W439" s="25" t="e">
        <f t="shared" si="263"/>
        <v>#NAME?</v>
      </c>
      <c r="X439" s="25" t="e">
        <f t="shared" si="263"/>
        <v>#NAME?</v>
      </c>
      <c r="Y439" s="25" t="e">
        <f t="shared" si="263"/>
        <v>#NAME?</v>
      </c>
      <c r="Z439" s="25" t="e">
        <f t="shared" si="263"/>
        <v>#NAME?</v>
      </c>
      <c r="AA439" s="25" t="e">
        <f t="shared" si="263"/>
        <v>#NAME?</v>
      </c>
      <c r="AB439" s="25" t="e">
        <f t="shared" si="263"/>
        <v>#NAME?</v>
      </c>
      <c r="AC439" s="25" t="e">
        <f t="shared" si="263"/>
        <v>#NAME?</v>
      </c>
      <c r="AD439" s="25" t="e">
        <f t="shared" si="263"/>
        <v>#NAME?</v>
      </c>
      <c r="AE439" s="25" t="e">
        <f t="shared" si="263"/>
        <v>#NAME?</v>
      </c>
      <c r="AF439" s="25" t="e">
        <f t="shared" si="263"/>
        <v>#NAME?</v>
      </c>
      <c r="AG439" s="25" t="e">
        <f t="shared" si="263"/>
        <v>#NAME?</v>
      </c>
      <c r="AH439" s="25" t="e">
        <f t="shared" si="263"/>
        <v>#NAME?</v>
      </c>
      <c r="AI439" s="25" t="e">
        <f t="shared" si="263"/>
        <v>#NAME?</v>
      </c>
      <c r="AJ439" s="25" t="e">
        <f t="shared" si="263"/>
        <v>#NAME?</v>
      </c>
      <c r="AK439" s="25" t="e">
        <f t="shared" si="263"/>
        <v>#NAME?</v>
      </c>
      <c r="AL439" s="25" t="e">
        <f t="shared" si="263"/>
        <v>#NAME?</v>
      </c>
      <c r="AM439" s="25" t="e">
        <f t="shared" si="263"/>
        <v>#NAME?</v>
      </c>
      <c r="AN439" s="25" t="e">
        <f t="shared" si="263"/>
        <v>#NAME?</v>
      </c>
      <c r="AO439" s="25" t="e">
        <f t="shared" si="263"/>
        <v>#NAME?</v>
      </c>
      <c r="AP439" s="25" t="e">
        <f t="shared" si="263"/>
        <v>#NAME?</v>
      </c>
      <c r="AQ439" s="25" t="e">
        <f t="shared" si="263"/>
        <v>#NAME?</v>
      </c>
      <c r="AR439" s="25" t="e">
        <f t="shared" si="263"/>
        <v>#NAME?</v>
      </c>
      <c r="AS439" s="25" t="e">
        <f t="shared" si="263"/>
        <v>#NAME?</v>
      </c>
      <c r="AT439" s="25" t="e">
        <f t="shared" si="263"/>
        <v>#NAME?</v>
      </c>
      <c r="AU439" s="25" t="e">
        <f t="shared" si="263"/>
        <v>#NAME?</v>
      </c>
      <c r="AV439" s="25" t="e">
        <f t="shared" si="263"/>
        <v>#NAME?</v>
      </c>
      <c r="AW439" s="25" t="e">
        <f t="shared" si="263"/>
        <v>#NAME?</v>
      </c>
      <c r="AX439" s="25" t="e">
        <f t="shared" si="263"/>
        <v>#NAME?</v>
      </c>
      <c r="AY439" s="25" t="e">
        <f t="shared" si="263"/>
        <v>#NAME?</v>
      </c>
      <c r="AZ439" s="25" t="e">
        <f t="shared" si="263"/>
        <v>#NAME?</v>
      </c>
      <c r="BA439" s="25" t="e">
        <f t="shared" si="263"/>
        <v>#NAME?</v>
      </c>
      <c r="BB439" s="25" t="e">
        <f t="shared" si="263"/>
        <v>#NAME?</v>
      </c>
      <c r="BC439" s="25" t="e">
        <f t="shared" si="263"/>
        <v>#NAME?</v>
      </c>
      <c r="BD439" s="25" t="e">
        <f t="shared" si="263"/>
        <v>#NAME?</v>
      </c>
    </row>
    <row r="440" spans="1:56">
      <c r="A440" s="32" t="e">
        <f>+"Maturity "&amp; PV_Base!A438&amp;""</f>
        <v>#REF!</v>
      </c>
      <c r="B440" s="33" t="e">
        <f>#REF!</f>
        <v>#REF!</v>
      </c>
      <c r="C440" s="30" t="str">
        <f>$C$9</f>
        <v>Base</v>
      </c>
      <c r="D440" s="31">
        <v>100</v>
      </c>
      <c r="E440" s="27"/>
      <c r="F440" s="27"/>
      <c r="G440" s="27"/>
      <c r="H440" s="27"/>
      <c r="I440" s="27"/>
      <c r="J440" s="27"/>
      <c r="K440" s="27"/>
      <c r="L440" s="27"/>
      <c r="M440" s="27"/>
      <c r="N440" s="27"/>
      <c r="O440" s="27"/>
      <c r="P440" s="27"/>
      <c r="Q440" s="27"/>
      <c r="R440" s="27"/>
      <c r="S440" s="27"/>
      <c r="T440" s="27"/>
      <c r="U440" s="27"/>
      <c r="V440" s="27"/>
      <c r="W440" s="27"/>
      <c r="X440" s="27"/>
      <c r="Y440" s="27"/>
      <c r="Z440" s="27"/>
      <c r="AA440" s="27"/>
      <c r="AB440" s="27"/>
      <c r="AC440" s="27"/>
      <c r="AD440" s="27"/>
      <c r="AE440" s="27"/>
      <c r="AF440" s="27"/>
      <c r="AG440" s="27"/>
      <c r="AH440" s="27"/>
      <c r="AI440" s="27"/>
      <c r="AJ440" s="27"/>
      <c r="AK440" s="27"/>
      <c r="AL440" s="27"/>
      <c r="AM440" s="27"/>
      <c r="AN440" s="27"/>
      <c r="AO440" s="27"/>
      <c r="AP440" s="27"/>
      <c r="AQ440" s="27"/>
      <c r="AR440" s="27"/>
      <c r="AS440" s="27"/>
      <c r="AT440" s="27"/>
      <c r="AU440" s="27"/>
      <c r="AV440" s="27"/>
      <c r="AW440" s="27"/>
      <c r="AX440" s="27"/>
      <c r="AY440" s="27"/>
      <c r="AZ440" s="27"/>
      <c r="BA440" s="27"/>
      <c r="BB440" s="12"/>
      <c r="BC440" s="12"/>
      <c r="BD440" s="12"/>
    </row>
    <row r="441" spans="1:56">
      <c r="A441" s="32" t="e">
        <f>+"Interest "&amp; PV_Base!A438&amp;""</f>
        <v>#REF!</v>
      </c>
      <c r="B441" s="35" t="e">
        <f>#REF!</f>
        <v>#REF!</v>
      </c>
      <c r="C441" s="30" t="e">
        <f>$C$10</f>
        <v>#REF!</v>
      </c>
      <c r="D441" s="34" t="e">
        <f>D440-D442</f>
        <v>#REF!</v>
      </c>
      <c r="E441" s="34" t="e">
        <f t="shared" ref="E441:AQ441" si="264">D441-E442</f>
        <v>#REF!</v>
      </c>
      <c r="F441" s="34" t="e">
        <f t="shared" si="264"/>
        <v>#REF!</v>
      </c>
      <c r="G441" s="34" t="e">
        <f t="shared" si="264"/>
        <v>#REF!</v>
      </c>
      <c r="H441" s="34" t="e">
        <f t="shared" si="264"/>
        <v>#REF!</v>
      </c>
      <c r="I441" s="34" t="e">
        <f t="shared" si="264"/>
        <v>#REF!</v>
      </c>
      <c r="J441" s="34" t="e">
        <f t="shared" si="264"/>
        <v>#REF!</v>
      </c>
      <c r="K441" s="34" t="e">
        <f t="shared" si="264"/>
        <v>#REF!</v>
      </c>
      <c r="L441" s="34" t="e">
        <f t="shared" si="264"/>
        <v>#REF!</v>
      </c>
      <c r="M441" s="34" t="e">
        <f t="shared" si="264"/>
        <v>#REF!</v>
      </c>
      <c r="N441" s="34" t="e">
        <f t="shared" si="264"/>
        <v>#REF!</v>
      </c>
      <c r="O441" s="34" t="e">
        <f t="shared" si="264"/>
        <v>#REF!</v>
      </c>
      <c r="P441" s="34" t="e">
        <f t="shared" si="264"/>
        <v>#REF!</v>
      </c>
      <c r="Q441" s="34" t="e">
        <f t="shared" si="264"/>
        <v>#REF!</v>
      </c>
      <c r="R441" s="34" t="e">
        <f t="shared" si="264"/>
        <v>#REF!</v>
      </c>
      <c r="S441" s="34" t="e">
        <f t="shared" si="264"/>
        <v>#REF!</v>
      </c>
      <c r="T441" s="34" t="e">
        <f t="shared" si="264"/>
        <v>#REF!</v>
      </c>
      <c r="U441" s="34" t="e">
        <f t="shared" si="264"/>
        <v>#REF!</v>
      </c>
      <c r="V441" s="34" t="e">
        <f t="shared" si="264"/>
        <v>#REF!</v>
      </c>
      <c r="W441" s="34" t="e">
        <f t="shared" si="264"/>
        <v>#REF!</v>
      </c>
      <c r="X441" s="34" t="e">
        <f t="shared" si="264"/>
        <v>#REF!</v>
      </c>
      <c r="Y441" s="34" t="e">
        <f t="shared" si="264"/>
        <v>#REF!</v>
      </c>
      <c r="Z441" s="34" t="e">
        <f t="shared" si="264"/>
        <v>#REF!</v>
      </c>
      <c r="AA441" s="34" t="e">
        <f t="shared" si="264"/>
        <v>#REF!</v>
      </c>
      <c r="AB441" s="34" t="e">
        <f t="shared" si="264"/>
        <v>#REF!</v>
      </c>
      <c r="AC441" s="34" t="e">
        <f t="shared" si="264"/>
        <v>#REF!</v>
      </c>
      <c r="AD441" s="34" t="e">
        <f t="shared" si="264"/>
        <v>#REF!</v>
      </c>
      <c r="AE441" s="34" t="e">
        <f t="shared" si="264"/>
        <v>#REF!</v>
      </c>
      <c r="AF441" s="34" t="e">
        <f t="shared" si="264"/>
        <v>#REF!</v>
      </c>
      <c r="AG441" s="34" t="e">
        <f t="shared" si="264"/>
        <v>#REF!</v>
      </c>
      <c r="AH441" s="34" t="e">
        <f t="shared" si="264"/>
        <v>#REF!</v>
      </c>
      <c r="AI441" s="34" t="e">
        <f t="shared" si="264"/>
        <v>#REF!</v>
      </c>
      <c r="AJ441" s="34" t="e">
        <f t="shared" si="264"/>
        <v>#REF!</v>
      </c>
      <c r="AK441" s="34" t="e">
        <f t="shared" si="264"/>
        <v>#REF!</v>
      </c>
      <c r="AL441" s="34" t="e">
        <f t="shared" si="264"/>
        <v>#REF!</v>
      </c>
      <c r="AM441" s="34" t="e">
        <f t="shared" si="264"/>
        <v>#REF!</v>
      </c>
      <c r="AN441" s="34" t="e">
        <f t="shared" si="264"/>
        <v>#REF!</v>
      </c>
      <c r="AO441" s="34" t="e">
        <f t="shared" si="264"/>
        <v>#REF!</v>
      </c>
      <c r="AP441" s="34" t="e">
        <f t="shared" si="264"/>
        <v>#REF!</v>
      </c>
      <c r="AQ441" s="34" t="e">
        <f t="shared" si="264"/>
        <v>#REF!</v>
      </c>
      <c r="AR441" s="34"/>
      <c r="AS441" s="34"/>
      <c r="AT441" s="34"/>
      <c r="AU441" s="34"/>
      <c r="AV441" s="34"/>
      <c r="AW441" s="34"/>
      <c r="AX441" s="34"/>
      <c r="AY441" s="34"/>
      <c r="AZ441" s="34"/>
      <c r="BA441" s="34"/>
      <c r="BB441" s="46"/>
      <c r="BC441" s="46"/>
      <c r="BD441" s="46"/>
    </row>
    <row r="442" spans="1:56">
      <c r="A442" s="36" t="e">
        <f>+"Discount "&amp; PV_Base!A438&amp;""</f>
        <v>#REF!</v>
      </c>
      <c r="B442" s="37" t="e">
        <f>#REF!</f>
        <v>#REF!</v>
      </c>
      <c r="C442" s="30" t="e">
        <f>$C$11</f>
        <v>#REF!</v>
      </c>
      <c r="D442" s="34" t="e">
        <f>IF(D438-D438-1&lt;B439,0,IF(D438-D438-1&lt;B440,D440/(B440-B439),0))</f>
        <v>#REF!</v>
      </c>
      <c r="E442" s="34" t="e">
        <f>IF(E438-D438-1&lt;B439,0,IF(E438-D438-1&lt;B440,D440/(B440-B439),0))</f>
        <v>#REF!</v>
      </c>
      <c r="F442" s="34" t="e">
        <f>IF(F438-D438-1&lt;B439,0,IF(F438-D438-1&lt;B440,D440/(B440-B439),0))</f>
        <v>#REF!</v>
      </c>
      <c r="G442" s="34" t="e">
        <f>IF(G438-D438-1&lt;B439,0,IF(G438-D438-1&lt;B440,D440/(B440-B439),0))</f>
        <v>#REF!</v>
      </c>
      <c r="H442" s="34" t="e">
        <f>IF(H438-D438-1&lt;B439,0,IF(H438-D438-1&lt;B440,D440/(B440-B439),0))</f>
        <v>#REF!</v>
      </c>
      <c r="I442" s="34" t="e">
        <f>IF(I438-D438-1&lt;B439,0,IF(I438-D438-1&lt;B440,D440/(B440-B439),0))</f>
        <v>#REF!</v>
      </c>
      <c r="J442" s="34" t="e">
        <f>IF(J438-D438-1&lt;B439,0,IF(J438-D438-1&lt;B440,D440/(B440-B439),0))</f>
        <v>#REF!</v>
      </c>
      <c r="K442" s="34" t="e">
        <f>IF(K438-D438-1&lt;B439,0,IF(K438-D438-1&lt;B440,D440/(B440-B439),0))</f>
        <v>#REF!</v>
      </c>
      <c r="L442" s="34" t="e">
        <f>IF(L438-D438-1&lt;B439,0,IF(L438-D438-1&lt;B440,D440/(B440-B439),0))</f>
        <v>#REF!</v>
      </c>
      <c r="M442" s="34" t="e">
        <f>IF(M438-D438-1&lt;B439,0,IF(M438-D438-1&lt;B440,D440/(B440-B439),0))</f>
        <v>#REF!</v>
      </c>
      <c r="N442" s="34" t="e">
        <f>IF(N438-D438-1&lt;B439,0,IF(N438-D438-1&lt;B440,D440/(B440-B439),0))</f>
        <v>#REF!</v>
      </c>
      <c r="O442" s="34" t="e">
        <f>IF(O438-D438-1&lt;B439,0,IF(O438-D438-1&lt;B440,D440/(B440-B439),0))</f>
        <v>#REF!</v>
      </c>
      <c r="P442" s="34" t="e">
        <f>IF(P438-D438-1&lt;B439,0,IF(P438-D438-1&lt;B440,D440/(B440-B439),0))</f>
        <v>#REF!</v>
      </c>
      <c r="Q442" s="34" t="e">
        <f>IF(Q438-D438-1&lt;B439,0,IF(Q438-D438-1&lt;B440,D440/(B440-B439),0))</f>
        <v>#REF!</v>
      </c>
      <c r="R442" s="34" t="e">
        <f>IF(R438-D438-1&lt;B439,0,IF(R438-D438-1&lt;B440,D440/(B440-B439),0))</f>
        <v>#REF!</v>
      </c>
      <c r="S442" s="34" t="e">
        <f>IF(S438-D438-1&lt;B439,0,IF(S438-D438-1&lt;B440,D440/(B440-B439),0))</f>
        <v>#REF!</v>
      </c>
      <c r="T442" s="34" t="e">
        <f>IF(T438-D438-1&lt;B439,0,IF(T438-D438-1&lt;B440,D440/(B440-B439),0))</f>
        <v>#REF!</v>
      </c>
      <c r="U442" s="34" t="e">
        <f>IF(U438-D438-1&lt;B439,0,IF(U438-D438-1&lt;B440,D440/(B440-B439),0))</f>
        <v>#REF!</v>
      </c>
      <c r="V442" s="34" t="e">
        <f>IF(V438-D438-1&lt;B439,0,IF(V438-D438-1&lt;B440,D440/(B440-B439),0))</f>
        <v>#REF!</v>
      </c>
      <c r="W442" s="34" t="e">
        <f>IF(W438-D438-1&lt;B439,0,IF(W438-D438-1&lt;B440,D440/(B440-B439),0))</f>
        <v>#REF!</v>
      </c>
      <c r="X442" s="34" t="e">
        <f>IF(X438-D438-1&lt;B439,0,IF(X438-D438-1&lt;B440,D440/(B440-B439),0))</f>
        <v>#REF!</v>
      </c>
      <c r="Y442" s="34" t="e">
        <f>IF(Y438-D438-1&lt;B439,0,IF(Y438-D438-1&lt;B440,D440/(B440-B439),0))</f>
        <v>#REF!</v>
      </c>
      <c r="Z442" s="34" t="e">
        <f>IF(Z438-D438-1&lt;B439,0,IF(Z438-D438-1&lt;B440,D440/(B440-B439),0))</f>
        <v>#REF!</v>
      </c>
      <c r="AA442" s="34" t="e">
        <f>IF(AA438-D438-1&lt;B439,0,IF(AA438-D438-1&lt;B440,D440/(B440-B439),0))</f>
        <v>#REF!</v>
      </c>
      <c r="AB442" s="34" t="e">
        <f>IF(AB438-D438-1&lt;B439,0,IF(AB438-D438-1&lt;B440,D440/(B440-B439),0))</f>
        <v>#REF!</v>
      </c>
      <c r="AC442" s="34" t="e">
        <f>IF(AC438-D438-1&lt;B439,0,IF(AC438-D438-1&lt;B440,D440/(B440-B439),0))</f>
        <v>#REF!</v>
      </c>
      <c r="AD442" s="34" t="e">
        <f>IF(AD438-D438-1&lt;B439,0,IF(AD438-D438-1&lt;B440,D440/(B440-B439),0))</f>
        <v>#REF!</v>
      </c>
      <c r="AE442" s="34" t="e">
        <f>IF(AE438-D438-1&lt;B439,0,IF(AE438-D438-1&lt;B440,D440/(B440-B439),0))</f>
        <v>#REF!</v>
      </c>
      <c r="AF442" s="34" t="e">
        <f>IF(AF438-D438-1&lt;B439,0,IF(AF438-D438-1&lt;B440,D440/(B440-B439),0))</f>
        <v>#REF!</v>
      </c>
      <c r="AG442" s="34" t="e">
        <f>IF(AG438-D438-1&lt;B439,0,IF(AG438-D438-1&lt;B440,D440/(B440-B439),0))</f>
        <v>#REF!</v>
      </c>
      <c r="AH442" s="34" t="e">
        <f>IF(AH438-D438-1&lt;B439,0,IF(AH438-D438-1&lt;B440,D440/(B440-B439),0))</f>
        <v>#REF!</v>
      </c>
      <c r="AI442" s="34" t="e">
        <f>IF(AI438-D438-1&lt;B439,0,IF(AI438-D438-1&lt;B440,D440/(B440-B439),0))</f>
        <v>#REF!</v>
      </c>
      <c r="AJ442" s="34" t="e">
        <f>IF(AJ438-D438-1&lt;B439,0,IF(AJ438-D438-1&lt;B440,D440/(B440-B439),0))</f>
        <v>#REF!</v>
      </c>
      <c r="AK442" s="34" t="e">
        <f>IF(AK438-D438-1&lt;B439,0,IF(AK438-D438-1&lt;B440,D440/(B440-B439),0))</f>
        <v>#REF!</v>
      </c>
      <c r="AL442" s="34" t="e">
        <f>IF(AL438-D438-1&lt;B439,0,IF(AL438-D438-1&lt;B440,D440/(B440-B439),0))</f>
        <v>#REF!</v>
      </c>
      <c r="AM442" s="34" t="e">
        <f>IF(AM438-D438-1&lt;B439,0,IF(AM438-D438-1&lt;B440,D440/(B440-B439),0))</f>
        <v>#REF!</v>
      </c>
      <c r="AN442" s="34" t="e">
        <f>IF(AN438-D438-1&lt;B439,0,IF(AN438-D438-1&lt;B440,D440/(B440-B439),0))</f>
        <v>#REF!</v>
      </c>
      <c r="AO442" s="34" t="e">
        <f>IF(AO438-D438-1&lt;B439,0,IF(AO438-D438-1&lt;B440,D440/(B440-B439),0))</f>
        <v>#REF!</v>
      </c>
      <c r="AP442" s="34" t="e">
        <f>IF(AP438-D438-1&lt;B439,0,IF(AP438-D438-1&lt;B440,D440/(B440-B439),0))</f>
        <v>#REF!</v>
      </c>
      <c r="AQ442" s="34" t="e">
        <f>IF(AQ438-D438-1&lt;B439,0,IF(AQ438-D438-1&lt;B440,D440/(B440-B439),0))</f>
        <v>#REF!</v>
      </c>
      <c r="AR442" s="34"/>
      <c r="AS442" s="34"/>
      <c r="AT442" s="34"/>
      <c r="AU442" s="34"/>
      <c r="AV442" s="34"/>
      <c r="AW442" s="34"/>
      <c r="AX442" s="34"/>
      <c r="AY442" s="34"/>
      <c r="AZ442" s="34"/>
      <c r="BA442" s="34"/>
      <c r="BB442" s="46"/>
      <c r="BC442" s="46"/>
      <c r="BD442" s="46"/>
    </row>
    <row r="443" spans="1:56">
      <c r="A443" s="49"/>
      <c r="B443" s="12"/>
      <c r="C443" s="30" t="e">
        <f>$C$12</f>
        <v>#REF!</v>
      </c>
      <c r="D443" s="84"/>
      <c r="E443" s="84" t="e">
        <f>$B441*D441</f>
        <v>#REF!</v>
      </c>
      <c r="F443" s="84" t="e">
        <f t="shared" ref="F443:BD443" si="265">$B441*E441</f>
        <v>#REF!</v>
      </c>
      <c r="G443" s="84" t="e">
        <f t="shared" si="265"/>
        <v>#REF!</v>
      </c>
      <c r="H443" s="84" t="e">
        <f t="shared" si="265"/>
        <v>#REF!</v>
      </c>
      <c r="I443" s="84" t="e">
        <f t="shared" si="265"/>
        <v>#REF!</v>
      </c>
      <c r="J443" s="84" t="e">
        <f t="shared" si="265"/>
        <v>#REF!</v>
      </c>
      <c r="K443" s="84" t="e">
        <f t="shared" si="265"/>
        <v>#REF!</v>
      </c>
      <c r="L443" s="84" t="e">
        <f t="shared" si="265"/>
        <v>#REF!</v>
      </c>
      <c r="M443" s="84" t="e">
        <f t="shared" si="265"/>
        <v>#REF!</v>
      </c>
      <c r="N443" s="84" t="e">
        <f t="shared" si="265"/>
        <v>#REF!</v>
      </c>
      <c r="O443" s="84" t="e">
        <f t="shared" si="265"/>
        <v>#REF!</v>
      </c>
      <c r="P443" s="84" t="e">
        <f t="shared" si="265"/>
        <v>#REF!</v>
      </c>
      <c r="Q443" s="84" t="e">
        <f t="shared" si="265"/>
        <v>#REF!</v>
      </c>
      <c r="R443" s="84" t="e">
        <f t="shared" si="265"/>
        <v>#REF!</v>
      </c>
      <c r="S443" s="84" t="e">
        <f t="shared" si="265"/>
        <v>#REF!</v>
      </c>
      <c r="T443" s="84" t="e">
        <f t="shared" si="265"/>
        <v>#REF!</v>
      </c>
      <c r="U443" s="84" t="e">
        <f t="shared" si="265"/>
        <v>#REF!</v>
      </c>
      <c r="V443" s="84" t="e">
        <f t="shared" si="265"/>
        <v>#REF!</v>
      </c>
      <c r="W443" s="84" t="e">
        <f t="shared" si="265"/>
        <v>#REF!</v>
      </c>
      <c r="X443" s="84" t="e">
        <f t="shared" si="265"/>
        <v>#REF!</v>
      </c>
      <c r="Y443" s="84" t="e">
        <f t="shared" si="265"/>
        <v>#REF!</v>
      </c>
      <c r="Z443" s="84" t="e">
        <f t="shared" si="265"/>
        <v>#REF!</v>
      </c>
      <c r="AA443" s="84" t="e">
        <f t="shared" si="265"/>
        <v>#REF!</v>
      </c>
      <c r="AB443" s="84" t="e">
        <f t="shared" si="265"/>
        <v>#REF!</v>
      </c>
      <c r="AC443" s="84" t="e">
        <f t="shared" si="265"/>
        <v>#REF!</v>
      </c>
      <c r="AD443" s="84" t="e">
        <f t="shared" si="265"/>
        <v>#REF!</v>
      </c>
      <c r="AE443" s="84" t="e">
        <f t="shared" si="265"/>
        <v>#REF!</v>
      </c>
      <c r="AF443" s="84" t="e">
        <f t="shared" si="265"/>
        <v>#REF!</v>
      </c>
      <c r="AG443" s="84" t="e">
        <f t="shared" si="265"/>
        <v>#REF!</v>
      </c>
      <c r="AH443" s="84" t="e">
        <f t="shared" si="265"/>
        <v>#REF!</v>
      </c>
      <c r="AI443" s="84" t="e">
        <f t="shared" si="265"/>
        <v>#REF!</v>
      </c>
      <c r="AJ443" s="84" t="e">
        <f t="shared" si="265"/>
        <v>#REF!</v>
      </c>
      <c r="AK443" s="84" t="e">
        <f t="shared" si="265"/>
        <v>#REF!</v>
      </c>
      <c r="AL443" s="84" t="e">
        <f t="shared" si="265"/>
        <v>#REF!</v>
      </c>
      <c r="AM443" s="84" t="e">
        <f t="shared" si="265"/>
        <v>#REF!</v>
      </c>
      <c r="AN443" s="84" t="e">
        <f t="shared" si="265"/>
        <v>#REF!</v>
      </c>
      <c r="AO443" s="84" t="e">
        <f t="shared" si="265"/>
        <v>#REF!</v>
      </c>
      <c r="AP443" s="84" t="e">
        <f t="shared" si="265"/>
        <v>#REF!</v>
      </c>
      <c r="AQ443" s="84" t="e">
        <f t="shared" si="265"/>
        <v>#REF!</v>
      </c>
      <c r="AR443" s="84" t="e">
        <f t="shared" si="265"/>
        <v>#REF!</v>
      </c>
      <c r="AS443" s="84" t="e">
        <f t="shared" si="265"/>
        <v>#REF!</v>
      </c>
      <c r="AT443" s="84" t="e">
        <f t="shared" si="265"/>
        <v>#REF!</v>
      </c>
      <c r="AU443" s="84" t="e">
        <f t="shared" si="265"/>
        <v>#REF!</v>
      </c>
      <c r="AV443" s="84" t="e">
        <f t="shared" si="265"/>
        <v>#REF!</v>
      </c>
      <c r="AW443" s="84" t="e">
        <f t="shared" si="265"/>
        <v>#REF!</v>
      </c>
      <c r="AX443" s="84" t="e">
        <f t="shared" si="265"/>
        <v>#REF!</v>
      </c>
      <c r="AY443" s="84" t="e">
        <f t="shared" si="265"/>
        <v>#REF!</v>
      </c>
      <c r="AZ443" s="84" t="e">
        <f t="shared" si="265"/>
        <v>#REF!</v>
      </c>
      <c r="BA443" s="84" t="e">
        <f t="shared" si="265"/>
        <v>#REF!</v>
      </c>
      <c r="BB443" s="84" t="e">
        <f t="shared" si="265"/>
        <v>#REF!</v>
      </c>
      <c r="BC443" s="84" t="e">
        <f t="shared" si="265"/>
        <v>#REF!</v>
      </c>
      <c r="BD443" s="84" t="e">
        <f t="shared" si="265"/>
        <v>#REF!</v>
      </c>
    </row>
    <row r="444" spans="1:56">
      <c r="A444" s="49"/>
      <c r="B444" s="12"/>
      <c r="C444" s="30" t="e">
        <f>$C$13</f>
        <v>#REF!</v>
      </c>
      <c r="D444" s="34" t="e">
        <f t="shared" ref="D444:AQ444" si="266">D442+D443</f>
        <v>#REF!</v>
      </c>
      <c r="E444" s="34" t="e">
        <f t="shared" si="266"/>
        <v>#REF!</v>
      </c>
      <c r="F444" s="34" t="e">
        <f t="shared" si="266"/>
        <v>#REF!</v>
      </c>
      <c r="G444" s="34" t="e">
        <f t="shared" si="266"/>
        <v>#REF!</v>
      </c>
      <c r="H444" s="34" t="e">
        <f t="shared" si="266"/>
        <v>#REF!</v>
      </c>
      <c r="I444" s="34" t="e">
        <f t="shared" si="266"/>
        <v>#REF!</v>
      </c>
      <c r="J444" s="34" t="e">
        <f t="shared" si="266"/>
        <v>#REF!</v>
      </c>
      <c r="K444" s="34" t="e">
        <f t="shared" si="266"/>
        <v>#REF!</v>
      </c>
      <c r="L444" s="34" t="e">
        <f t="shared" si="266"/>
        <v>#REF!</v>
      </c>
      <c r="M444" s="34" t="e">
        <f t="shared" si="266"/>
        <v>#REF!</v>
      </c>
      <c r="N444" s="34" t="e">
        <f t="shared" si="266"/>
        <v>#REF!</v>
      </c>
      <c r="O444" s="34" t="e">
        <f t="shared" si="266"/>
        <v>#REF!</v>
      </c>
      <c r="P444" s="34" t="e">
        <f t="shared" si="266"/>
        <v>#REF!</v>
      </c>
      <c r="Q444" s="34" t="e">
        <f t="shared" si="266"/>
        <v>#REF!</v>
      </c>
      <c r="R444" s="34" t="e">
        <f t="shared" si="266"/>
        <v>#REF!</v>
      </c>
      <c r="S444" s="34" t="e">
        <f t="shared" si="266"/>
        <v>#REF!</v>
      </c>
      <c r="T444" s="34" t="e">
        <f t="shared" si="266"/>
        <v>#REF!</v>
      </c>
      <c r="U444" s="34" t="e">
        <f t="shared" si="266"/>
        <v>#REF!</v>
      </c>
      <c r="V444" s="34" t="e">
        <f t="shared" si="266"/>
        <v>#REF!</v>
      </c>
      <c r="W444" s="34" t="e">
        <f t="shared" si="266"/>
        <v>#REF!</v>
      </c>
      <c r="X444" s="34" t="e">
        <f t="shared" si="266"/>
        <v>#REF!</v>
      </c>
      <c r="Y444" s="34" t="e">
        <f t="shared" si="266"/>
        <v>#REF!</v>
      </c>
      <c r="Z444" s="34" t="e">
        <f t="shared" si="266"/>
        <v>#REF!</v>
      </c>
      <c r="AA444" s="34" t="e">
        <f t="shared" si="266"/>
        <v>#REF!</v>
      </c>
      <c r="AB444" s="34" t="e">
        <f t="shared" si="266"/>
        <v>#REF!</v>
      </c>
      <c r="AC444" s="34" t="e">
        <f t="shared" si="266"/>
        <v>#REF!</v>
      </c>
      <c r="AD444" s="34" t="e">
        <f t="shared" si="266"/>
        <v>#REF!</v>
      </c>
      <c r="AE444" s="34" t="e">
        <f t="shared" si="266"/>
        <v>#REF!</v>
      </c>
      <c r="AF444" s="34" t="e">
        <f t="shared" si="266"/>
        <v>#REF!</v>
      </c>
      <c r="AG444" s="34" t="e">
        <f t="shared" si="266"/>
        <v>#REF!</v>
      </c>
      <c r="AH444" s="34" t="e">
        <f t="shared" si="266"/>
        <v>#REF!</v>
      </c>
      <c r="AI444" s="34" t="e">
        <f t="shared" si="266"/>
        <v>#REF!</v>
      </c>
      <c r="AJ444" s="34" t="e">
        <f t="shared" si="266"/>
        <v>#REF!</v>
      </c>
      <c r="AK444" s="34" t="e">
        <f t="shared" si="266"/>
        <v>#REF!</v>
      </c>
      <c r="AL444" s="34" t="e">
        <f t="shared" si="266"/>
        <v>#REF!</v>
      </c>
      <c r="AM444" s="34" t="e">
        <f t="shared" si="266"/>
        <v>#REF!</v>
      </c>
      <c r="AN444" s="34" t="e">
        <f t="shared" si="266"/>
        <v>#REF!</v>
      </c>
      <c r="AO444" s="34" t="e">
        <f t="shared" si="266"/>
        <v>#REF!</v>
      </c>
      <c r="AP444" s="34" t="e">
        <f t="shared" si="266"/>
        <v>#REF!</v>
      </c>
      <c r="AQ444" s="34" t="e">
        <f t="shared" si="266"/>
        <v>#REF!</v>
      </c>
      <c r="AR444" s="34"/>
      <c r="AS444" s="34"/>
      <c r="AT444" s="34"/>
      <c r="AU444" s="34"/>
      <c r="AV444" s="34"/>
      <c r="AW444" s="34"/>
      <c r="AX444" s="34"/>
      <c r="AY444" s="34"/>
      <c r="AZ444" s="34"/>
      <c r="BA444" s="34"/>
      <c r="BB444" s="45"/>
      <c r="BC444" s="45"/>
      <c r="BD444" s="45"/>
    </row>
    <row r="445" spans="1:56">
      <c r="A445" s="39"/>
      <c r="B445" s="12"/>
      <c r="C445" s="30" t="e">
        <f>$C$14</f>
        <v>#REF!</v>
      </c>
      <c r="D445" s="34" t="e">
        <f>IF($B441&gt;=$B442, D441, NPV($B442,E444:$BD444))</f>
        <v>#REF!</v>
      </c>
      <c r="E445" s="34" t="e">
        <f>IF($B441&gt;=$B442, E441, NPV($B442,F444:$BD444))</f>
        <v>#REF!</v>
      </c>
      <c r="F445" s="34" t="e">
        <f>IF($B441&gt;=$B442, F441, NPV($B442,G444:$BD444))</f>
        <v>#REF!</v>
      </c>
      <c r="G445" s="34" t="e">
        <f>IF($B441&gt;=$B442, G441, NPV($B442,H444:$BD444))</f>
        <v>#REF!</v>
      </c>
      <c r="H445" s="34" t="e">
        <f>IF($B441&gt;=$B442, H441, NPV($B442,I444:$BD444))</f>
        <v>#REF!</v>
      </c>
      <c r="I445" s="34" t="e">
        <f>IF($B441&gt;=$B442, I441, NPV($B442,J444:$BD444))</f>
        <v>#REF!</v>
      </c>
      <c r="J445" s="34" t="e">
        <f>IF($B441&gt;=$B442, J441, NPV($B442,K444:$BD444))</f>
        <v>#REF!</v>
      </c>
      <c r="K445" s="34" t="e">
        <f>IF($B441&gt;=$B442, K441, NPV($B442,L444:$BD444))</f>
        <v>#REF!</v>
      </c>
      <c r="L445" s="34" t="e">
        <f>IF($B441&gt;=$B442, L441, NPV($B442,M444:$BD444))</f>
        <v>#REF!</v>
      </c>
      <c r="M445" s="34" t="e">
        <f>IF($B441&gt;=$B442, M441, NPV($B442,N444:$BD444))</f>
        <v>#REF!</v>
      </c>
      <c r="N445" s="34" t="e">
        <f>IF($B441&gt;=$B442, N441, NPV($B442,O444:$BD444))</f>
        <v>#REF!</v>
      </c>
      <c r="O445" s="34" t="e">
        <f>IF($B441&gt;=$B442, O441, NPV($B442,P444:$BD444))</f>
        <v>#REF!</v>
      </c>
      <c r="P445" s="34" t="e">
        <f>IF($B441&gt;=$B442, P441, NPV($B442,Q444:$BD444))</f>
        <v>#REF!</v>
      </c>
      <c r="Q445" s="34" t="e">
        <f>IF($B441&gt;=$B442, Q441, NPV($B442,R444:$BD444))</f>
        <v>#REF!</v>
      </c>
      <c r="R445" s="34" t="e">
        <f>IF($B441&gt;=$B442, R441, NPV($B442,S444:$BD444))</f>
        <v>#REF!</v>
      </c>
      <c r="S445" s="34" t="e">
        <f>IF($B441&gt;=$B442, S441, NPV($B442,T444:$BD444))</f>
        <v>#REF!</v>
      </c>
      <c r="T445" s="34" t="e">
        <f>IF($B441&gt;=$B442, T441, NPV($B442,U444:$BD444))</f>
        <v>#REF!</v>
      </c>
      <c r="U445" s="34" t="e">
        <f>IF($B441&gt;=$B442, U441, NPV($B442,V444:$BD444))</f>
        <v>#REF!</v>
      </c>
      <c r="V445" s="34" t="e">
        <f>IF($B441&gt;=$B442, V441, NPV($B442,W444:$BD444))</f>
        <v>#REF!</v>
      </c>
      <c r="W445" s="34" t="e">
        <f>IF($B441&gt;=$B442, W441, NPV($B442,X444:$BD444))</f>
        <v>#REF!</v>
      </c>
      <c r="X445" s="34" t="e">
        <f>IF($B441&gt;=$B442, X441, NPV($B442,Y444:$BD444))</f>
        <v>#REF!</v>
      </c>
      <c r="Y445" s="34" t="e">
        <f>IF($B441&gt;=$B442, Y441, NPV($B442,Z444:$BD444))</f>
        <v>#REF!</v>
      </c>
      <c r="Z445" s="34" t="e">
        <f>IF($B441&gt;=$B442, Z441, NPV($B442,AA444:$BD444))</f>
        <v>#REF!</v>
      </c>
      <c r="AA445" s="34" t="e">
        <f>IF($B441&gt;=$B442, AA441, NPV($B442,AB444:$BD444))</f>
        <v>#REF!</v>
      </c>
      <c r="AB445" s="34" t="e">
        <f>IF($B441&gt;=$B442, AB441, NPV($B442,AC444:$BD444))</f>
        <v>#REF!</v>
      </c>
      <c r="AC445" s="34" t="e">
        <f>IF($B441&gt;=$B442, AC441, NPV($B442,AD444:$BD444))</f>
        <v>#REF!</v>
      </c>
      <c r="AD445" s="34" t="e">
        <f>IF($B441&gt;=$B442, AD441, NPV($B442,AE444:$BD444))</f>
        <v>#REF!</v>
      </c>
      <c r="AE445" s="34" t="e">
        <f>IF($B441&gt;=$B442, AE441, NPV($B442,AF444:$BD444))</f>
        <v>#REF!</v>
      </c>
      <c r="AF445" s="34" t="e">
        <f>IF($B441&gt;=$B442, AF441, NPV($B442,AG444:$BD444))</f>
        <v>#REF!</v>
      </c>
      <c r="AG445" s="34" t="e">
        <f>IF($B441&gt;=$B442, AG441, NPV($B442,AH444:$BD444))</f>
        <v>#REF!</v>
      </c>
      <c r="AH445" s="34" t="e">
        <f>IF($B441&gt;=$B442, AH441, NPV($B442,AI444:$BD444))</f>
        <v>#REF!</v>
      </c>
      <c r="AI445" s="34" t="e">
        <f>IF($B441&gt;=$B442, AI441, NPV($B442,AJ444:$BD444))</f>
        <v>#REF!</v>
      </c>
      <c r="AJ445" s="34" t="e">
        <f>IF($B441&gt;=$B442, AJ441, NPV($B442,AK444:$BD444))</f>
        <v>#REF!</v>
      </c>
      <c r="AK445" s="34" t="e">
        <f>IF($B441&gt;=$B442, AK441, NPV($B442,AL444:$BD444))</f>
        <v>#REF!</v>
      </c>
      <c r="AL445" s="34" t="e">
        <f>IF($B441&gt;=$B442, AL441, NPV($B442,AM444:$BD444))</f>
        <v>#REF!</v>
      </c>
      <c r="AM445" s="34" t="e">
        <f>IF($B441&gt;=$B442, AM441, NPV($B442,AN444:$BD444))</f>
        <v>#REF!</v>
      </c>
      <c r="AN445" s="34" t="e">
        <f>IF($B441&gt;=$B442, AN441, NPV($B442,AO444:$BD444))</f>
        <v>#REF!</v>
      </c>
      <c r="AO445" s="34" t="e">
        <f>IF($B441&gt;=$B442, AO441, NPV($B442,AP444:$BD444))</f>
        <v>#REF!</v>
      </c>
      <c r="AP445" s="34" t="e">
        <f>IF($B441&gt;=$B442, AP441, NPV($B442,AQ444:$BD444))</f>
        <v>#REF!</v>
      </c>
      <c r="AQ445" s="34" t="e">
        <f>IF($B441&gt;=$B442, AQ441, NPV($B442,AR444:$BD444))</f>
        <v>#REF!</v>
      </c>
      <c r="AR445" s="34"/>
      <c r="AS445" s="34"/>
      <c r="AT445" s="34"/>
      <c r="AU445" s="34"/>
      <c r="AV445" s="34"/>
      <c r="AW445" s="34"/>
      <c r="AX445" s="34"/>
      <c r="AY445" s="34"/>
      <c r="AZ445" s="34"/>
      <c r="BA445" s="34"/>
      <c r="BB445" s="34"/>
      <c r="BC445" s="34"/>
      <c r="BD445" s="34"/>
    </row>
    <row r="446" spans="1:56">
      <c r="A446" s="39"/>
      <c r="B446" s="12"/>
      <c r="C446" s="30" t="e">
        <f>$C$15</f>
        <v>#REF!</v>
      </c>
      <c r="D446" s="34" t="e">
        <f t="shared" ref="D446:AQ446" si="267">IF(D445=0,0,(1-D445/D441)*100)</f>
        <v>#REF!</v>
      </c>
      <c r="E446" s="34" t="e">
        <f t="shared" si="267"/>
        <v>#REF!</v>
      </c>
      <c r="F446" s="34" t="e">
        <f t="shared" si="267"/>
        <v>#REF!</v>
      </c>
      <c r="G446" s="34" t="e">
        <f t="shared" si="267"/>
        <v>#REF!</v>
      </c>
      <c r="H446" s="34" t="e">
        <f t="shared" si="267"/>
        <v>#REF!</v>
      </c>
      <c r="I446" s="34" t="e">
        <f t="shared" si="267"/>
        <v>#REF!</v>
      </c>
      <c r="J446" s="34" t="e">
        <f t="shared" si="267"/>
        <v>#REF!</v>
      </c>
      <c r="K446" s="34" t="e">
        <f t="shared" si="267"/>
        <v>#REF!</v>
      </c>
      <c r="L446" s="34" t="e">
        <f t="shared" si="267"/>
        <v>#REF!</v>
      </c>
      <c r="M446" s="34" t="e">
        <f t="shared" si="267"/>
        <v>#REF!</v>
      </c>
      <c r="N446" s="34" t="e">
        <f t="shared" si="267"/>
        <v>#REF!</v>
      </c>
      <c r="O446" s="34" t="e">
        <f t="shared" si="267"/>
        <v>#REF!</v>
      </c>
      <c r="P446" s="34" t="e">
        <f t="shared" si="267"/>
        <v>#REF!</v>
      </c>
      <c r="Q446" s="34" t="e">
        <f t="shared" si="267"/>
        <v>#REF!</v>
      </c>
      <c r="R446" s="34" t="e">
        <f t="shared" si="267"/>
        <v>#REF!</v>
      </c>
      <c r="S446" s="34" t="e">
        <f t="shared" si="267"/>
        <v>#REF!</v>
      </c>
      <c r="T446" s="34" t="e">
        <f t="shared" si="267"/>
        <v>#REF!</v>
      </c>
      <c r="U446" s="34" t="e">
        <f t="shared" si="267"/>
        <v>#REF!</v>
      </c>
      <c r="V446" s="34" t="e">
        <f t="shared" si="267"/>
        <v>#REF!</v>
      </c>
      <c r="W446" s="34" t="e">
        <f t="shared" si="267"/>
        <v>#REF!</v>
      </c>
      <c r="X446" s="34" t="e">
        <f t="shared" si="267"/>
        <v>#REF!</v>
      </c>
      <c r="Y446" s="34" t="e">
        <f t="shared" si="267"/>
        <v>#REF!</v>
      </c>
      <c r="Z446" s="34" t="e">
        <f t="shared" si="267"/>
        <v>#REF!</v>
      </c>
      <c r="AA446" s="34" t="e">
        <f t="shared" si="267"/>
        <v>#REF!</v>
      </c>
      <c r="AB446" s="34" t="e">
        <f t="shared" si="267"/>
        <v>#REF!</v>
      </c>
      <c r="AC446" s="34" t="e">
        <f t="shared" si="267"/>
        <v>#REF!</v>
      </c>
      <c r="AD446" s="34" t="e">
        <f t="shared" si="267"/>
        <v>#REF!</v>
      </c>
      <c r="AE446" s="34" t="e">
        <f t="shared" si="267"/>
        <v>#REF!</v>
      </c>
      <c r="AF446" s="34" t="e">
        <f t="shared" si="267"/>
        <v>#REF!</v>
      </c>
      <c r="AG446" s="34" t="e">
        <f t="shared" si="267"/>
        <v>#REF!</v>
      </c>
      <c r="AH446" s="34" t="e">
        <f t="shared" si="267"/>
        <v>#REF!</v>
      </c>
      <c r="AI446" s="34" t="e">
        <f t="shared" si="267"/>
        <v>#REF!</v>
      </c>
      <c r="AJ446" s="34" t="e">
        <f t="shared" si="267"/>
        <v>#REF!</v>
      </c>
      <c r="AK446" s="34" t="e">
        <f t="shared" si="267"/>
        <v>#REF!</v>
      </c>
      <c r="AL446" s="34" t="e">
        <f t="shared" si="267"/>
        <v>#REF!</v>
      </c>
      <c r="AM446" s="34" t="e">
        <f t="shared" si="267"/>
        <v>#REF!</v>
      </c>
      <c r="AN446" s="34" t="e">
        <f t="shared" si="267"/>
        <v>#REF!</v>
      </c>
      <c r="AO446" s="34" t="e">
        <f t="shared" si="267"/>
        <v>#REF!</v>
      </c>
      <c r="AP446" s="34" t="e">
        <f t="shared" si="267"/>
        <v>#REF!</v>
      </c>
      <c r="AQ446" s="34" t="e">
        <f t="shared" si="267"/>
        <v>#REF!</v>
      </c>
      <c r="AR446" s="50"/>
      <c r="AS446" s="50"/>
      <c r="AT446" s="50"/>
      <c r="AU446" s="50"/>
      <c r="AV446" s="50"/>
      <c r="AW446" s="50"/>
      <c r="AX446" s="50"/>
      <c r="AY446" s="50"/>
      <c r="AZ446" s="50"/>
      <c r="BA446" s="50"/>
      <c r="BB446" s="12"/>
      <c r="BC446" s="12"/>
      <c r="BD446" s="12"/>
    </row>
    <row r="447" spans="1:56">
      <c r="C447" s="30" t="str">
        <f>$C$16</f>
        <v>t-g&gt;0</v>
      </c>
      <c r="D447" s="42" t="e">
        <f t="shared" ref="D447:AE447" si="268">IF(D438-$B439&gt;0,D438-$B439,0)</f>
        <v>#REF!</v>
      </c>
      <c r="E447" s="42" t="e">
        <f t="shared" si="268"/>
        <v>#REF!</v>
      </c>
      <c r="F447" s="42" t="e">
        <f t="shared" si="268"/>
        <v>#REF!</v>
      </c>
      <c r="G447" s="42" t="e">
        <f t="shared" si="268"/>
        <v>#REF!</v>
      </c>
      <c r="H447" s="42" t="e">
        <f t="shared" si="268"/>
        <v>#REF!</v>
      </c>
      <c r="I447" s="42" t="e">
        <f t="shared" si="268"/>
        <v>#REF!</v>
      </c>
      <c r="J447" s="42" t="e">
        <f t="shared" si="268"/>
        <v>#REF!</v>
      </c>
      <c r="K447" s="42" t="e">
        <f t="shared" si="268"/>
        <v>#REF!</v>
      </c>
      <c r="L447" s="42" t="e">
        <f t="shared" si="268"/>
        <v>#REF!</v>
      </c>
      <c r="M447" s="42" t="e">
        <f t="shared" si="268"/>
        <v>#REF!</v>
      </c>
      <c r="N447" s="42" t="e">
        <f t="shared" si="268"/>
        <v>#REF!</v>
      </c>
      <c r="O447" s="42" t="e">
        <f t="shared" si="268"/>
        <v>#REF!</v>
      </c>
      <c r="P447" s="42" t="e">
        <f t="shared" si="268"/>
        <v>#REF!</v>
      </c>
      <c r="Q447" s="42" t="e">
        <f t="shared" si="268"/>
        <v>#REF!</v>
      </c>
      <c r="R447" s="42" t="e">
        <f t="shared" si="268"/>
        <v>#REF!</v>
      </c>
      <c r="S447" s="42" t="e">
        <f t="shared" si="268"/>
        <v>#REF!</v>
      </c>
      <c r="T447" s="42" t="e">
        <f t="shared" si="268"/>
        <v>#REF!</v>
      </c>
      <c r="U447" s="42" t="e">
        <f t="shared" si="268"/>
        <v>#REF!</v>
      </c>
      <c r="V447" s="42" t="e">
        <f t="shared" si="268"/>
        <v>#REF!</v>
      </c>
      <c r="W447" s="42" t="e">
        <f t="shared" si="268"/>
        <v>#REF!</v>
      </c>
      <c r="X447" s="42" t="e">
        <f t="shared" si="268"/>
        <v>#REF!</v>
      </c>
      <c r="Y447" s="42" t="e">
        <f t="shared" si="268"/>
        <v>#REF!</v>
      </c>
      <c r="Z447" s="42" t="e">
        <f t="shared" si="268"/>
        <v>#REF!</v>
      </c>
      <c r="AA447" s="42" t="e">
        <f t="shared" si="268"/>
        <v>#REF!</v>
      </c>
      <c r="AB447" s="42" t="e">
        <f t="shared" si="268"/>
        <v>#REF!</v>
      </c>
      <c r="AC447" s="42" t="e">
        <f t="shared" si="268"/>
        <v>#REF!</v>
      </c>
      <c r="AD447" s="42" t="e">
        <f t="shared" si="268"/>
        <v>#REF!</v>
      </c>
      <c r="AE447" s="42" t="e">
        <f t="shared" si="268"/>
        <v>#REF!</v>
      </c>
      <c r="AF447" s="42"/>
      <c r="AG447" s="42"/>
      <c r="AH447" s="42"/>
      <c r="AI447" s="42"/>
      <c r="AJ447" s="42"/>
      <c r="AK447" s="42"/>
      <c r="AL447" s="42"/>
      <c r="AM447" s="42"/>
      <c r="AN447" s="42"/>
      <c r="AO447" s="42"/>
      <c r="AP447" s="42"/>
      <c r="AQ447" s="42"/>
      <c r="AR447" s="43"/>
      <c r="AS447" s="43"/>
      <c r="AT447" s="43"/>
      <c r="AU447" s="43"/>
      <c r="AV447" s="43"/>
      <c r="AW447" s="43"/>
      <c r="AX447" s="43"/>
      <c r="AY447" s="43"/>
      <c r="AZ447" s="43"/>
      <c r="BA447" s="43"/>
      <c r="BB447" s="12"/>
      <c r="BC447" s="12"/>
      <c r="BD447" s="12"/>
    </row>
    <row r="448" spans="1:56">
      <c r="C448" s="30"/>
      <c r="D448" s="42" t="e">
        <f>IF(D447=0,0,CHOOSE(D447,D454,E454,F454,G454,H454,I454,J454,K454,L454,M454,N454,O454,P454,Q454,R454,S454,T454,U454,V454,W454,X454,Y454,Z454,AA454,AB454,AC454,AD454,AE454,AF454))</f>
        <v>#REF!</v>
      </c>
      <c r="E448" s="42" t="e">
        <f>IF(E447=0,0,CHOOSE(E447,D454,E454,F454,G454,H454,I454,J454,K454,L454,M454,N454,O454,P454,Q454,R454,S454,T454,U454,V454,W454,X454,Y454,Z454,AA454,AB454,AC454,AD454,AE454,AF454))</f>
        <v>#REF!</v>
      </c>
      <c r="F448" s="42" t="e">
        <f>IF(F447=0,0,CHOOSE(F447,D454,E454,F454,G454,H454,I454,J454,K454,L454,M454,N454,O454,P454,Q454,R454,S454,T454,U454,V454,W454,X454,Y454,Z454,AA454,AB454,AC454,AD454,AE454,AF454))</f>
        <v>#REF!</v>
      </c>
      <c r="G448" s="42" t="e">
        <f>IF(G447=0,0,CHOOSE(G447,D454,E454,F454,G454,H454,I454,J454,K454,L454,M454,N454,O454,P454,Q454,R454,S454,T454,U454,V454,W454,X454,Y454,Z454,AA454,AB454,AC454,AD454,AE454,AF454))</f>
        <v>#REF!</v>
      </c>
      <c r="H448" s="42" t="e">
        <f>IF(H447=0,0,CHOOSE(H447,D454,E454,F454,G454,H454,I454,J454,K454,L454,M454,N454,O454,P454,Q454,R454,S454,T454,U454,V454,W454,X454,Y454,Z454,AA454,AB454,AC454,AD454,AE454,AF454))</f>
        <v>#REF!</v>
      </c>
      <c r="I448" s="42" t="e">
        <f>IF(I447=0,0,CHOOSE(I447,D454,E454,F454,G454,H454,I454,J454,K454,L454,M454,N454,O454,P454,Q454,R454,S454,T454,U454,V454,W454,X454,Y454,Z454,AA454,AB454,AC454,AD454,AE454,AF454))</f>
        <v>#REF!</v>
      </c>
      <c r="J448" s="42" t="e">
        <f>IF(J447=0,0,CHOOSE(J447,D454,E454,F454,G454,H454,I454,J454,K454,L454,M454,N454,O454,P454,Q454,R454,S454,T454,U454,V454,W454,X454,Y454,Z454,AA454,AB454,AC454,AD454,AE454,AF454))</f>
        <v>#REF!</v>
      </c>
      <c r="K448" s="42" t="e">
        <f>IF(K447=0,0,CHOOSE(K447,D454,E454,F454,G454,H454,I454,J454,K454,L454,M454,N454,O454,P454,Q454,R454,S454,T454,U454,V454,W454,X454,Y454,Z454,AA454,AB454,AC454,AD454,AE454,AF454))</f>
        <v>#REF!</v>
      </c>
      <c r="L448" s="42" t="e">
        <f>IF(L447=0,0,CHOOSE(L447,D454,E454,F454,G454,H454,I454,J454,K454,L454,M454,N454,O454,P454,Q454,R454,S454,T454,U454,V454,W454,X454,Y454,Z454,AA454,AB454,AC454,AD454,AE454,AF454))</f>
        <v>#REF!</v>
      </c>
      <c r="M448" s="42" t="e">
        <f>IF(M447=0,0,CHOOSE(M447,D454,E454,F454,G454,H454,I454,J454,K454,L454,M454,N454,O454,P454,Q454,R454,S454,T454,U454,V454,W454,X454,Y454,Z454,AA454,AB454,AC454,AD454,AE454,AF454))</f>
        <v>#REF!</v>
      </c>
      <c r="N448" s="42" t="e">
        <f>IF(N447=0,0,CHOOSE(N447,D454,E454,F454,G454,H454,I454,J454,K454,L454,M454,N454,O454,P454,Q454,R454,S454,T454,U454,V454,W454,X454,Y454,Z454,AA454,AB454,AC454,AD454,AE454,AF454))</f>
        <v>#REF!</v>
      </c>
      <c r="O448" s="42" t="e">
        <f>IF(O447=0,0,CHOOSE(O447,D454,E454,F454,G454,H454,I454,J454,K454,L454,M454,N454,O454,P454,Q454,R454,S454,T454,U454,V454,W454,X454,Y454,Z454,AA454,AB454,AC454,AD454,AE454,AF454))</f>
        <v>#REF!</v>
      </c>
      <c r="P448" s="42" t="e">
        <f>IF(P447=0,0,CHOOSE(P447,D454,E454,F454,G454,H454,I454,J454,K454,L454,M454,N454,O454,P454,Q454,R454,S454,T454,U454,V454,W454,X454,Y454,Z454,AA454,AB454,AC454,AD454,AE454,AF454))</f>
        <v>#REF!</v>
      </c>
      <c r="Q448" s="42" t="e">
        <f>IF(Q447=0,0,CHOOSE(Q447,D454,E454,F454,G454,H454,I454,J454,K454,L454,M454,N454,O454,P454,Q454,R454,S454,T454,U454,V454,W454,X454,Y454,Z454,AA454,AB454,AC454,AD454,AE454,AF454))</f>
        <v>#REF!</v>
      </c>
      <c r="R448" s="42" t="e">
        <f>IF(R447=0,0,CHOOSE(R447,D454,E454,F454,G454,H454,I454,J454,K454,L454,M454,N454,O454,P454,Q454,R454,S454,T454,U454,V454,W454,X454,Y454,Z454,AA454,AB454,AC454,AD454,AE454,AF454))</f>
        <v>#REF!</v>
      </c>
      <c r="S448" s="42" t="e">
        <f>IF(S447=0,0,CHOOSE(S447,D454,E454,F454,G454,H454,I454,J454,K454,L454,M454,N454,O454,P454,Q454,R454,S454,T454,U454,V454,W454,X454,Y454,Z454,AA454,AB454,AC454,AD454,AE454,AF454))</f>
        <v>#REF!</v>
      </c>
      <c r="T448" s="42" t="e">
        <f>IF(T447=0,0,CHOOSE(T447,D454,E454,F454,G454,H454,I454,J454,K454,L454,M454,N454,O454,P454,Q454,R454,S454,T454,U454,V454,W454,X454,Y454,Z454,AA454,AB454,AC454,AD454,AE454,AF454))</f>
        <v>#REF!</v>
      </c>
      <c r="U448" s="42" t="e">
        <f>IF(U447=0,0,CHOOSE(U447,D454,E454,F454,G454,H454,I454,J454,K454,L454,M454,N454,O454,P454,Q454,R454,S454,T454,U454,V454,W454,X454,Y454,Z454,AA454,AB454,AC454,AD454,AE454,AF454))</f>
        <v>#REF!</v>
      </c>
      <c r="V448" s="42" t="e">
        <f>IF(V447=0,0,CHOOSE(V447,D454,E454,F454,G454,H454,I454,J454,K454,L454,M454,N454,O454,P454,Q454,R454,S454,T454,U454,V454,W454,X454,Y454,Z454,AA454,AB454,AC454,AD454,AE454,AF454))</f>
        <v>#REF!</v>
      </c>
      <c r="W448" s="42" t="e">
        <f>IF(W447=0,0,CHOOSE(W447,D454,E454,F454,G454,H454,I454,J454,K454,L454,M454,N454,O454,P454,Q454,R454,S454,T454,U454,V454,W454,X454,Y454,Z454,AA454,AB454,AC454,AD454,AE454,AF454))</f>
        <v>#REF!</v>
      </c>
      <c r="X448" s="42" t="e">
        <f>IF(X447=0,0,CHOOSE(X447,D454,E454,F454,G454,H454,I454,J454,K454,L454,M454,N454,O454,P454,Q454,R454,S454,T454,U454,V454,W454,X454,Y454,Z454,AA454,AB454,AC454,AD454,AE454,AF454))</f>
        <v>#REF!</v>
      </c>
      <c r="Y448" s="42" t="e">
        <f>IF(Y447=0,0,CHOOSE(Y447,D454,E454,F454,G454,H454,I454,J454,K454,L454,M454,N454,O454,P454,Q454,R454,S454,T454,U454,V454,W454,X454,Y454,Z454,AA454,AB454,AC454,AD454,AE454,AF454))</f>
        <v>#REF!</v>
      </c>
      <c r="Z448" s="42" t="e">
        <f>IF(Z447=0,0,CHOOSE(Z447,D454,E454,F454,G454,H454,I454,J454,K454,L454,M454,N454,O454,P454,Q454,R454,S454,T454,U454,V454,W454,X454,Y454,Z454,AA454,AB454,AC454,AD454,AE454,AF454))</f>
        <v>#REF!</v>
      </c>
      <c r="AA448" s="42" t="e">
        <f>IF(AA447=0,0,CHOOSE(AA447,D454,E454,F454,G454,H454,I454,J454,K454,L454,M454,N454,O454,P454,Q454,R454,S454,T454,U454,V454,W454,X454,Y454,Z454,AA454,AB454,AC454,AD454,AE454,AF454))</f>
        <v>#REF!</v>
      </c>
      <c r="AB448" s="42" t="e">
        <f>IF(AB447=0,0,CHOOSE(AB447,D454,E454,F454,G454,H454,I454,J454,K454,L454,M454,N454,O454,P454,Q454,R454,S454,T454,U454,V454,W454,X454,Y454,Z454,AA454,AB454,AC454,AD454,AE454,AF454))</f>
        <v>#REF!</v>
      </c>
      <c r="AC448" s="42" t="e">
        <f>IF(AC447=0,0,CHOOSE(AC447,D454,E454,F454,G454,H454,I454,J454,K454,L454,M454,N454,O454,P454,Q454,R454,S454,T454,U454,V454,W454,X454,Y454,Z454,AA454,AB454,AC454,AD454,AE454,AF454))</f>
        <v>#REF!</v>
      </c>
      <c r="AD448" s="42" t="e">
        <f>IF(AD447=0,0,CHOOSE(AD447,D454,E454,F454,G454,H454,I454,J454,K454,L454,M454,N454,O454,P454,Q454,R454,S454,T454,U454,V454,W454,X454,Y454,Z454,AA454,AB454,AC454,AD454,AE454,AF454))</f>
        <v>#REF!</v>
      </c>
      <c r="AE448" s="42" t="e">
        <f>IF(AE447=0,0,CHOOSE(AE447,D454,E454,F454,G454,H454,I454,J454,K454,L454,M454,N454,O454,P454,Q454,R454,S454,T454,U454,V454,W454,X454,Y454,Z454,AA454,AB454,AC454,AD454,AE454,AF454))</f>
        <v>#REF!</v>
      </c>
      <c r="AF448" s="42"/>
      <c r="AG448" s="42"/>
      <c r="AH448" s="42"/>
      <c r="AI448" s="42"/>
      <c r="AJ448" s="42"/>
      <c r="AK448" s="42"/>
      <c r="AL448" s="42"/>
      <c r="AM448" s="42"/>
      <c r="AN448" s="42"/>
      <c r="AO448" s="42"/>
      <c r="AP448" s="42"/>
      <c r="AQ448" s="42"/>
      <c r="AR448" s="23"/>
      <c r="AS448" s="23"/>
      <c r="AT448" s="23"/>
      <c r="AU448" s="23"/>
      <c r="AV448" s="23"/>
      <c r="AW448" s="23"/>
      <c r="AX448" s="23"/>
      <c r="AY448" s="23"/>
      <c r="AZ448" s="23"/>
      <c r="BA448" s="23"/>
      <c r="BB448" s="12"/>
      <c r="BC448" s="12"/>
      <c r="BD448" s="12"/>
    </row>
    <row r="449" spans="1:56">
      <c r="C449" s="30" t="str">
        <f>$C$18</f>
        <v>t-m condition</v>
      </c>
      <c r="D449" s="42" t="e">
        <f t="shared" ref="D449:AE449" si="269">IF(D438-$B440&gt;0,D438-$B440,0)</f>
        <v>#REF!</v>
      </c>
      <c r="E449" s="42" t="e">
        <f t="shared" si="269"/>
        <v>#REF!</v>
      </c>
      <c r="F449" s="42" t="e">
        <f t="shared" si="269"/>
        <v>#REF!</v>
      </c>
      <c r="G449" s="42" t="e">
        <f t="shared" si="269"/>
        <v>#REF!</v>
      </c>
      <c r="H449" s="42" t="e">
        <f t="shared" si="269"/>
        <v>#REF!</v>
      </c>
      <c r="I449" s="42" t="e">
        <f t="shared" si="269"/>
        <v>#REF!</v>
      </c>
      <c r="J449" s="42" t="e">
        <f t="shared" si="269"/>
        <v>#REF!</v>
      </c>
      <c r="K449" s="42" t="e">
        <f t="shared" si="269"/>
        <v>#REF!</v>
      </c>
      <c r="L449" s="42" t="e">
        <f t="shared" si="269"/>
        <v>#REF!</v>
      </c>
      <c r="M449" s="42" t="e">
        <f t="shared" si="269"/>
        <v>#REF!</v>
      </c>
      <c r="N449" s="42" t="e">
        <f t="shared" si="269"/>
        <v>#REF!</v>
      </c>
      <c r="O449" s="42" t="e">
        <f t="shared" si="269"/>
        <v>#REF!</v>
      </c>
      <c r="P449" s="42" t="e">
        <f t="shared" si="269"/>
        <v>#REF!</v>
      </c>
      <c r="Q449" s="42" t="e">
        <f t="shared" si="269"/>
        <v>#REF!</v>
      </c>
      <c r="R449" s="42" t="e">
        <f t="shared" si="269"/>
        <v>#REF!</v>
      </c>
      <c r="S449" s="42" t="e">
        <f t="shared" si="269"/>
        <v>#REF!</v>
      </c>
      <c r="T449" s="42" t="e">
        <f t="shared" si="269"/>
        <v>#REF!</v>
      </c>
      <c r="U449" s="42" t="e">
        <f t="shared" si="269"/>
        <v>#REF!</v>
      </c>
      <c r="V449" s="42" t="e">
        <f t="shared" si="269"/>
        <v>#REF!</v>
      </c>
      <c r="W449" s="42" t="e">
        <f t="shared" si="269"/>
        <v>#REF!</v>
      </c>
      <c r="X449" s="42" t="e">
        <f t="shared" si="269"/>
        <v>#REF!</v>
      </c>
      <c r="Y449" s="42" t="e">
        <f t="shared" si="269"/>
        <v>#REF!</v>
      </c>
      <c r="Z449" s="42" t="e">
        <f t="shared" si="269"/>
        <v>#REF!</v>
      </c>
      <c r="AA449" s="42" t="e">
        <f t="shared" si="269"/>
        <v>#REF!</v>
      </c>
      <c r="AB449" s="42" t="e">
        <f t="shared" si="269"/>
        <v>#REF!</v>
      </c>
      <c r="AC449" s="42" t="e">
        <f t="shared" si="269"/>
        <v>#REF!</v>
      </c>
      <c r="AD449" s="42" t="e">
        <f t="shared" si="269"/>
        <v>#REF!</v>
      </c>
      <c r="AE449" s="42" t="e">
        <f t="shared" si="269"/>
        <v>#REF!</v>
      </c>
      <c r="AF449" s="42"/>
      <c r="AG449" s="42"/>
      <c r="AH449" s="42"/>
      <c r="AI449" s="42"/>
      <c r="AJ449" s="42"/>
      <c r="AK449" s="42"/>
      <c r="AL449" s="42"/>
      <c r="AM449" s="42"/>
      <c r="AN449" s="42"/>
      <c r="AO449" s="42"/>
      <c r="AP449" s="42"/>
      <c r="AQ449" s="42"/>
      <c r="AR449" s="45"/>
      <c r="AS449" s="45"/>
      <c r="AT449" s="45"/>
      <c r="AU449" s="45"/>
      <c r="AV449" s="45"/>
      <c r="AW449" s="46"/>
      <c r="AX449" s="45"/>
      <c r="AY449" s="45"/>
      <c r="AZ449" s="45"/>
      <c r="BA449" s="45"/>
      <c r="BB449" s="12"/>
      <c r="BC449" s="12"/>
      <c r="BD449" s="12"/>
    </row>
    <row r="450" spans="1:56">
      <c r="D450" s="34" t="e">
        <f>IF(D449=0,0,CHOOSE(D449,D454,E454,F454,G454,H454,I454,J454,K454,L454,M454,N454,O454,P454,Q454,R454,S454,T454,U454,V454,W454,X454,Y454,Z454,AA454,AB454,AC454,AD454,AE454))</f>
        <v>#REF!</v>
      </c>
      <c r="E450" s="34" t="e">
        <f>IF(E449=0,0,CHOOSE(E449,D454,E454,F454,G454,H454,I454,J454,K454,L454,M454,N454,O454,P454,Q454,R454,S454,T454,U454,V454,W454,X454,Y454,Z454,AA454,AB454,AC454,AD454,AE454))</f>
        <v>#REF!</v>
      </c>
      <c r="F450" s="34" t="e">
        <f>IF(F449=0,0,CHOOSE(F449,D454,E454,F454,G454,H454,I454,J454,K454,L454,M454,N454,O454,P454,Q454,R454,S454,T454,U454,V454,W454,X454,Y454,Z454,AA454,AB454,AC454,AD454,AE454))</f>
        <v>#REF!</v>
      </c>
      <c r="G450" s="34" t="e">
        <f>IF(G449=0,0,CHOOSE(G449,D454,E454,F454,G454,H454,I454,J454,K454,L454,M454,N454,O454,P454,Q454,R454,S454,T454,U454,V454,W454,X454,Y454,Z454,AA454,AB454,AC454,AD454,AE454))</f>
        <v>#REF!</v>
      </c>
      <c r="H450" s="34" t="e">
        <f>IF(H449=0,0,CHOOSE(H449,D454,E454,F454,G454,H454,I454,J454,K454,L454,M454,N454,O454,P454,Q454,R454,S454,T454,U454,V454,W454,X454,Y454,Z454,AA454,AB454,AC454,AD454,AE454))</f>
        <v>#REF!</v>
      </c>
      <c r="I450" s="34" t="e">
        <f>IF(I449=0,0,CHOOSE(I449,D454,E454,F454,G454,H454,I454,J454,K454,L454,M454,N454,O454,P454,Q454,R454,S454,T454,U454,V454,W454,X454,Y454,Z454,AA454,AB454,AC454,AD454,AE454))</f>
        <v>#REF!</v>
      </c>
      <c r="J450" s="34" t="e">
        <f>IF(J449=0,0,CHOOSE(J449,D454,E454,F454,G454,H454,I454,J454,K454,L454,M454,N454,O454,P454,Q454,R454,S454,T454,U454,V454,W454,X454,Y454,Z454,AA454,AB454,AC454,AD454,AE454))</f>
        <v>#REF!</v>
      </c>
      <c r="K450" s="34" t="e">
        <f>IF(K449=0,0,CHOOSE(K449,D454,E454,F454,G454,H454,I454,J454,K454,L454,M454,N454,O454,P454,Q454,R454,S454,T454,U454,V454,W454,X454,Y454,Z454,AA454,AB454,AC454,AD454,AE454))</f>
        <v>#REF!</v>
      </c>
      <c r="L450" s="34" t="e">
        <f>IF(L449=0,0,CHOOSE(L449,D454,E454,F454,G454,H454,I454,J454,K454,L454,M454,N454,O454,P454,Q454,R454,S454,T454,U454,V454,W454,X454,Y454,Z454,AA454,AB454,AC454,AD454,AE454))</f>
        <v>#REF!</v>
      </c>
      <c r="M450" s="34" t="e">
        <f>IF(M449=0,0,CHOOSE(M449,D454,E454,F454,G454,H454,I454,J454,K454,L454,M454,N454,O454,P454,Q454,R454,S454,T454,U454,V454,W454,X454,Y454,Z454,AA454,AB454,AC454,AD454,AE454))</f>
        <v>#REF!</v>
      </c>
      <c r="N450" s="34" t="e">
        <f>IF(N449=0,0,CHOOSE(N449,D454,E454,F454,G454,H454,I454,J454,K454,L454,M454,N454,O454,P454,Q454,R454,S454,T454,U454,V454,W454,X454,Y454,Z454,AA454,AB454,AC454,AD454,AE454))</f>
        <v>#REF!</v>
      </c>
      <c r="O450" s="34" t="e">
        <f>IF(O449=0,0,CHOOSE(O449,D454,E454,F454,G454,H454,I454,J454,K454,L454,M454,N454,O454,P454,Q454,R454,S454,T454,U454,V454,W454,X454,Y454,Z454,AA454,AB454,AC454,AD454,AE454))</f>
        <v>#REF!</v>
      </c>
      <c r="P450" s="34" t="e">
        <f>IF(P449=0,0,CHOOSE(P449,D454,E454,F454,G454,H454,I454,J454,K454,L454,M454,N454,O454,P454,Q454,R454,S454,T454,U454,V454,W454,X454,Y454,Z454,AA454,AB454,AC454,AD454,AE454))</f>
        <v>#REF!</v>
      </c>
      <c r="Q450" s="34" t="e">
        <f>IF(Q449=0,0,CHOOSE(Q449,D454,E454,F454,G454,H454,I454,J454,K454,L454,M454,N454,O454,P454,Q454,R454,S454,T454,U454,V454,W454,X454,Y454,Z454,AA454,AB454,AC454,AD454,AE454))</f>
        <v>#REF!</v>
      </c>
      <c r="R450" s="34" t="e">
        <f>IF(R449=0,0,CHOOSE(R449,D454,E454,F454,G454,H454,I454,J454,K454,L454,M454,N454,O454,P454,Q454,R454,S454,T454,U454,V454,W454,X454,Y454,Z454,AA454,AB454,AC454,AD454,AE454))</f>
        <v>#REF!</v>
      </c>
      <c r="S450" s="34" t="e">
        <f>IF(S449=0,0,CHOOSE(S449,D454,E454,F454,G454,H454,I454,J454,K454,L454,M454,N454,O454,P454,Q454,R454,S454,T454,U454,V454,W454,X454,Y454,Z454,AA454,AB454,AC454,AD454,AE454))</f>
        <v>#REF!</v>
      </c>
      <c r="T450" s="34" t="e">
        <f>IF(T449=0,0,CHOOSE(T449,D454,E454,F454,G454,H454,I454,J454,K454,L454,M454,N454,O454,P454,Q454,R454,S454,T454,U454,V454,W454,X454,Y454,Z454,AA454,AB454,AC454,AD454,AE454))</f>
        <v>#REF!</v>
      </c>
      <c r="U450" s="34" t="e">
        <f>IF(U449=0,0,CHOOSE(U449,D454,E454,F454,G454,H454,I454,J454,K454,L454,M454,N454,O454,P454,Q454,R454,S454,T454,U454,V454,W454,X454,Y454,Z454,AA454,AB454,AC454,AD454,AE454))</f>
        <v>#REF!</v>
      </c>
      <c r="V450" s="34" t="e">
        <f>IF(V449=0,0,CHOOSE(V449,D454,E454,F454,G454,H454,I454,J454,K454,L454,M454,N454,O454,P454,Q454,R454,S454,T454,U454,V454,W454,X454,Y454,Z454,AA454,AB454,AC454,AD454,AE454))</f>
        <v>#REF!</v>
      </c>
      <c r="W450" s="34" t="e">
        <f>IF(W449=0,0,CHOOSE(W449,D454,E454,F454,G454,H454,I454,J454,K454,L454,M454,N454,O454,P454,Q454,R454,S454,T454,U454,V454,W454,X454,Y454,Z454,AA454,AB454,AC454,AD454,AE454))</f>
        <v>#REF!</v>
      </c>
      <c r="X450" s="34" t="e">
        <f>IF(X449=0,0,CHOOSE(X449,D454,E454,F454,G454,H454,I454,J454,K454,L454,M454,N454,O454,P454,Q454,R454,S454,T454,U454,V454,W454,X454,Y454,Z454,AA454,AB454,AC454,AD454,AE454))</f>
        <v>#REF!</v>
      </c>
      <c r="Y450" s="34" t="e">
        <f>IF(Y449=0,0,CHOOSE(Y449,D454,E454,F454,G454,H454,I454,J454,K454,L454,M454,N454,O454,P454,Q454,R454,S454,T454,U454,V454,W454,X454,Y454,Z454,AA454,AB454,AC454,AD454,AE454))</f>
        <v>#REF!</v>
      </c>
      <c r="Z450" s="34" t="e">
        <f>IF(Z449=0,0,CHOOSE(Z449,D454,E454,F454,G454,H454,I454,J454,K454,L454,M454,N454,O454,P454,Q454,R454,S454,T454,U454,V454,W454,X454,Y454,Z454,AA454,AB454,AC454,AD454,AE454))</f>
        <v>#REF!</v>
      </c>
      <c r="AA450" s="34" t="e">
        <f>IF(AA449=0,0,CHOOSE(AA449,D454,E454,F454,G454,H454,I454,J454,K454,L454,M454,N454,O454,P454,Q454,R454,S454,T454,U454,V454,W454,X454,Y454,Z454,AA454,AB454,AC454,AD454,AE454))</f>
        <v>#REF!</v>
      </c>
      <c r="AB450" s="34" t="e">
        <f>IF(AB449=0,0,CHOOSE(AB449,D454,E454,F454,G454,H454,I454,J454,K454,L454,M454,N454,O454,P454,Q454,R454,S454,T454,U454,V454,W454,X454,Y454,Z454,AA454,AB454,AC454,AD454,AE454))</f>
        <v>#REF!</v>
      </c>
      <c r="AC450" s="34" t="e">
        <f>IF(AC449=0,0,CHOOSE(AC449,D454,E454,F454,G454,H454,I454,J454,K454,L454,M454,N454,O454,P454,Q454,R454,S454,T454,U454,V454,W454,X454,Y454,Z454,AA454,AB454,AC454,AD454,AE454))</f>
        <v>#REF!</v>
      </c>
      <c r="AD450" s="34" t="e">
        <f>IF(AD449=0,0,CHOOSE(AD449,D454,E454,F454,G454,H454,I454,J454,K454,L454,M454,N454,O454,P454,Q454,R454,S454,T454,U454,V454,W454,X454,Y454,Z454,AA454,AB454,AC454,AD454,AE454))</f>
        <v>#REF!</v>
      </c>
      <c r="AE450" s="34" t="e">
        <f>IF(AE449=0,0,CHOOSE(AE449,D454,E454,F454,G454,H454,I454,J454,K454,L454,M454,N454,O454,P454,Q454,R454,S454,T454,U454,V454,W454,X454,Y454,Z454,AA454,AB454,AC454,AD454,AE454))</f>
        <v>#REF!</v>
      </c>
      <c r="AF450" s="42"/>
      <c r="AG450" s="42"/>
      <c r="AH450" s="42"/>
      <c r="AI450" s="42"/>
      <c r="AJ450" s="42"/>
      <c r="AK450" s="42"/>
      <c r="AL450" s="42"/>
      <c r="AM450" s="42"/>
      <c r="AN450" s="42"/>
      <c r="AO450" s="42"/>
      <c r="AP450" s="42"/>
      <c r="AQ450" s="42"/>
      <c r="AR450" s="12"/>
      <c r="AS450" s="12"/>
      <c r="AT450" s="12"/>
      <c r="AU450" s="12"/>
      <c r="AV450" s="12"/>
      <c r="AW450" s="12"/>
      <c r="AX450" s="12"/>
      <c r="AY450" s="12"/>
      <c r="AZ450" s="12"/>
      <c r="BA450" s="12"/>
      <c r="BB450" s="12"/>
      <c r="BC450" s="12"/>
      <c r="BD450" s="12"/>
    </row>
    <row r="451" spans="1:56">
      <c r="A451" s="49"/>
      <c r="B451" s="12"/>
      <c r="C451" s="12"/>
      <c r="D451" s="22"/>
      <c r="E451" s="22"/>
      <c r="F451" s="22"/>
      <c r="G451" s="22"/>
      <c r="H451" s="22"/>
      <c r="I451" s="22"/>
      <c r="J451" s="22"/>
      <c r="K451" s="22"/>
      <c r="L451" s="22"/>
      <c r="M451" s="22"/>
      <c r="N451" s="22"/>
      <c r="O451" s="22"/>
      <c r="P451" s="22"/>
      <c r="Q451" s="22"/>
      <c r="R451" s="22"/>
      <c r="S451" s="22"/>
      <c r="T451" s="22"/>
      <c r="U451" s="22"/>
      <c r="V451" s="22"/>
      <c r="W451" s="22"/>
      <c r="X451" s="22"/>
      <c r="Y451" s="22"/>
      <c r="Z451" s="22"/>
      <c r="AA451" s="22"/>
      <c r="AB451" s="22"/>
      <c r="AC451" s="22"/>
      <c r="AD451" s="50"/>
      <c r="AE451" s="50"/>
      <c r="AF451" s="50"/>
      <c r="AG451" s="50"/>
      <c r="AH451" s="50"/>
      <c r="AI451" s="50"/>
      <c r="AJ451" s="50"/>
      <c r="AK451" s="50"/>
      <c r="AL451" s="50"/>
      <c r="AM451" s="50"/>
      <c r="AN451" s="50"/>
      <c r="AO451" s="50"/>
      <c r="AP451" s="50"/>
      <c r="AQ451" s="50"/>
      <c r="AR451" s="50"/>
      <c r="AS451" s="50"/>
      <c r="AT451" s="50"/>
      <c r="AU451" s="50"/>
      <c r="AV451" s="50"/>
      <c r="AW451" s="50"/>
      <c r="AX451" s="50"/>
      <c r="AY451" s="50"/>
      <c r="AZ451" s="50"/>
      <c r="BA451" s="50"/>
      <c r="BB451" s="12"/>
      <c r="BC451" s="12"/>
      <c r="BD451" s="12"/>
    </row>
    <row r="452" spans="1:56">
      <c r="A452" s="49" t="e">
        <f>+"Output "&amp; PV_Base!A438&amp;""</f>
        <v>#REF!</v>
      </c>
      <c r="B452" s="12"/>
      <c r="C452" s="51"/>
      <c r="D452" s="52" t="e">
        <f>D$7</f>
        <v>#NAME?</v>
      </c>
      <c r="E452" s="25" t="e">
        <f t="shared" ref="E452:AE452" si="270">D452+1</f>
        <v>#NAME?</v>
      </c>
      <c r="F452" s="25" t="e">
        <f t="shared" si="270"/>
        <v>#NAME?</v>
      </c>
      <c r="G452" s="25" t="e">
        <f t="shared" si="270"/>
        <v>#NAME?</v>
      </c>
      <c r="H452" s="25" t="e">
        <f t="shared" si="270"/>
        <v>#NAME?</v>
      </c>
      <c r="I452" s="25" t="e">
        <f t="shared" si="270"/>
        <v>#NAME?</v>
      </c>
      <c r="J452" s="25" t="e">
        <f t="shared" si="270"/>
        <v>#NAME?</v>
      </c>
      <c r="K452" s="25" t="e">
        <f t="shared" si="270"/>
        <v>#NAME?</v>
      </c>
      <c r="L452" s="25" t="e">
        <f t="shared" si="270"/>
        <v>#NAME?</v>
      </c>
      <c r="M452" s="25" t="e">
        <f t="shared" si="270"/>
        <v>#NAME?</v>
      </c>
      <c r="N452" s="25" t="e">
        <f t="shared" si="270"/>
        <v>#NAME?</v>
      </c>
      <c r="O452" s="25" t="e">
        <f t="shared" si="270"/>
        <v>#NAME?</v>
      </c>
      <c r="P452" s="25" t="e">
        <f t="shared" si="270"/>
        <v>#NAME?</v>
      </c>
      <c r="Q452" s="25" t="e">
        <f t="shared" si="270"/>
        <v>#NAME?</v>
      </c>
      <c r="R452" s="25" t="e">
        <f t="shared" si="270"/>
        <v>#NAME?</v>
      </c>
      <c r="S452" s="25" t="e">
        <f t="shared" si="270"/>
        <v>#NAME?</v>
      </c>
      <c r="T452" s="25" t="e">
        <f t="shared" si="270"/>
        <v>#NAME?</v>
      </c>
      <c r="U452" s="25" t="e">
        <f t="shared" si="270"/>
        <v>#NAME?</v>
      </c>
      <c r="V452" s="25" t="e">
        <f t="shared" si="270"/>
        <v>#NAME?</v>
      </c>
      <c r="W452" s="25" t="e">
        <f t="shared" si="270"/>
        <v>#NAME?</v>
      </c>
      <c r="X452" s="25" t="e">
        <f t="shared" si="270"/>
        <v>#NAME?</v>
      </c>
      <c r="Y452" s="25" t="e">
        <f t="shared" si="270"/>
        <v>#NAME?</v>
      </c>
      <c r="Z452" s="25" t="e">
        <f t="shared" si="270"/>
        <v>#NAME?</v>
      </c>
      <c r="AA452" s="25" t="e">
        <f t="shared" si="270"/>
        <v>#NAME?</v>
      </c>
      <c r="AB452" s="25" t="e">
        <f t="shared" si="270"/>
        <v>#NAME?</v>
      </c>
      <c r="AC452" s="25" t="e">
        <f t="shared" si="270"/>
        <v>#NAME?</v>
      </c>
      <c r="AD452" s="25" t="e">
        <f t="shared" si="270"/>
        <v>#NAME?</v>
      </c>
      <c r="AE452" s="25" t="e">
        <f t="shared" si="270"/>
        <v>#NAME?</v>
      </c>
      <c r="AF452" s="50"/>
      <c r="AG452" s="50"/>
      <c r="AH452" s="50"/>
      <c r="AI452" s="50"/>
      <c r="AJ452" s="50"/>
      <c r="AK452" s="50"/>
      <c r="AL452" s="50"/>
      <c r="AM452" s="50"/>
      <c r="AN452" s="50"/>
      <c r="AO452" s="50"/>
      <c r="AP452" s="50"/>
      <c r="AQ452" s="50"/>
      <c r="AR452" s="50"/>
      <c r="AS452" s="50"/>
      <c r="AT452" s="50"/>
      <c r="AU452" s="50"/>
      <c r="AV452" s="50"/>
      <c r="AW452" s="50"/>
      <c r="AX452" s="50"/>
      <c r="AY452" s="50"/>
      <c r="AZ452" s="50"/>
      <c r="BA452" s="50"/>
      <c r="BB452" s="12"/>
      <c r="BC452" s="12"/>
      <c r="BD452" s="12"/>
    </row>
    <row r="453" spans="1:56">
      <c r="A453" s="53"/>
      <c r="B453" s="51"/>
      <c r="C453" s="54" t="e">
        <f>$C$22</f>
        <v>#REF!</v>
      </c>
      <c r="D453" s="85" t="e">
        <f>#REF!</f>
        <v>#REF!</v>
      </c>
      <c r="E453" s="85" t="e">
        <f>#REF!</f>
        <v>#REF!</v>
      </c>
      <c r="F453" s="85" t="e">
        <f>#REF!</f>
        <v>#REF!</v>
      </c>
      <c r="G453" s="85" t="e">
        <f>#REF!</f>
        <v>#REF!</v>
      </c>
      <c r="H453" s="85" t="e">
        <f>#REF!</f>
        <v>#REF!</v>
      </c>
      <c r="I453" s="85" t="e">
        <f>#REF!</f>
        <v>#REF!</v>
      </c>
      <c r="J453" s="85" t="e">
        <f>#REF!</f>
        <v>#REF!</v>
      </c>
      <c r="K453" s="85" t="e">
        <f>#REF!</f>
        <v>#REF!</v>
      </c>
      <c r="L453" s="85" t="e">
        <f>#REF!</f>
        <v>#REF!</v>
      </c>
      <c r="M453" s="85" t="e">
        <f>#REF!</f>
        <v>#REF!</v>
      </c>
      <c r="N453" s="85" t="e">
        <f>#REF!</f>
        <v>#REF!</v>
      </c>
      <c r="O453" s="85" t="e">
        <f>#REF!</f>
        <v>#REF!</v>
      </c>
      <c r="P453" s="85" t="e">
        <f>#REF!</f>
        <v>#REF!</v>
      </c>
      <c r="Q453" s="85" t="e">
        <f>#REF!</f>
        <v>#REF!</v>
      </c>
      <c r="R453" s="85" t="e">
        <f>#REF!</f>
        <v>#REF!</v>
      </c>
      <c r="S453" s="85" t="e">
        <f>#REF!</f>
        <v>#REF!</v>
      </c>
      <c r="T453" s="85" t="e">
        <f>#REF!</f>
        <v>#REF!</v>
      </c>
      <c r="U453" s="85" t="e">
        <f>#REF!</f>
        <v>#REF!</v>
      </c>
      <c r="V453" s="85" t="e">
        <f>#REF!</f>
        <v>#REF!</v>
      </c>
      <c r="W453" s="85" t="e">
        <f>#REF!</f>
        <v>#REF!</v>
      </c>
      <c r="X453" s="85" t="e">
        <f>#REF!</f>
        <v>#REF!</v>
      </c>
      <c r="Y453" s="85" t="e">
        <f>#REF!</f>
        <v>#REF!</v>
      </c>
      <c r="Z453" s="85" t="e">
        <f>#REF!</f>
        <v>#REF!</v>
      </c>
      <c r="AA453" s="85" t="e">
        <f>#REF!</f>
        <v>#REF!</v>
      </c>
      <c r="AB453" s="85" t="e">
        <f>#REF!</f>
        <v>#REF!</v>
      </c>
      <c r="AC453" s="85" t="e">
        <f>#REF!</f>
        <v>#REF!</v>
      </c>
      <c r="AD453" s="85" t="e">
        <f>#REF!</f>
        <v>#REF!</v>
      </c>
      <c r="AE453" s="85" t="e">
        <f>#REF!</f>
        <v>#REF!</v>
      </c>
      <c r="AF453" s="50"/>
      <c r="AG453" s="50"/>
      <c r="AH453" s="50"/>
      <c r="AI453" s="50"/>
      <c r="AJ453" s="50"/>
      <c r="AK453" s="50"/>
      <c r="AL453" s="50"/>
      <c r="AM453" s="50"/>
      <c r="AN453" s="50"/>
      <c r="AO453" s="50"/>
      <c r="AP453" s="50"/>
      <c r="AQ453" s="50"/>
      <c r="AR453" s="50"/>
      <c r="AS453" s="50"/>
      <c r="AT453" s="50"/>
      <c r="AU453" s="50"/>
      <c r="AV453" s="50"/>
      <c r="AW453" s="50"/>
      <c r="AX453" s="50"/>
      <c r="AY453" s="50"/>
      <c r="AZ453" s="50"/>
      <c r="BA453" s="50"/>
      <c r="BB453" s="12"/>
      <c r="BC453" s="12"/>
      <c r="BD453" s="12"/>
    </row>
    <row r="454" spans="1:56">
      <c r="C454" s="30" t="e">
        <f>$C$23</f>
        <v>#REF!</v>
      </c>
      <c r="D454" s="84" t="e">
        <f>D453</f>
        <v>#REF!</v>
      </c>
      <c r="E454" s="84" t="e">
        <f>SUM(D453:E453)</f>
        <v>#REF!</v>
      </c>
      <c r="F454" s="84" t="e">
        <f>SUM(D453:F453)</f>
        <v>#REF!</v>
      </c>
      <c r="G454" s="84" t="e">
        <f>SUM(D453:G453)</f>
        <v>#REF!</v>
      </c>
      <c r="H454" s="84" t="e">
        <f>SUM(D453:H453)</f>
        <v>#REF!</v>
      </c>
      <c r="I454" s="84" t="e">
        <f>SUM(D453:I453)</f>
        <v>#REF!</v>
      </c>
      <c r="J454" s="84" t="e">
        <f>SUM(D453:J453)</f>
        <v>#REF!</v>
      </c>
      <c r="K454" s="84" t="e">
        <f>SUM(D453:K453)</f>
        <v>#REF!</v>
      </c>
      <c r="L454" s="84" t="e">
        <f>SUM(D453:L453)</f>
        <v>#REF!</v>
      </c>
      <c r="M454" s="84" t="e">
        <f>SUM(D453:M453)</f>
        <v>#REF!</v>
      </c>
      <c r="N454" s="84" t="e">
        <f>SUM(D453:N453)</f>
        <v>#REF!</v>
      </c>
      <c r="O454" s="84" t="e">
        <f>SUM(D453:O453)</f>
        <v>#REF!</v>
      </c>
      <c r="P454" s="84" t="e">
        <f>SUM(D453:P453)</f>
        <v>#REF!</v>
      </c>
      <c r="Q454" s="84" t="e">
        <f>SUM(D453:Q453)</f>
        <v>#REF!</v>
      </c>
      <c r="R454" s="84" t="e">
        <f>SUM(D453:R453)</f>
        <v>#REF!</v>
      </c>
      <c r="S454" s="84" t="e">
        <f>SUM(D453:S453)</f>
        <v>#REF!</v>
      </c>
      <c r="T454" s="84" t="e">
        <f>SUM(D453:T453)</f>
        <v>#REF!</v>
      </c>
      <c r="U454" s="84" t="e">
        <f>SUM(D453:U453)</f>
        <v>#REF!</v>
      </c>
      <c r="V454" s="84" t="e">
        <f>SUM(D453:V453)</f>
        <v>#REF!</v>
      </c>
      <c r="W454" s="84" t="e">
        <f>SUM(D453:W453)</f>
        <v>#REF!</v>
      </c>
      <c r="X454" s="84" t="e">
        <f>SUM(D453:X453)</f>
        <v>#REF!</v>
      </c>
      <c r="Y454" s="84" t="e">
        <f>SUM(D453:Y453)</f>
        <v>#REF!</v>
      </c>
      <c r="Z454" s="84" t="e">
        <f>SUM(D453:Z453)</f>
        <v>#REF!</v>
      </c>
      <c r="AA454" s="84" t="e">
        <f>SUM(D453:AA453)</f>
        <v>#REF!</v>
      </c>
      <c r="AB454" s="84" t="e">
        <f>SUM(D453:AB453)</f>
        <v>#REF!</v>
      </c>
      <c r="AC454" s="84" t="e">
        <f>SUM(D453:AC453)</f>
        <v>#REF!</v>
      </c>
      <c r="AD454" s="84" t="e">
        <f>SUM(D453:AD453)</f>
        <v>#REF!</v>
      </c>
      <c r="AE454" s="84" t="e">
        <f>SUM(D453:AE453)</f>
        <v>#REF!</v>
      </c>
      <c r="AF454" s="50"/>
      <c r="AG454" s="50"/>
      <c r="AH454" s="50"/>
      <c r="AI454" s="50"/>
      <c r="AJ454" s="50"/>
      <c r="AK454" s="50"/>
      <c r="AL454" s="50"/>
      <c r="AM454" s="50"/>
      <c r="AN454" s="50"/>
      <c r="AO454" s="50"/>
      <c r="AP454" s="50"/>
      <c r="AQ454" s="50"/>
      <c r="AR454" s="50"/>
      <c r="AS454" s="50"/>
      <c r="AT454" s="50"/>
      <c r="AU454" s="50"/>
      <c r="AV454" s="50"/>
      <c r="AW454" s="50"/>
      <c r="AX454" s="50"/>
      <c r="AY454" s="50"/>
      <c r="AZ454" s="50"/>
      <c r="BA454" s="50"/>
      <c r="BB454" s="12"/>
      <c r="BC454" s="12"/>
      <c r="BD454" s="12"/>
    </row>
    <row r="455" spans="1:56">
      <c r="A455" s="53"/>
      <c r="C455" s="30" t="e">
        <f>$C$24</f>
        <v>#REF!</v>
      </c>
      <c r="D455" s="34" t="e">
        <f>D453-D459</f>
        <v>#REF!</v>
      </c>
      <c r="E455" s="34" t="e">
        <f t="shared" ref="E455:AE455" si="271">D455+E453-E459</f>
        <v>#REF!</v>
      </c>
      <c r="F455" s="34" t="e">
        <f t="shared" si="271"/>
        <v>#REF!</v>
      </c>
      <c r="G455" s="34" t="e">
        <f t="shared" si="271"/>
        <v>#REF!</v>
      </c>
      <c r="H455" s="34" t="e">
        <f t="shared" si="271"/>
        <v>#REF!</v>
      </c>
      <c r="I455" s="34" t="e">
        <f t="shared" si="271"/>
        <v>#REF!</v>
      </c>
      <c r="J455" s="34" t="e">
        <f t="shared" si="271"/>
        <v>#REF!</v>
      </c>
      <c r="K455" s="34" t="e">
        <f t="shared" si="271"/>
        <v>#REF!</v>
      </c>
      <c r="L455" s="34" t="e">
        <f t="shared" si="271"/>
        <v>#REF!</v>
      </c>
      <c r="M455" s="34" t="e">
        <f t="shared" si="271"/>
        <v>#REF!</v>
      </c>
      <c r="N455" s="34" t="e">
        <f t="shared" si="271"/>
        <v>#REF!</v>
      </c>
      <c r="O455" s="34" t="e">
        <f t="shared" si="271"/>
        <v>#REF!</v>
      </c>
      <c r="P455" s="34" t="e">
        <f t="shared" si="271"/>
        <v>#REF!</v>
      </c>
      <c r="Q455" s="34" t="e">
        <f t="shared" si="271"/>
        <v>#REF!</v>
      </c>
      <c r="R455" s="34" t="e">
        <f t="shared" si="271"/>
        <v>#REF!</v>
      </c>
      <c r="S455" s="34" t="e">
        <f t="shared" si="271"/>
        <v>#REF!</v>
      </c>
      <c r="T455" s="34" t="e">
        <f t="shared" si="271"/>
        <v>#REF!</v>
      </c>
      <c r="U455" s="34" t="e">
        <f t="shared" si="271"/>
        <v>#REF!</v>
      </c>
      <c r="V455" s="34" t="e">
        <f t="shared" si="271"/>
        <v>#REF!</v>
      </c>
      <c r="W455" s="34" t="e">
        <f t="shared" si="271"/>
        <v>#REF!</v>
      </c>
      <c r="X455" s="34" t="e">
        <f t="shared" si="271"/>
        <v>#REF!</v>
      </c>
      <c r="Y455" s="34" t="e">
        <f t="shared" si="271"/>
        <v>#REF!</v>
      </c>
      <c r="Z455" s="34" t="e">
        <f t="shared" si="271"/>
        <v>#REF!</v>
      </c>
      <c r="AA455" s="34" t="e">
        <f t="shared" si="271"/>
        <v>#REF!</v>
      </c>
      <c r="AB455" s="34" t="e">
        <f t="shared" si="271"/>
        <v>#REF!</v>
      </c>
      <c r="AC455" s="34" t="e">
        <f t="shared" si="271"/>
        <v>#REF!</v>
      </c>
      <c r="AD455" s="34" t="e">
        <f t="shared" si="271"/>
        <v>#REF!</v>
      </c>
      <c r="AE455" s="34" t="e">
        <f t="shared" si="271"/>
        <v>#REF!</v>
      </c>
      <c r="AF455" s="50"/>
      <c r="AG455" s="50"/>
      <c r="AH455" s="50"/>
      <c r="AI455" s="50"/>
      <c r="AJ455" s="50"/>
      <c r="AK455" s="50"/>
      <c r="AL455" s="50"/>
      <c r="AM455" s="50"/>
      <c r="AN455" s="50"/>
      <c r="AO455" s="50"/>
      <c r="AP455" s="50"/>
      <c r="AQ455" s="50"/>
      <c r="AR455" s="50"/>
      <c r="AS455" s="50"/>
      <c r="AT455" s="50"/>
      <c r="AU455" s="50"/>
      <c r="AV455" s="50"/>
      <c r="AW455" s="50"/>
      <c r="AX455" s="50"/>
      <c r="AY455" s="50"/>
      <c r="AZ455" s="50"/>
      <c r="BA455" s="50"/>
      <c r="BB455" s="12"/>
      <c r="BC455" s="12"/>
      <c r="BD455" s="12"/>
    </row>
    <row r="456" spans="1:56" s="12" customFormat="1">
      <c r="A456" s="39"/>
      <c r="C456" s="30" t="e">
        <f>+TEXT(C445,"#")&amp;"   "&amp;TEXT(A438,"#")</f>
        <v>#REF!</v>
      </c>
      <c r="D456" s="56" t="e">
        <f>IF($B441&gt;=$B442,D453,D453*D445/100)</f>
        <v>#REF!</v>
      </c>
      <c r="E456" s="56" t="e">
        <f>IF($B441&gt;=$B442,D456-E459+E453,D456*(1+$B442)-E457+E453*$D445/100)</f>
        <v>#REF!</v>
      </c>
      <c r="F456" s="56" t="e">
        <f t="shared" ref="F456:AE456" si="272">IF($B441&gt;=$B442,E456-F459+F453,E456*(1+$B442)-F457+F453*$D445/100)</f>
        <v>#REF!</v>
      </c>
      <c r="G456" s="56" t="e">
        <f t="shared" si="272"/>
        <v>#REF!</v>
      </c>
      <c r="H456" s="56" t="e">
        <f t="shared" si="272"/>
        <v>#REF!</v>
      </c>
      <c r="I456" s="56" t="e">
        <f t="shared" si="272"/>
        <v>#REF!</v>
      </c>
      <c r="J456" s="56" t="e">
        <f t="shared" si="272"/>
        <v>#REF!</v>
      </c>
      <c r="K456" s="56" t="e">
        <f t="shared" si="272"/>
        <v>#REF!</v>
      </c>
      <c r="L456" s="56" t="e">
        <f t="shared" si="272"/>
        <v>#REF!</v>
      </c>
      <c r="M456" s="56" t="e">
        <f t="shared" si="272"/>
        <v>#REF!</v>
      </c>
      <c r="N456" s="56" t="e">
        <f t="shared" si="272"/>
        <v>#REF!</v>
      </c>
      <c r="O456" s="56" t="e">
        <f t="shared" si="272"/>
        <v>#REF!</v>
      </c>
      <c r="P456" s="56" t="e">
        <f t="shared" si="272"/>
        <v>#REF!</v>
      </c>
      <c r="Q456" s="56" t="e">
        <f t="shared" si="272"/>
        <v>#REF!</v>
      </c>
      <c r="R456" s="56" t="e">
        <f t="shared" si="272"/>
        <v>#REF!</v>
      </c>
      <c r="S456" s="56" t="e">
        <f t="shared" si="272"/>
        <v>#REF!</v>
      </c>
      <c r="T456" s="56" t="e">
        <f t="shared" si="272"/>
        <v>#REF!</v>
      </c>
      <c r="U456" s="56" t="e">
        <f t="shared" si="272"/>
        <v>#REF!</v>
      </c>
      <c r="V456" s="56" t="e">
        <f t="shared" si="272"/>
        <v>#REF!</v>
      </c>
      <c r="W456" s="56" t="e">
        <f t="shared" si="272"/>
        <v>#REF!</v>
      </c>
      <c r="X456" s="56" t="e">
        <f t="shared" si="272"/>
        <v>#REF!</v>
      </c>
      <c r="Y456" s="56" t="e">
        <f t="shared" si="272"/>
        <v>#REF!</v>
      </c>
      <c r="Z456" s="56" t="e">
        <f t="shared" si="272"/>
        <v>#REF!</v>
      </c>
      <c r="AA456" s="56" t="e">
        <f t="shared" si="272"/>
        <v>#REF!</v>
      </c>
      <c r="AB456" s="56" t="e">
        <f t="shared" si="272"/>
        <v>#REF!</v>
      </c>
      <c r="AC456" s="56" t="e">
        <f t="shared" si="272"/>
        <v>#REF!</v>
      </c>
      <c r="AD456" s="56" t="e">
        <f t="shared" si="272"/>
        <v>#REF!</v>
      </c>
      <c r="AE456" s="56" t="e">
        <f t="shared" si="272"/>
        <v>#REF!</v>
      </c>
      <c r="AF456" s="50"/>
      <c r="AG456" s="50"/>
      <c r="AH456" s="50"/>
      <c r="AI456" s="50"/>
      <c r="AJ456" s="50"/>
      <c r="AK456" s="50"/>
      <c r="AL456" s="50"/>
      <c r="AM456" s="50"/>
      <c r="AN456" s="50"/>
      <c r="AO456" s="50"/>
      <c r="AP456" s="50"/>
      <c r="AQ456" s="50"/>
      <c r="AR456" s="50"/>
      <c r="AS456" s="50"/>
      <c r="AT456" s="50"/>
      <c r="AU456" s="50"/>
      <c r="AV456" s="50"/>
      <c r="AW456" s="50"/>
      <c r="AX456" s="50"/>
      <c r="AY456" s="50"/>
      <c r="AZ456" s="50"/>
      <c r="BA456" s="50"/>
      <c r="BB456" s="50"/>
      <c r="BC456" s="50"/>
      <c r="BD456" s="50"/>
    </row>
    <row r="457" spans="1:56">
      <c r="C457" s="30" t="e">
        <f>$C$26</f>
        <v>#REF!</v>
      </c>
      <c r="D457" s="84" t="e">
        <f t="shared" ref="D457:AE457" si="273">D458+D459</f>
        <v>#REF!</v>
      </c>
      <c r="E457" s="84" t="e">
        <f t="shared" si="273"/>
        <v>#REF!</v>
      </c>
      <c r="F457" s="84" t="e">
        <f t="shared" si="273"/>
        <v>#REF!</v>
      </c>
      <c r="G457" s="84" t="e">
        <f t="shared" si="273"/>
        <v>#REF!</v>
      </c>
      <c r="H457" s="84" t="e">
        <f t="shared" si="273"/>
        <v>#REF!</v>
      </c>
      <c r="I457" s="84" t="e">
        <f t="shared" si="273"/>
        <v>#REF!</v>
      </c>
      <c r="J457" s="84" t="e">
        <f t="shared" si="273"/>
        <v>#REF!</v>
      </c>
      <c r="K457" s="84" t="e">
        <f t="shared" si="273"/>
        <v>#REF!</v>
      </c>
      <c r="L457" s="84" t="e">
        <f t="shared" si="273"/>
        <v>#REF!</v>
      </c>
      <c r="M457" s="84" t="e">
        <f t="shared" si="273"/>
        <v>#REF!</v>
      </c>
      <c r="N457" s="84" t="e">
        <f t="shared" si="273"/>
        <v>#REF!</v>
      </c>
      <c r="O457" s="84" t="e">
        <f t="shared" si="273"/>
        <v>#REF!</v>
      </c>
      <c r="P457" s="84" t="e">
        <f t="shared" si="273"/>
        <v>#REF!</v>
      </c>
      <c r="Q457" s="84" t="e">
        <f t="shared" si="273"/>
        <v>#REF!</v>
      </c>
      <c r="R457" s="84" t="e">
        <f t="shared" si="273"/>
        <v>#REF!</v>
      </c>
      <c r="S457" s="84" t="e">
        <f t="shared" si="273"/>
        <v>#REF!</v>
      </c>
      <c r="T457" s="84" t="e">
        <f t="shared" si="273"/>
        <v>#REF!</v>
      </c>
      <c r="U457" s="84" t="e">
        <f t="shared" si="273"/>
        <v>#REF!</v>
      </c>
      <c r="V457" s="84" t="e">
        <f t="shared" si="273"/>
        <v>#REF!</v>
      </c>
      <c r="W457" s="84" t="e">
        <f t="shared" si="273"/>
        <v>#REF!</v>
      </c>
      <c r="X457" s="84" t="e">
        <f t="shared" si="273"/>
        <v>#REF!</v>
      </c>
      <c r="Y457" s="84" t="e">
        <f t="shared" si="273"/>
        <v>#REF!</v>
      </c>
      <c r="Z457" s="84" t="e">
        <f t="shared" si="273"/>
        <v>#REF!</v>
      </c>
      <c r="AA457" s="84" t="e">
        <f t="shared" si="273"/>
        <v>#REF!</v>
      </c>
      <c r="AB457" s="84" t="e">
        <f t="shared" si="273"/>
        <v>#REF!</v>
      </c>
      <c r="AC457" s="84" t="e">
        <f t="shared" si="273"/>
        <v>#REF!</v>
      </c>
      <c r="AD457" s="84" t="e">
        <f t="shared" si="273"/>
        <v>#REF!</v>
      </c>
      <c r="AE457" s="84" t="e">
        <f t="shared" si="273"/>
        <v>#REF!</v>
      </c>
      <c r="AF457" s="23"/>
      <c r="AG457" s="23"/>
      <c r="AH457" s="23"/>
      <c r="AI457" s="23"/>
      <c r="AJ457" s="23"/>
      <c r="AK457" s="23"/>
      <c r="AL457" s="23"/>
      <c r="AM457" s="23"/>
      <c r="AN457" s="23"/>
      <c r="AO457" s="23"/>
      <c r="AP457" s="59"/>
      <c r="AQ457" s="23"/>
      <c r="AR457" s="23"/>
      <c r="AS457" s="23"/>
      <c r="AT457" s="23"/>
      <c r="AU457" s="23"/>
      <c r="AV457" s="23"/>
      <c r="AW457" s="23"/>
      <c r="AX457" s="23"/>
      <c r="AY457" s="23"/>
      <c r="AZ457" s="23"/>
      <c r="BA457" s="23"/>
      <c r="BB457" s="12"/>
      <c r="BC457" s="12"/>
      <c r="BD457" s="12"/>
    </row>
    <row r="458" spans="1:56">
      <c r="C458" s="30" t="e">
        <f>$C$27</f>
        <v>#REF!</v>
      </c>
      <c r="D458" s="84"/>
      <c r="E458" s="84" t="e">
        <f>$B441*D455</f>
        <v>#REF!</v>
      </c>
      <c r="F458" s="84" t="e">
        <f t="shared" ref="F458:AE458" si="274">$B441*E455</f>
        <v>#REF!</v>
      </c>
      <c r="G458" s="84" t="e">
        <f t="shared" si="274"/>
        <v>#REF!</v>
      </c>
      <c r="H458" s="84" t="e">
        <f t="shared" si="274"/>
        <v>#REF!</v>
      </c>
      <c r="I458" s="84" t="e">
        <f t="shared" si="274"/>
        <v>#REF!</v>
      </c>
      <c r="J458" s="84" t="e">
        <f t="shared" si="274"/>
        <v>#REF!</v>
      </c>
      <c r="K458" s="84" t="e">
        <f t="shared" si="274"/>
        <v>#REF!</v>
      </c>
      <c r="L458" s="84" t="e">
        <f t="shared" si="274"/>
        <v>#REF!</v>
      </c>
      <c r="M458" s="84" t="e">
        <f t="shared" si="274"/>
        <v>#REF!</v>
      </c>
      <c r="N458" s="84" t="e">
        <f t="shared" si="274"/>
        <v>#REF!</v>
      </c>
      <c r="O458" s="84" t="e">
        <f t="shared" si="274"/>
        <v>#REF!</v>
      </c>
      <c r="P458" s="84" t="e">
        <f t="shared" si="274"/>
        <v>#REF!</v>
      </c>
      <c r="Q458" s="84" t="e">
        <f t="shared" si="274"/>
        <v>#REF!</v>
      </c>
      <c r="R458" s="84" t="e">
        <f t="shared" si="274"/>
        <v>#REF!</v>
      </c>
      <c r="S458" s="84" t="e">
        <f t="shared" si="274"/>
        <v>#REF!</v>
      </c>
      <c r="T458" s="84" t="e">
        <f t="shared" si="274"/>
        <v>#REF!</v>
      </c>
      <c r="U458" s="84" t="e">
        <f t="shared" si="274"/>
        <v>#REF!</v>
      </c>
      <c r="V458" s="84" t="e">
        <f t="shared" si="274"/>
        <v>#REF!</v>
      </c>
      <c r="W458" s="84" t="e">
        <f t="shared" si="274"/>
        <v>#REF!</v>
      </c>
      <c r="X458" s="84" t="e">
        <f t="shared" si="274"/>
        <v>#REF!</v>
      </c>
      <c r="Y458" s="84" t="e">
        <f t="shared" si="274"/>
        <v>#REF!</v>
      </c>
      <c r="Z458" s="84" t="e">
        <f t="shared" si="274"/>
        <v>#REF!</v>
      </c>
      <c r="AA458" s="84" t="e">
        <f t="shared" si="274"/>
        <v>#REF!</v>
      </c>
      <c r="AB458" s="84" t="e">
        <f t="shared" si="274"/>
        <v>#REF!</v>
      </c>
      <c r="AC458" s="84" t="e">
        <f t="shared" si="274"/>
        <v>#REF!</v>
      </c>
      <c r="AD458" s="84" t="e">
        <f t="shared" si="274"/>
        <v>#REF!</v>
      </c>
      <c r="AE458" s="84" t="e">
        <f t="shared" si="274"/>
        <v>#REF!</v>
      </c>
      <c r="AF458" s="45"/>
      <c r="AG458" s="45"/>
      <c r="AH458" s="45"/>
      <c r="AI458" s="45"/>
      <c r="AJ458" s="45"/>
      <c r="AK458" s="45"/>
      <c r="AL458" s="45"/>
      <c r="AM458" s="45"/>
      <c r="AN458" s="45"/>
      <c r="AO458" s="45"/>
      <c r="AP458" s="60"/>
      <c r="AQ458" s="45"/>
      <c r="AR458" s="45"/>
      <c r="AS458" s="45"/>
      <c r="AT458" s="45"/>
      <c r="AU458" s="45"/>
      <c r="AV458" s="45"/>
      <c r="AW458" s="46"/>
      <c r="AX458" s="45"/>
      <c r="AY458" s="45"/>
      <c r="AZ458" s="45"/>
      <c r="BA458" s="45"/>
      <c r="BB458" s="12"/>
      <c r="BC458" s="12"/>
      <c r="BD458" s="12"/>
    </row>
    <row r="459" spans="1:56">
      <c r="C459" s="30" t="e">
        <f>$C$28</f>
        <v>#REF!</v>
      </c>
      <c r="D459" s="84" t="e">
        <f>(D448-D450)/(B440-B439)</f>
        <v>#REF!</v>
      </c>
      <c r="E459" s="84" t="e">
        <f>(E448-E450)/(B440-B439)</f>
        <v>#REF!</v>
      </c>
      <c r="F459" s="84" t="e">
        <f>(F448-F450)/(B440-B439)</f>
        <v>#REF!</v>
      </c>
      <c r="G459" s="84" t="e">
        <f>(G448-G450)/(B440-B439)</f>
        <v>#REF!</v>
      </c>
      <c r="H459" s="84" t="e">
        <f>(H448-H450)/(B440-B439)</f>
        <v>#REF!</v>
      </c>
      <c r="I459" s="84" t="e">
        <f>(I448-I450)/(B440-B439)</f>
        <v>#REF!</v>
      </c>
      <c r="J459" s="84" t="e">
        <f>(J448-J450)/(B440-B439)</f>
        <v>#REF!</v>
      </c>
      <c r="K459" s="84" t="e">
        <f>(K448-K450)/(B440-B439)</f>
        <v>#REF!</v>
      </c>
      <c r="L459" s="84" t="e">
        <f>(L448-L450)/(B440-B439)</f>
        <v>#REF!</v>
      </c>
      <c r="M459" s="84" t="e">
        <f>(M448-M450)/(B440-B439)</f>
        <v>#REF!</v>
      </c>
      <c r="N459" s="84" t="e">
        <f>(N448-N450)/(B440-B439)</f>
        <v>#REF!</v>
      </c>
      <c r="O459" s="84" t="e">
        <f>(O448-O450)/(B440-B439)</f>
        <v>#REF!</v>
      </c>
      <c r="P459" s="84" t="e">
        <f>(P448-P450)/(B440-B439)</f>
        <v>#REF!</v>
      </c>
      <c r="Q459" s="84" t="e">
        <f>(Q448-Q450)/(B440-B439)</f>
        <v>#REF!</v>
      </c>
      <c r="R459" s="84" t="e">
        <f>(R448-R450)/(B440-B439)</f>
        <v>#REF!</v>
      </c>
      <c r="S459" s="84" t="e">
        <f>(S448-S450)/(B440-B439)</f>
        <v>#REF!</v>
      </c>
      <c r="T459" s="84" t="e">
        <f>(T448-T450)/(B440-B439)</f>
        <v>#REF!</v>
      </c>
      <c r="U459" s="84" t="e">
        <f>(U448-U450)/(B440-B439)</f>
        <v>#REF!</v>
      </c>
      <c r="V459" s="84" t="e">
        <f>(V448-V450)/(B440-B439)</f>
        <v>#REF!</v>
      </c>
      <c r="W459" s="84" t="e">
        <f>(W448-W450)/(B440-B439)</f>
        <v>#REF!</v>
      </c>
      <c r="X459" s="84" t="e">
        <f>(X448-X450)/(B440-B439)</f>
        <v>#REF!</v>
      </c>
      <c r="Y459" s="84" t="e">
        <f>(Y448-Y450)/(B440-B439)</f>
        <v>#REF!</v>
      </c>
      <c r="Z459" s="84" t="e">
        <f>(Z448-Z450)/(B440-B439)</f>
        <v>#REF!</v>
      </c>
      <c r="AA459" s="84" t="e">
        <f>(AA448-AA450)/(B440-B439)</f>
        <v>#REF!</v>
      </c>
      <c r="AB459" s="84" t="e">
        <f>(AB448-AB450)/(B440-B439)</f>
        <v>#REF!</v>
      </c>
      <c r="AC459" s="84" t="e">
        <f>(AC448-AC450)/(B440-B439)</f>
        <v>#REF!</v>
      </c>
      <c r="AD459" s="84" t="e">
        <f>(AD448-AD450)/(B440-B439)</f>
        <v>#REF!</v>
      </c>
      <c r="AE459" s="84" t="e">
        <f>(AE448-AE450)/(B440-B439)</f>
        <v>#REF!</v>
      </c>
      <c r="AF459" s="46"/>
      <c r="AG459" s="46"/>
      <c r="AH459" s="46"/>
      <c r="AI459" s="46"/>
      <c r="AJ459" s="46"/>
      <c r="AK459" s="46"/>
      <c r="AL459" s="46"/>
      <c r="AM459" s="46"/>
      <c r="AN459" s="46"/>
      <c r="AO459" s="46"/>
      <c r="AP459" s="46"/>
      <c r="AQ459" s="46"/>
      <c r="AR459" s="46"/>
      <c r="AS459" s="46"/>
      <c r="AT459" s="46"/>
      <c r="AU459" s="46"/>
      <c r="AV459" s="12"/>
      <c r="AW459" s="46"/>
      <c r="AX459" s="12"/>
      <c r="AY459" s="12"/>
      <c r="AZ459" s="12"/>
      <c r="BA459" s="12"/>
      <c r="BB459" s="12"/>
      <c r="BC459" s="12"/>
      <c r="BD459" s="12"/>
    </row>
    <row r="460" spans="1:56">
      <c r="C460" s="30"/>
      <c r="D460" s="34"/>
      <c r="E460" s="34"/>
      <c r="F460" s="34"/>
      <c r="G460" s="34"/>
      <c r="H460" s="34"/>
      <c r="I460" s="34"/>
      <c r="J460" s="34"/>
      <c r="K460" s="34"/>
      <c r="L460" s="34"/>
      <c r="M460" s="34"/>
      <c r="N460" s="34"/>
      <c r="O460" s="34"/>
      <c r="P460" s="34"/>
      <c r="Q460" s="34"/>
      <c r="R460" s="34"/>
      <c r="S460" s="34"/>
      <c r="T460" s="34"/>
      <c r="U460" s="34"/>
      <c r="V460" s="34"/>
      <c r="W460" s="34"/>
      <c r="X460" s="34"/>
      <c r="Y460" s="34"/>
      <c r="Z460" s="34"/>
      <c r="AA460" s="34"/>
      <c r="AB460" s="34"/>
      <c r="AC460" s="34"/>
      <c r="AD460" s="34"/>
      <c r="AE460" s="34"/>
      <c r="AF460" s="46"/>
      <c r="AG460" s="46"/>
      <c r="AH460" s="46"/>
      <c r="AI460" s="46"/>
      <c r="AJ460" s="46"/>
      <c r="AK460" s="46"/>
      <c r="AL460" s="46"/>
      <c r="AM460" s="46"/>
      <c r="AN460" s="46"/>
      <c r="AO460" s="46"/>
      <c r="AP460" s="46"/>
      <c r="AQ460" s="46"/>
      <c r="AR460" s="46"/>
      <c r="AS460" s="46"/>
      <c r="AT460" s="46"/>
      <c r="AU460" s="46"/>
      <c r="AV460" s="46"/>
      <c r="AW460" s="46"/>
      <c r="AX460" s="46"/>
      <c r="AY460" s="46"/>
      <c r="AZ460" s="46"/>
      <c r="BA460" s="46"/>
      <c r="BB460" s="12"/>
      <c r="BC460" s="12"/>
      <c r="BD460" s="12"/>
    </row>
    <row r="461" spans="1:56">
      <c r="A461" s="39"/>
      <c r="B461" s="86"/>
      <c r="C461" s="30"/>
      <c r="D461" s="34"/>
      <c r="E461" s="34"/>
      <c r="F461" s="34"/>
      <c r="G461" s="34"/>
      <c r="H461" s="34"/>
      <c r="I461" s="34"/>
      <c r="J461" s="34"/>
      <c r="K461" s="34"/>
      <c r="L461" s="34"/>
      <c r="M461" s="34"/>
      <c r="N461" s="34"/>
      <c r="O461" s="34"/>
      <c r="P461" s="34"/>
      <c r="Q461" s="34"/>
      <c r="R461" s="34"/>
      <c r="S461" s="34"/>
      <c r="T461" s="34"/>
      <c r="U461" s="34"/>
      <c r="V461" s="34"/>
      <c r="W461" s="34"/>
      <c r="X461" s="34"/>
      <c r="Y461" s="34"/>
      <c r="Z461" s="34"/>
      <c r="AA461" s="34"/>
      <c r="AB461" s="34"/>
      <c r="AC461" s="34"/>
      <c r="AD461" s="34"/>
      <c r="AE461" s="34"/>
      <c r="AF461" s="46"/>
      <c r="AG461" s="46"/>
      <c r="AH461" s="46"/>
      <c r="AI461" s="46"/>
      <c r="AJ461" s="46"/>
      <c r="AK461" s="46"/>
      <c r="AL461" s="46"/>
      <c r="AM461" s="46"/>
      <c r="AN461" s="46"/>
      <c r="AO461" s="46"/>
      <c r="AP461" s="46"/>
      <c r="AQ461" s="46"/>
      <c r="AR461" s="46"/>
      <c r="AS461" s="46"/>
      <c r="AT461" s="46"/>
      <c r="AU461" s="46"/>
      <c r="AV461" s="46"/>
      <c r="AW461" s="46"/>
      <c r="AX461" s="46"/>
      <c r="AY461" s="46"/>
      <c r="AZ461" s="46"/>
      <c r="BA461" s="46"/>
      <c r="BB461" s="12"/>
      <c r="BC461" s="12"/>
      <c r="BD461" s="12"/>
    </row>
    <row r="462" spans="1:56">
      <c r="A462" s="39"/>
      <c r="B462" s="86"/>
      <c r="C462" s="30"/>
      <c r="D462" s="34"/>
      <c r="E462" s="34"/>
      <c r="F462" s="34"/>
      <c r="G462" s="34"/>
      <c r="H462" s="34"/>
      <c r="I462" s="34"/>
      <c r="J462" s="34"/>
      <c r="K462" s="34"/>
      <c r="L462" s="34"/>
      <c r="M462" s="34"/>
      <c r="N462" s="34"/>
      <c r="O462" s="34"/>
      <c r="P462" s="34"/>
      <c r="Q462" s="34"/>
      <c r="R462" s="34"/>
      <c r="S462" s="34"/>
      <c r="T462" s="34"/>
      <c r="U462" s="34"/>
      <c r="V462" s="34"/>
      <c r="W462" s="34"/>
      <c r="X462" s="34"/>
      <c r="Y462" s="34"/>
      <c r="Z462" s="34"/>
      <c r="AA462" s="34"/>
      <c r="AB462" s="34"/>
      <c r="AC462" s="34"/>
      <c r="AD462" s="34"/>
      <c r="AE462" s="34"/>
      <c r="AF462" s="46"/>
      <c r="AG462" s="46"/>
      <c r="AH462" s="46"/>
      <c r="AI462" s="46"/>
      <c r="AJ462" s="46"/>
      <c r="AK462" s="46"/>
      <c r="AL462" s="46"/>
      <c r="AM462" s="46"/>
      <c r="AN462" s="46"/>
      <c r="AO462" s="46"/>
      <c r="AP462" s="46"/>
      <c r="AQ462" s="46"/>
      <c r="AR462" s="46"/>
      <c r="AS462" s="46"/>
      <c r="AT462" s="46"/>
      <c r="AU462" s="46"/>
      <c r="AV462" s="46"/>
      <c r="AW462" s="46"/>
      <c r="AX462" s="46"/>
      <c r="AY462" s="46"/>
      <c r="AZ462" s="46"/>
      <c r="BA462" s="46"/>
      <c r="BB462" s="12"/>
      <c r="BC462" s="12"/>
      <c r="BD462" s="12"/>
    </row>
    <row r="463" spans="1:56" ht="16.5" customHeight="1">
      <c r="B463" s="12"/>
      <c r="C463" s="17"/>
      <c r="D463" s="12"/>
      <c r="E463" s="12"/>
      <c r="F463" s="12"/>
      <c r="G463" s="12"/>
      <c r="H463" s="12"/>
      <c r="I463" s="12"/>
      <c r="J463" s="12"/>
      <c r="K463" s="12"/>
      <c r="L463" s="12"/>
      <c r="M463" s="12"/>
      <c r="N463" s="12"/>
      <c r="O463" s="12"/>
      <c r="P463" s="12"/>
      <c r="Q463" s="12"/>
      <c r="R463" s="12"/>
      <c r="S463" s="12"/>
      <c r="T463" s="12"/>
      <c r="U463" s="12"/>
      <c r="V463" s="12"/>
      <c r="W463" s="12"/>
      <c r="X463" s="12"/>
      <c r="Y463" s="12"/>
      <c r="Z463" s="12"/>
      <c r="AA463" s="12"/>
      <c r="AB463" s="12"/>
      <c r="AC463" s="12"/>
      <c r="AD463" s="12"/>
      <c r="AE463" s="12"/>
      <c r="AF463" s="45"/>
      <c r="AG463" s="45"/>
      <c r="AH463" s="45"/>
      <c r="AI463" s="45"/>
      <c r="AJ463" s="45"/>
      <c r="AK463" s="45"/>
      <c r="AL463" s="45"/>
      <c r="AM463" s="45"/>
      <c r="AN463" s="45"/>
      <c r="AO463" s="45"/>
      <c r="AP463" s="45"/>
      <c r="AQ463" s="45"/>
      <c r="AR463" s="45"/>
      <c r="AS463" s="45"/>
      <c r="AT463" s="45"/>
      <c r="AU463" s="45"/>
      <c r="AV463" s="45"/>
      <c r="AW463" s="45"/>
      <c r="AX463" s="45"/>
      <c r="AY463" s="45"/>
      <c r="AZ463" s="45"/>
      <c r="BA463" s="45"/>
      <c r="BB463" s="12"/>
      <c r="BC463" s="12"/>
      <c r="BD463" s="12"/>
    </row>
    <row r="464" spans="1:56" ht="13.5" customHeight="1">
      <c r="A464" s="18" t="e">
        <f>+#REF!</f>
        <v>#REF!</v>
      </c>
      <c r="B464" s="12"/>
      <c r="C464" s="12"/>
      <c r="D464" s="12">
        <f>D$49</f>
        <v>0</v>
      </c>
      <c r="E464" s="12">
        <f t="shared" ref="E464:BD464" si="275">E$49</f>
        <v>1</v>
      </c>
      <c r="F464" s="12">
        <f t="shared" si="275"/>
        <v>2</v>
      </c>
      <c r="G464" s="12">
        <f t="shared" si="275"/>
        <v>3</v>
      </c>
      <c r="H464" s="12">
        <f t="shared" si="275"/>
        <v>4</v>
      </c>
      <c r="I464" s="12">
        <f t="shared" si="275"/>
        <v>5</v>
      </c>
      <c r="J464" s="12">
        <f t="shared" si="275"/>
        <v>6</v>
      </c>
      <c r="K464" s="12">
        <f t="shared" si="275"/>
        <v>7</v>
      </c>
      <c r="L464" s="12">
        <f t="shared" si="275"/>
        <v>8</v>
      </c>
      <c r="M464" s="12">
        <f t="shared" si="275"/>
        <v>9</v>
      </c>
      <c r="N464" s="12">
        <f t="shared" si="275"/>
        <v>10</v>
      </c>
      <c r="O464" s="12">
        <f t="shared" si="275"/>
        <v>11</v>
      </c>
      <c r="P464" s="12">
        <f t="shared" si="275"/>
        <v>12</v>
      </c>
      <c r="Q464" s="12">
        <f t="shared" si="275"/>
        <v>13</v>
      </c>
      <c r="R464" s="12">
        <f t="shared" si="275"/>
        <v>14</v>
      </c>
      <c r="S464" s="12">
        <f t="shared" si="275"/>
        <v>15</v>
      </c>
      <c r="T464" s="12">
        <f t="shared" si="275"/>
        <v>16</v>
      </c>
      <c r="U464" s="12">
        <f t="shared" si="275"/>
        <v>17</v>
      </c>
      <c r="V464" s="12">
        <f t="shared" si="275"/>
        <v>18</v>
      </c>
      <c r="W464" s="12">
        <f t="shared" si="275"/>
        <v>19</v>
      </c>
      <c r="X464" s="12">
        <f t="shared" si="275"/>
        <v>20</v>
      </c>
      <c r="Y464" s="12">
        <f t="shared" si="275"/>
        <v>21</v>
      </c>
      <c r="Z464" s="12">
        <f t="shared" si="275"/>
        <v>22</v>
      </c>
      <c r="AA464" s="12">
        <f t="shared" si="275"/>
        <v>23</v>
      </c>
      <c r="AB464" s="12">
        <f t="shared" si="275"/>
        <v>24</v>
      </c>
      <c r="AC464" s="12">
        <f t="shared" si="275"/>
        <v>25</v>
      </c>
      <c r="AD464" s="12">
        <f t="shared" si="275"/>
        <v>26</v>
      </c>
      <c r="AE464" s="12">
        <f t="shared" si="275"/>
        <v>27</v>
      </c>
      <c r="AF464" s="12">
        <f t="shared" si="275"/>
        <v>28</v>
      </c>
      <c r="AG464" s="12">
        <f t="shared" si="275"/>
        <v>29</v>
      </c>
      <c r="AH464" s="12">
        <f t="shared" si="275"/>
        <v>30</v>
      </c>
      <c r="AI464" s="12">
        <f t="shared" si="275"/>
        <v>31</v>
      </c>
      <c r="AJ464" s="12">
        <f t="shared" si="275"/>
        <v>32</v>
      </c>
      <c r="AK464" s="12">
        <f t="shared" si="275"/>
        <v>33</v>
      </c>
      <c r="AL464" s="12">
        <f t="shared" si="275"/>
        <v>34</v>
      </c>
      <c r="AM464" s="12">
        <f t="shared" si="275"/>
        <v>35</v>
      </c>
      <c r="AN464" s="12">
        <f t="shared" si="275"/>
        <v>36</v>
      </c>
      <c r="AO464" s="12">
        <f t="shared" si="275"/>
        <v>37</v>
      </c>
      <c r="AP464" s="12">
        <f t="shared" si="275"/>
        <v>38</v>
      </c>
      <c r="AQ464" s="12">
        <f t="shared" si="275"/>
        <v>39</v>
      </c>
      <c r="AR464" s="12">
        <f t="shared" si="275"/>
        <v>40</v>
      </c>
      <c r="AS464" s="12">
        <f t="shared" si="275"/>
        <v>41</v>
      </c>
      <c r="AT464" s="12">
        <f t="shared" si="275"/>
        <v>42</v>
      </c>
      <c r="AU464" s="12">
        <f t="shared" si="275"/>
        <v>43</v>
      </c>
      <c r="AV464" s="12">
        <f t="shared" si="275"/>
        <v>44</v>
      </c>
      <c r="AW464" s="12">
        <f t="shared" si="275"/>
        <v>45</v>
      </c>
      <c r="AX464" s="12">
        <f t="shared" si="275"/>
        <v>46</v>
      </c>
      <c r="AY464" s="12">
        <f t="shared" si="275"/>
        <v>47</v>
      </c>
      <c r="AZ464" s="12">
        <f t="shared" si="275"/>
        <v>48</v>
      </c>
      <c r="BA464" s="12">
        <f t="shared" si="275"/>
        <v>49</v>
      </c>
      <c r="BB464" s="12">
        <f t="shared" si="275"/>
        <v>50</v>
      </c>
      <c r="BC464" s="12">
        <f t="shared" si="275"/>
        <v>51</v>
      </c>
      <c r="BD464" s="12">
        <f t="shared" si="275"/>
        <v>52</v>
      </c>
    </row>
    <row r="465" spans="1:56" ht="15" customHeight="1">
      <c r="A465" s="28" t="e">
        <f>+"Grace "&amp; PV_Base!A464&amp;""</f>
        <v>#REF!</v>
      </c>
      <c r="B465" s="29" t="e">
        <f>#REF!</f>
        <v>#REF!</v>
      </c>
      <c r="C465" s="17"/>
      <c r="D465" s="25" t="e">
        <f>D$50</f>
        <v>#NAME?</v>
      </c>
      <c r="E465" s="25" t="e">
        <f t="shared" ref="E465:BD465" si="276">E$50</f>
        <v>#NAME?</v>
      </c>
      <c r="F465" s="25" t="e">
        <f t="shared" si="276"/>
        <v>#NAME?</v>
      </c>
      <c r="G465" s="25" t="e">
        <f t="shared" si="276"/>
        <v>#NAME?</v>
      </c>
      <c r="H465" s="25" t="e">
        <f t="shared" si="276"/>
        <v>#NAME?</v>
      </c>
      <c r="I465" s="25" t="e">
        <f t="shared" si="276"/>
        <v>#NAME?</v>
      </c>
      <c r="J465" s="25" t="e">
        <f t="shared" si="276"/>
        <v>#NAME?</v>
      </c>
      <c r="K465" s="25" t="e">
        <f t="shared" si="276"/>
        <v>#NAME?</v>
      </c>
      <c r="L465" s="25" t="e">
        <f t="shared" si="276"/>
        <v>#NAME?</v>
      </c>
      <c r="M465" s="25" t="e">
        <f t="shared" si="276"/>
        <v>#NAME?</v>
      </c>
      <c r="N465" s="25" t="e">
        <f t="shared" si="276"/>
        <v>#NAME?</v>
      </c>
      <c r="O465" s="25" t="e">
        <f t="shared" si="276"/>
        <v>#NAME?</v>
      </c>
      <c r="P465" s="25" t="e">
        <f t="shared" si="276"/>
        <v>#NAME?</v>
      </c>
      <c r="Q465" s="25" t="e">
        <f t="shared" si="276"/>
        <v>#NAME?</v>
      </c>
      <c r="R465" s="25" t="e">
        <f t="shared" si="276"/>
        <v>#NAME?</v>
      </c>
      <c r="S465" s="25" t="e">
        <f t="shared" si="276"/>
        <v>#NAME?</v>
      </c>
      <c r="T465" s="25" t="e">
        <f t="shared" si="276"/>
        <v>#NAME?</v>
      </c>
      <c r="U465" s="25" t="e">
        <f t="shared" si="276"/>
        <v>#NAME?</v>
      </c>
      <c r="V465" s="25" t="e">
        <f t="shared" si="276"/>
        <v>#NAME?</v>
      </c>
      <c r="W465" s="25" t="e">
        <f t="shared" si="276"/>
        <v>#NAME?</v>
      </c>
      <c r="X465" s="25" t="e">
        <f t="shared" si="276"/>
        <v>#NAME?</v>
      </c>
      <c r="Y465" s="25" t="e">
        <f t="shared" si="276"/>
        <v>#NAME?</v>
      </c>
      <c r="Z465" s="25" t="e">
        <f t="shared" si="276"/>
        <v>#NAME?</v>
      </c>
      <c r="AA465" s="25" t="e">
        <f t="shared" si="276"/>
        <v>#NAME?</v>
      </c>
      <c r="AB465" s="25" t="e">
        <f t="shared" si="276"/>
        <v>#NAME?</v>
      </c>
      <c r="AC465" s="25" t="e">
        <f t="shared" si="276"/>
        <v>#NAME?</v>
      </c>
      <c r="AD465" s="25" t="e">
        <f t="shared" si="276"/>
        <v>#NAME?</v>
      </c>
      <c r="AE465" s="25" t="e">
        <f t="shared" si="276"/>
        <v>#NAME?</v>
      </c>
      <c r="AF465" s="25" t="e">
        <f t="shared" si="276"/>
        <v>#NAME?</v>
      </c>
      <c r="AG465" s="25" t="e">
        <f t="shared" si="276"/>
        <v>#NAME?</v>
      </c>
      <c r="AH465" s="25" t="e">
        <f t="shared" si="276"/>
        <v>#NAME?</v>
      </c>
      <c r="AI465" s="25" t="e">
        <f t="shared" si="276"/>
        <v>#NAME?</v>
      </c>
      <c r="AJ465" s="25" t="e">
        <f t="shared" si="276"/>
        <v>#NAME?</v>
      </c>
      <c r="AK465" s="25" t="e">
        <f t="shared" si="276"/>
        <v>#NAME?</v>
      </c>
      <c r="AL465" s="25" t="e">
        <f t="shared" si="276"/>
        <v>#NAME?</v>
      </c>
      <c r="AM465" s="25" t="e">
        <f t="shared" si="276"/>
        <v>#NAME?</v>
      </c>
      <c r="AN465" s="25" t="e">
        <f t="shared" si="276"/>
        <v>#NAME?</v>
      </c>
      <c r="AO465" s="25" t="e">
        <f t="shared" si="276"/>
        <v>#NAME?</v>
      </c>
      <c r="AP465" s="25" t="e">
        <f t="shared" si="276"/>
        <v>#NAME?</v>
      </c>
      <c r="AQ465" s="25" t="e">
        <f t="shared" si="276"/>
        <v>#NAME?</v>
      </c>
      <c r="AR465" s="25" t="e">
        <f t="shared" si="276"/>
        <v>#NAME?</v>
      </c>
      <c r="AS465" s="25" t="e">
        <f t="shared" si="276"/>
        <v>#NAME?</v>
      </c>
      <c r="AT465" s="25" t="e">
        <f t="shared" si="276"/>
        <v>#NAME?</v>
      </c>
      <c r="AU465" s="25" t="e">
        <f t="shared" si="276"/>
        <v>#NAME?</v>
      </c>
      <c r="AV465" s="25" t="e">
        <f t="shared" si="276"/>
        <v>#NAME?</v>
      </c>
      <c r="AW465" s="25" t="e">
        <f t="shared" si="276"/>
        <v>#NAME?</v>
      </c>
      <c r="AX465" s="25" t="e">
        <f t="shared" si="276"/>
        <v>#NAME?</v>
      </c>
      <c r="AY465" s="25" t="e">
        <f t="shared" si="276"/>
        <v>#NAME?</v>
      </c>
      <c r="AZ465" s="25" t="e">
        <f t="shared" si="276"/>
        <v>#NAME?</v>
      </c>
      <c r="BA465" s="25" t="e">
        <f t="shared" si="276"/>
        <v>#NAME?</v>
      </c>
      <c r="BB465" s="25" t="e">
        <f t="shared" si="276"/>
        <v>#NAME?</v>
      </c>
      <c r="BC465" s="25" t="e">
        <f t="shared" si="276"/>
        <v>#NAME?</v>
      </c>
      <c r="BD465" s="25" t="e">
        <f t="shared" si="276"/>
        <v>#NAME?</v>
      </c>
    </row>
    <row r="466" spans="1:56">
      <c r="A466" s="32" t="e">
        <f>+"Maturity "&amp; PV_Base!A464&amp;""</f>
        <v>#REF!</v>
      </c>
      <c r="B466" s="33" t="e">
        <f>#REF!</f>
        <v>#REF!</v>
      </c>
      <c r="C466" s="30" t="str">
        <f>$C$9</f>
        <v>Base</v>
      </c>
      <c r="D466" s="31">
        <v>100</v>
      </c>
      <c r="E466" s="27"/>
      <c r="F466" s="27"/>
      <c r="G466" s="27"/>
      <c r="H466" s="27"/>
      <c r="I466" s="27"/>
      <c r="J466" s="27"/>
      <c r="K466" s="27"/>
      <c r="L466" s="27"/>
      <c r="M466" s="27"/>
      <c r="N466" s="27"/>
      <c r="O466" s="27"/>
      <c r="P466" s="27"/>
      <c r="Q466" s="27"/>
      <c r="R466" s="27"/>
      <c r="S466" s="27"/>
      <c r="T466" s="27"/>
      <c r="U466" s="27"/>
      <c r="V466" s="27"/>
      <c r="W466" s="27"/>
      <c r="X466" s="27"/>
      <c r="Y466" s="27"/>
      <c r="Z466" s="27"/>
      <c r="AA466" s="27"/>
      <c r="AB466" s="27"/>
      <c r="AC466" s="27"/>
      <c r="AD466" s="27"/>
      <c r="AE466" s="27"/>
      <c r="AF466" s="27"/>
      <c r="AG466" s="27"/>
      <c r="AH466" s="27"/>
      <c r="AI466" s="27"/>
      <c r="AJ466" s="27"/>
      <c r="AK466" s="27"/>
      <c r="AL466" s="27"/>
      <c r="AM466" s="27"/>
      <c r="AN466" s="27"/>
      <c r="AO466" s="27"/>
      <c r="AP466" s="27"/>
      <c r="AQ466" s="27"/>
      <c r="AR466" s="27"/>
      <c r="AS466" s="27"/>
      <c r="AT466" s="27"/>
      <c r="AU466" s="27"/>
      <c r="AV466" s="27"/>
      <c r="AW466" s="27"/>
      <c r="AX466" s="27"/>
      <c r="AY466" s="27"/>
      <c r="AZ466" s="27"/>
      <c r="BA466" s="27"/>
      <c r="BB466" s="12"/>
      <c r="BC466" s="12"/>
      <c r="BD466" s="12"/>
    </row>
    <row r="467" spans="1:56">
      <c r="A467" s="32" t="e">
        <f>+"Interest "&amp; PV_Base!A464&amp;""</f>
        <v>#REF!</v>
      </c>
      <c r="B467" s="35" t="e">
        <f>#REF!</f>
        <v>#REF!</v>
      </c>
      <c r="C467" s="30" t="e">
        <f>$C$10</f>
        <v>#REF!</v>
      </c>
      <c r="D467" s="34" t="e">
        <f>D466-D468</f>
        <v>#REF!</v>
      </c>
      <c r="E467" s="34" t="e">
        <f t="shared" ref="E467:AQ467" si="277">D467-E468</f>
        <v>#REF!</v>
      </c>
      <c r="F467" s="34" t="e">
        <f t="shared" si="277"/>
        <v>#REF!</v>
      </c>
      <c r="G467" s="34" t="e">
        <f t="shared" si="277"/>
        <v>#REF!</v>
      </c>
      <c r="H467" s="34" t="e">
        <f t="shared" si="277"/>
        <v>#REF!</v>
      </c>
      <c r="I467" s="34" t="e">
        <f t="shared" si="277"/>
        <v>#REF!</v>
      </c>
      <c r="J467" s="34" t="e">
        <f t="shared" si="277"/>
        <v>#REF!</v>
      </c>
      <c r="K467" s="34" t="e">
        <f t="shared" si="277"/>
        <v>#REF!</v>
      </c>
      <c r="L467" s="34" t="e">
        <f t="shared" si="277"/>
        <v>#REF!</v>
      </c>
      <c r="M467" s="34" t="e">
        <f t="shared" si="277"/>
        <v>#REF!</v>
      </c>
      <c r="N467" s="34" t="e">
        <f t="shared" si="277"/>
        <v>#REF!</v>
      </c>
      <c r="O467" s="34" t="e">
        <f t="shared" si="277"/>
        <v>#REF!</v>
      </c>
      <c r="P467" s="34" t="e">
        <f t="shared" si="277"/>
        <v>#REF!</v>
      </c>
      <c r="Q467" s="34" t="e">
        <f t="shared" si="277"/>
        <v>#REF!</v>
      </c>
      <c r="R467" s="34" t="e">
        <f t="shared" si="277"/>
        <v>#REF!</v>
      </c>
      <c r="S467" s="34" t="e">
        <f t="shared" si="277"/>
        <v>#REF!</v>
      </c>
      <c r="T467" s="34" t="e">
        <f t="shared" si="277"/>
        <v>#REF!</v>
      </c>
      <c r="U467" s="34" t="e">
        <f t="shared" si="277"/>
        <v>#REF!</v>
      </c>
      <c r="V467" s="34" t="e">
        <f t="shared" si="277"/>
        <v>#REF!</v>
      </c>
      <c r="W467" s="34" t="e">
        <f t="shared" si="277"/>
        <v>#REF!</v>
      </c>
      <c r="X467" s="34" t="e">
        <f t="shared" si="277"/>
        <v>#REF!</v>
      </c>
      <c r="Y467" s="34" t="e">
        <f t="shared" si="277"/>
        <v>#REF!</v>
      </c>
      <c r="Z467" s="34" t="e">
        <f t="shared" si="277"/>
        <v>#REF!</v>
      </c>
      <c r="AA467" s="34" t="e">
        <f t="shared" si="277"/>
        <v>#REF!</v>
      </c>
      <c r="AB467" s="34" t="e">
        <f t="shared" si="277"/>
        <v>#REF!</v>
      </c>
      <c r="AC467" s="34" t="e">
        <f t="shared" si="277"/>
        <v>#REF!</v>
      </c>
      <c r="AD467" s="34" t="e">
        <f t="shared" si="277"/>
        <v>#REF!</v>
      </c>
      <c r="AE467" s="34" t="e">
        <f t="shared" si="277"/>
        <v>#REF!</v>
      </c>
      <c r="AF467" s="34" t="e">
        <f t="shared" si="277"/>
        <v>#REF!</v>
      </c>
      <c r="AG467" s="34" t="e">
        <f t="shared" si="277"/>
        <v>#REF!</v>
      </c>
      <c r="AH467" s="34" t="e">
        <f t="shared" si="277"/>
        <v>#REF!</v>
      </c>
      <c r="AI467" s="34" t="e">
        <f t="shared" si="277"/>
        <v>#REF!</v>
      </c>
      <c r="AJ467" s="34" t="e">
        <f t="shared" si="277"/>
        <v>#REF!</v>
      </c>
      <c r="AK467" s="34" t="e">
        <f t="shared" si="277"/>
        <v>#REF!</v>
      </c>
      <c r="AL467" s="34" t="e">
        <f t="shared" si="277"/>
        <v>#REF!</v>
      </c>
      <c r="AM467" s="34" t="e">
        <f t="shared" si="277"/>
        <v>#REF!</v>
      </c>
      <c r="AN467" s="34" t="e">
        <f t="shared" si="277"/>
        <v>#REF!</v>
      </c>
      <c r="AO467" s="34" t="e">
        <f t="shared" si="277"/>
        <v>#REF!</v>
      </c>
      <c r="AP467" s="34" t="e">
        <f t="shared" si="277"/>
        <v>#REF!</v>
      </c>
      <c r="AQ467" s="34" t="e">
        <f t="shared" si="277"/>
        <v>#REF!</v>
      </c>
      <c r="AR467" s="34"/>
      <c r="AS467" s="34"/>
      <c r="AT467" s="34"/>
      <c r="AU467" s="34"/>
      <c r="AV467" s="34"/>
      <c r="AW467" s="34"/>
      <c r="AX467" s="34"/>
      <c r="AY467" s="34"/>
      <c r="AZ467" s="34"/>
      <c r="BA467" s="34"/>
      <c r="BB467" s="46"/>
      <c r="BC467" s="46"/>
      <c r="BD467" s="46"/>
    </row>
    <row r="468" spans="1:56">
      <c r="A468" s="36" t="e">
        <f>+"Discount "&amp; PV_Base!A464&amp;""</f>
        <v>#REF!</v>
      </c>
      <c r="B468" s="37" t="e">
        <f>#REF!</f>
        <v>#REF!</v>
      </c>
      <c r="C468" s="30" t="e">
        <f>$C$11</f>
        <v>#REF!</v>
      </c>
      <c r="D468" s="34" t="e">
        <f>IF(D464-D464-1&lt;B465,0,IF(D464-D464-1&lt;B466,D466/(B466-B465),0))</f>
        <v>#REF!</v>
      </c>
      <c r="E468" s="34" t="e">
        <f>IF(E464-D464-1&lt;B465,0,IF(E464-D464-1&lt;B466,D466/(B466-B465),0))</f>
        <v>#REF!</v>
      </c>
      <c r="F468" s="34" t="e">
        <f>IF(F464-D464-1&lt;B465,0,IF(F464-D464-1&lt;B466,D466/(B466-B465),0))</f>
        <v>#REF!</v>
      </c>
      <c r="G468" s="34" t="e">
        <f>IF(G464-D464-1&lt;B465,0,IF(G464-D464-1&lt;B466,D466/(B466-B465),0))</f>
        <v>#REF!</v>
      </c>
      <c r="H468" s="34" t="e">
        <f>IF(H464-D464-1&lt;B465,0,IF(H464-D464-1&lt;B466,D466/(B466-B465),0))</f>
        <v>#REF!</v>
      </c>
      <c r="I468" s="34" t="e">
        <f>IF(I464-D464-1&lt;B465,0,IF(I464-D464-1&lt;B466,D466/(B466-B465),0))</f>
        <v>#REF!</v>
      </c>
      <c r="J468" s="34" t="e">
        <f>IF(J464-D464-1&lt;B465,0,IF(J464-D464-1&lt;B466,D466/(B466-B465),0))</f>
        <v>#REF!</v>
      </c>
      <c r="K468" s="34" t="e">
        <f>IF(K464-D464-1&lt;B465,0,IF(K464-D464-1&lt;B466,D466/(B466-B465),0))</f>
        <v>#REF!</v>
      </c>
      <c r="L468" s="34" t="e">
        <f>IF(L464-D464-1&lt;B465,0,IF(L464-D464-1&lt;B466,D466/(B466-B465),0))</f>
        <v>#REF!</v>
      </c>
      <c r="M468" s="34" t="e">
        <f>IF(M464-D464-1&lt;B465,0,IF(M464-D464-1&lt;B466,D466/(B466-B465),0))</f>
        <v>#REF!</v>
      </c>
      <c r="N468" s="34" t="e">
        <f>IF(N464-D464-1&lt;B465,0,IF(N464-D464-1&lt;B466,D466/(B466-B465),0))</f>
        <v>#REF!</v>
      </c>
      <c r="O468" s="34" t="e">
        <f>IF(O464-D464-1&lt;B465,0,IF(O464-D464-1&lt;B466,D466/(B466-B465),0))</f>
        <v>#REF!</v>
      </c>
      <c r="P468" s="34" t="e">
        <f>IF(P464-D464-1&lt;B465,0,IF(P464-D464-1&lt;B466,D466/(B466-B465),0))</f>
        <v>#REF!</v>
      </c>
      <c r="Q468" s="34" t="e">
        <f>IF(Q464-D464-1&lt;B465,0,IF(Q464-D464-1&lt;B466,D466/(B466-B465),0))</f>
        <v>#REF!</v>
      </c>
      <c r="R468" s="34" t="e">
        <f>IF(R464-D464-1&lt;B465,0,IF(R464-D464-1&lt;B466,D466/(B466-B465),0))</f>
        <v>#REF!</v>
      </c>
      <c r="S468" s="34" t="e">
        <f>IF(S464-D464-1&lt;B465,0,IF(S464-D464-1&lt;B466,D466/(B466-B465),0))</f>
        <v>#REF!</v>
      </c>
      <c r="T468" s="34" t="e">
        <f>IF(T464-D464-1&lt;B465,0,IF(T464-D464-1&lt;B466,D466/(B466-B465),0))</f>
        <v>#REF!</v>
      </c>
      <c r="U468" s="34" t="e">
        <f>IF(U464-D464-1&lt;B465,0,IF(U464-D464-1&lt;B466,D466/(B466-B465),0))</f>
        <v>#REF!</v>
      </c>
      <c r="V468" s="34" t="e">
        <f>IF(V464-D464-1&lt;B465,0,IF(V464-D464-1&lt;B466,D466/(B466-B465),0))</f>
        <v>#REF!</v>
      </c>
      <c r="W468" s="34" t="e">
        <f>IF(W464-D464-1&lt;B465,0,IF(W464-D464-1&lt;B466,D466/(B466-B465),0))</f>
        <v>#REF!</v>
      </c>
      <c r="X468" s="34" t="e">
        <f>IF(X464-D464-1&lt;B465,0,IF(X464-D464-1&lt;B466,D466/(B466-B465),0))</f>
        <v>#REF!</v>
      </c>
      <c r="Y468" s="34" t="e">
        <f>IF(Y464-D464-1&lt;B465,0,IF(Y464-D464-1&lt;B466,D466/(B466-B465),0))</f>
        <v>#REF!</v>
      </c>
      <c r="Z468" s="34" t="e">
        <f>IF(Z464-D464-1&lt;B465,0,IF(Z464-D464-1&lt;B466,D466/(B466-B465),0))</f>
        <v>#REF!</v>
      </c>
      <c r="AA468" s="34" t="e">
        <f>IF(AA464-D464-1&lt;B465,0,IF(AA464-D464-1&lt;B466,D466/(B466-B465),0))</f>
        <v>#REF!</v>
      </c>
      <c r="AB468" s="34" t="e">
        <f>IF(AB464-D464-1&lt;B465,0,IF(AB464-D464-1&lt;B466,D466/(B466-B465),0))</f>
        <v>#REF!</v>
      </c>
      <c r="AC468" s="34" t="e">
        <f>IF(AC464-D464-1&lt;B465,0,IF(AC464-D464-1&lt;B466,D466/(B466-B465),0))</f>
        <v>#REF!</v>
      </c>
      <c r="AD468" s="34" t="e">
        <f>IF(AD464-D464-1&lt;B465,0,IF(AD464-D464-1&lt;B466,D466/(B466-B465),0))</f>
        <v>#REF!</v>
      </c>
      <c r="AE468" s="34" t="e">
        <f>IF(AE464-D464-1&lt;B465,0,IF(AE464-D464-1&lt;B466,D466/(B466-B465),0))</f>
        <v>#REF!</v>
      </c>
      <c r="AF468" s="34" t="e">
        <f>IF(AF464-D464-1&lt;B465,0,IF(AF464-D464-1&lt;B466,D466/(B466-B465),0))</f>
        <v>#REF!</v>
      </c>
      <c r="AG468" s="34" t="e">
        <f>IF(AG464-D464-1&lt;B465,0,IF(AG464-D464-1&lt;B466,D466/(B466-B465),0))</f>
        <v>#REF!</v>
      </c>
      <c r="AH468" s="34" t="e">
        <f>IF(AH464-D464-1&lt;B465,0,IF(AH464-D464-1&lt;B466,D466/(B466-B465),0))</f>
        <v>#REF!</v>
      </c>
      <c r="AI468" s="34" t="e">
        <f>IF(AI464-D464-1&lt;B465,0,IF(AI464-D464-1&lt;B466,D466/(B466-B465),0))</f>
        <v>#REF!</v>
      </c>
      <c r="AJ468" s="34" t="e">
        <f>IF(AJ464-D464-1&lt;B465,0,IF(AJ464-D464-1&lt;B466,D466/(B466-B465),0))</f>
        <v>#REF!</v>
      </c>
      <c r="AK468" s="34" t="e">
        <f>IF(AK464-D464-1&lt;B465,0,IF(AK464-D464-1&lt;B466,D466/(B466-B465),0))</f>
        <v>#REF!</v>
      </c>
      <c r="AL468" s="34" t="e">
        <f>IF(AL464-D464-1&lt;B465,0,IF(AL464-D464-1&lt;B466,D466/(B466-B465),0))</f>
        <v>#REF!</v>
      </c>
      <c r="AM468" s="34" t="e">
        <f>IF(AM464-D464-1&lt;B465,0,IF(AM464-D464-1&lt;B466,D466/(B466-B465),0))</f>
        <v>#REF!</v>
      </c>
      <c r="AN468" s="34" t="e">
        <f>IF(AN464-D464-1&lt;B465,0,IF(AN464-D464-1&lt;B466,D466/(B466-B465),0))</f>
        <v>#REF!</v>
      </c>
      <c r="AO468" s="34" t="e">
        <f>IF(AO464-D464-1&lt;B465,0,IF(AO464-D464-1&lt;B466,D466/(B466-B465),0))</f>
        <v>#REF!</v>
      </c>
      <c r="AP468" s="34" t="e">
        <f>IF(AP464-D464-1&lt;B465,0,IF(AP464-D464-1&lt;B466,D466/(B466-B465),0))</f>
        <v>#REF!</v>
      </c>
      <c r="AQ468" s="34" t="e">
        <f>IF(AQ464-D464-1&lt;B465,0,IF(AQ464-D464-1&lt;B466,D466/(B466-B465),0))</f>
        <v>#REF!</v>
      </c>
      <c r="AR468" s="34"/>
      <c r="AS468" s="34"/>
      <c r="AT468" s="34"/>
      <c r="AU468" s="34"/>
      <c r="AV468" s="34"/>
      <c r="AW468" s="34"/>
      <c r="AX468" s="34"/>
      <c r="AY468" s="34"/>
      <c r="AZ468" s="34"/>
      <c r="BA468" s="34"/>
      <c r="BB468" s="46"/>
      <c r="BC468" s="46"/>
      <c r="BD468" s="46"/>
    </row>
    <row r="469" spans="1:56">
      <c r="A469" s="49"/>
      <c r="B469" s="12"/>
      <c r="C469" s="30" t="e">
        <f>$C$12</f>
        <v>#REF!</v>
      </c>
      <c r="D469" s="84"/>
      <c r="E469" s="84" t="e">
        <f>$B467*D467</f>
        <v>#REF!</v>
      </c>
      <c r="F469" s="84" t="e">
        <f t="shared" ref="F469:BD469" si="278">$B467*E467</f>
        <v>#REF!</v>
      </c>
      <c r="G469" s="84" t="e">
        <f t="shared" si="278"/>
        <v>#REF!</v>
      </c>
      <c r="H469" s="84" t="e">
        <f t="shared" si="278"/>
        <v>#REF!</v>
      </c>
      <c r="I469" s="84" t="e">
        <f t="shared" si="278"/>
        <v>#REF!</v>
      </c>
      <c r="J469" s="84" t="e">
        <f t="shared" si="278"/>
        <v>#REF!</v>
      </c>
      <c r="K469" s="84" t="e">
        <f t="shared" si="278"/>
        <v>#REF!</v>
      </c>
      <c r="L469" s="84" t="e">
        <f t="shared" si="278"/>
        <v>#REF!</v>
      </c>
      <c r="M469" s="84" t="e">
        <f t="shared" si="278"/>
        <v>#REF!</v>
      </c>
      <c r="N469" s="84" t="e">
        <f t="shared" si="278"/>
        <v>#REF!</v>
      </c>
      <c r="O469" s="84" t="e">
        <f t="shared" si="278"/>
        <v>#REF!</v>
      </c>
      <c r="P469" s="84" t="e">
        <f t="shared" si="278"/>
        <v>#REF!</v>
      </c>
      <c r="Q469" s="84" t="e">
        <f t="shared" si="278"/>
        <v>#REF!</v>
      </c>
      <c r="R469" s="84" t="e">
        <f t="shared" si="278"/>
        <v>#REF!</v>
      </c>
      <c r="S469" s="84" t="e">
        <f t="shared" si="278"/>
        <v>#REF!</v>
      </c>
      <c r="T469" s="84" t="e">
        <f t="shared" si="278"/>
        <v>#REF!</v>
      </c>
      <c r="U469" s="84" t="e">
        <f t="shared" si="278"/>
        <v>#REF!</v>
      </c>
      <c r="V469" s="84" t="e">
        <f t="shared" si="278"/>
        <v>#REF!</v>
      </c>
      <c r="W469" s="84" t="e">
        <f t="shared" si="278"/>
        <v>#REF!</v>
      </c>
      <c r="X469" s="84" t="e">
        <f t="shared" si="278"/>
        <v>#REF!</v>
      </c>
      <c r="Y469" s="84" t="e">
        <f t="shared" si="278"/>
        <v>#REF!</v>
      </c>
      <c r="Z469" s="84" t="e">
        <f t="shared" si="278"/>
        <v>#REF!</v>
      </c>
      <c r="AA469" s="84" t="e">
        <f t="shared" si="278"/>
        <v>#REF!</v>
      </c>
      <c r="AB469" s="84" t="e">
        <f t="shared" si="278"/>
        <v>#REF!</v>
      </c>
      <c r="AC469" s="84" t="e">
        <f t="shared" si="278"/>
        <v>#REF!</v>
      </c>
      <c r="AD469" s="84" t="e">
        <f t="shared" si="278"/>
        <v>#REF!</v>
      </c>
      <c r="AE469" s="84" t="e">
        <f t="shared" si="278"/>
        <v>#REF!</v>
      </c>
      <c r="AF469" s="84" t="e">
        <f t="shared" si="278"/>
        <v>#REF!</v>
      </c>
      <c r="AG469" s="84" t="e">
        <f t="shared" si="278"/>
        <v>#REF!</v>
      </c>
      <c r="AH469" s="84" t="e">
        <f t="shared" si="278"/>
        <v>#REF!</v>
      </c>
      <c r="AI469" s="84" t="e">
        <f t="shared" si="278"/>
        <v>#REF!</v>
      </c>
      <c r="AJ469" s="84" t="e">
        <f t="shared" si="278"/>
        <v>#REF!</v>
      </c>
      <c r="AK469" s="84" t="e">
        <f t="shared" si="278"/>
        <v>#REF!</v>
      </c>
      <c r="AL469" s="84" t="e">
        <f t="shared" si="278"/>
        <v>#REF!</v>
      </c>
      <c r="AM469" s="84" t="e">
        <f t="shared" si="278"/>
        <v>#REF!</v>
      </c>
      <c r="AN469" s="84" t="e">
        <f t="shared" si="278"/>
        <v>#REF!</v>
      </c>
      <c r="AO469" s="84" t="e">
        <f t="shared" si="278"/>
        <v>#REF!</v>
      </c>
      <c r="AP469" s="84" t="e">
        <f t="shared" si="278"/>
        <v>#REF!</v>
      </c>
      <c r="AQ469" s="84" t="e">
        <f t="shared" si="278"/>
        <v>#REF!</v>
      </c>
      <c r="AR469" s="84" t="e">
        <f t="shared" si="278"/>
        <v>#REF!</v>
      </c>
      <c r="AS469" s="84" t="e">
        <f t="shared" si="278"/>
        <v>#REF!</v>
      </c>
      <c r="AT469" s="84" t="e">
        <f t="shared" si="278"/>
        <v>#REF!</v>
      </c>
      <c r="AU469" s="84" t="e">
        <f t="shared" si="278"/>
        <v>#REF!</v>
      </c>
      <c r="AV469" s="84" t="e">
        <f t="shared" si="278"/>
        <v>#REF!</v>
      </c>
      <c r="AW469" s="84" t="e">
        <f t="shared" si="278"/>
        <v>#REF!</v>
      </c>
      <c r="AX469" s="84" t="e">
        <f t="shared" si="278"/>
        <v>#REF!</v>
      </c>
      <c r="AY469" s="84" t="e">
        <f t="shared" si="278"/>
        <v>#REF!</v>
      </c>
      <c r="AZ469" s="84" t="e">
        <f t="shared" si="278"/>
        <v>#REF!</v>
      </c>
      <c r="BA469" s="84" t="e">
        <f t="shared" si="278"/>
        <v>#REF!</v>
      </c>
      <c r="BB469" s="84" t="e">
        <f t="shared" si="278"/>
        <v>#REF!</v>
      </c>
      <c r="BC469" s="84" t="e">
        <f t="shared" si="278"/>
        <v>#REF!</v>
      </c>
      <c r="BD469" s="84" t="e">
        <f t="shared" si="278"/>
        <v>#REF!</v>
      </c>
    </row>
    <row r="470" spans="1:56">
      <c r="A470" s="49"/>
      <c r="B470" s="12"/>
      <c r="C470" s="30" t="e">
        <f>$C$13</f>
        <v>#REF!</v>
      </c>
      <c r="D470" s="34" t="e">
        <f t="shared" ref="D470:AQ470" si="279">D468+D469</f>
        <v>#REF!</v>
      </c>
      <c r="E470" s="34" t="e">
        <f t="shared" si="279"/>
        <v>#REF!</v>
      </c>
      <c r="F470" s="34" t="e">
        <f t="shared" si="279"/>
        <v>#REF!</v>
      </c>
      <c r="G470" s="34" t="e">
        <f t="shared" si="279"/>
        <v>#REF!</v>
      </c>
      <c r="H470" s="34" t="e">
        <f t="shared" si="279"/>
        <v>#REF!</v>
      </c>
      <c r="I470" s="34" t="e">
        <f t="shared" si="279"/>
        <v>#REF!</v>
      </c>
      <c r="J470" s="34" t="e">
        <f t="shared" si="279"/>
        <v>#REF!</v>
      </c>
      <c r="K470" s="34" t="e">
        <f t="shared" si="279"/>
        <v>#REF!</v>
      </c>
      <c r="L470" s="34" t="e">
        <f t="shared" si="279"/>
        <v>#REF!</v>
      </c>
      <c r="M470" s="34" t="e">
        <f t="shared" si="279"/>
        <v>#REF!</v>
      </c>
      <c r="N470" s="34" t="e">
        <f t="shared" si="279"/>
        <v>#REF!</v>
      </c>
      <c r="O470" s="34" t="e">
        <f t="shared" si="279"/>
        <v>#REF!</v>
      </c>
      <c r="P470" s="34" t="e">
        <f t="shared" si="279"/>
        <v>#REF!</v>
      </c>
      <c r="Q470" s="34" t="e">
        <f t="shared" si="279"/>
        <v>#REF!</v>
      </c>
      <c r="R470" s="34" t="e">
        <f t="shared" si="279"/>
        <v>#REF!</v>
      </c>
      <c r="S470" s="34" t="e">
        <f t="shared" si="279"/>
        <v>#REF!</v>
      </c>
      <c r="T470" s="34" t="e">
        <f t="shared" si="279"/>
        <v>#REF!</v>
      </c>
      <c r="U470" s="34" t="e">
        <f t="shared" si="279"/>
        <v>#REF!</v>
      </c>
      <c r="V470" s="34" t="e">
        <f t="shared" si="279"/>
        <v>#REF!</v>
      </c>
      <c r="W470" s="34" t="e">
        <f t="shared" si="279"/>
        <v>#REF!</v>
      </c>
      <c r="X470" s="34" t="e">
        <f t="shared" si="279"/>
        <v>#REF!</v>
      </c>
      <c r="Y470" s="34" t="e">
        <f t="shared" si="279"/>
        <v>#REF!</v>
      </c>
      <c r="Z470" s="34" t="e">
        <f t="shared" si="279"/>
        <v>#REF!</v>
      </c>
      <c r="AA470" s="34" t="e">
        <f t="shared" si="279"/>
        <v>#REF!</v>
      </c>
      <c r="AB470" s="34" t="e">
        <f t="shared" si="279"/>
        <v>#REF!</v>
      </c>
      <c r="AC470" s="34" t="e">
        <f t="shared" si="279"/>
        <v>#REF!</v>
      </c>
      <c r="AD470" s="34" t="e">
        <f t="shared" si="279"/>
        <v>#REF!</v>
      </c>
      <c r="AE470" s="34" t="e">
        <f t="shared" si="279"/>
        <v>#REF!</v>
      </c>
      <c r="AF470" s="34" t="e">
        <f t="shared" si="279"/>
        <v>#REF!</v>
      </c>
      <c r="AG470" s="34" t="e">
        <f t="shared" si="279"/>
        <v>#REF!</v>
      </c>
      <c r="AH470" s="34" t="e">
        <f t="shared" si="279"/>
        <v>#REF!</v>
      </c>
      <c r="AI470" s="34" t="e">
        <f t="shared" si="279"/>
        <v>#REF!</v>
      </c>
      <c r="AJ470" s="34" t="e">
        <f t="shared" si="279"/>
        <v>#REF!</v>
      </c>
      <c r="AK470" s="34" t="e">
        <f t="shared" si="279"/>
        <v>#REF!</v>
      </c>
      <c r="AL470" s="34" t="e">
        <f t="shared" si="279"/>
        <v>#REF!</v>
      </c>
      <c r="AM470" s="34" t="e">
        <f t="shared" si="279"/>
        <v>#REF!</v>
      </c>
      <c r="AN470" s="34" t="e">
        <f t="shared" si="279"/>
        <v>#REF!</v>
      </c>
      <c r="AO470" s="34" t="e">
        <f t="shared" si="279"/>
        <v>#REF!</v>
      </c>
      <c r="AP470" s="34" t="e">
        <f t="shared" si="279"/>
        <v>#REF!</v>
      </c>
      <c r="AQ470" s="34" t="e">
        <f t="shared" si="279"/>
        <v>#REF!</v>
      </c>
      <c r="AR470" s="34"/>
      <c r="AS470" s="34"/>
      <c r="AT470" s="34"/>
      <c r="AU470" s="34"/>
      <c r="AV470" s="34"/>
      <c r="AW470" s="34"/>
      <c r="AX470" s="34"/>
      <c r="AY470" s="34"/>
      <c r="AZ470" s="34"/>
      <c r="BA470" s="34"/>
      <c r="BB470" s="45"/>
      <c r="BC470" s="45"/>
      <c r="BD470" s="45"/>
    </row>
    <row r="471" spans="1:56">
      <c r="A471" s="39"/>
      <c r="B471" s="12"/>
      <c r="C471" s="30" t="e">
        <f>$C$14</f>
        <v>#REF!</v>
      </c>
      <c r="D471" s="34" t="e">
        <f>IF($B467&gt;=$B468, D467, NPV($B468,E470:$BD470))</f>
        <v>#REF!</v>
      </c>
      <c r="E471" s="34" t="e">
        <f>IF($B467&gt;=$B468, E467, NPV($B468,F470:$BD470))</f>
        <v>#REF!</v>
      </c>
      <c r="F471" s="34" t="e">
        <f>IF($B467&gt;=$B468, F467, NPV($B468,G470:$BD470))</f>
        <v>#REF!</v>
      </c>
      <c r="G471" s="34" t="e">
        <f>IF($B467&gt;=$B468, G467, NPV($B468,H470:$BD470))</f>
        <v>#REF!</v>
      </c>
      <c r="H471" s="34" t="e">
        <f>IF($B467&gt;=$B468, H467, NPV($B468,I470:$BD470))</f>
        <v>#REF!</v>
      </c>
      <c r="I471" s="34" t="e">
        <f>IF($B467&gt;=$B468, I467, NPV($B468,J470:$BD470))</f>
        <v>#REF!</v>
      </c>
      <c r="J471" s="34" t="e">
        <f>IF($B467&gt;=$B468, J467, NPV($B468,K470:$BD470))</f>
        <v>#REF!</v>
      </c>
      <c r="K471" s="34" t="e">
        <f>IF($B467&gt;=$B468, K467, NPV($B468,L470:$BD470))</f>
        <v>#REF!</v>
      </c>
      <c r="L471" s="34" t="e">
        <f>IF($B467&gt;=$B468, L467, NPV($B468,M470:$BD470))</f>
        <v>#REF!</v>
      </c>
      <c r="M471" s="34" t="e">
        <f>IF($B467&gt;=$B468, M467, NPV($B468,N470:$BD470))</f>
        <v>#REF!</v>
      </c>
      <c r="N471" s="34" t="e">
        <f>IF($B467&gt;=$B468, N467, NPV($B468,O470:$BD470))</f>
        <v>#REF!</v>
      </c>
      <c r="O471" s="34" t="e">
        <f>IF($B467&gt;=$B468, O467, NPV($B468,P470:$BD470))</f>
        <v>#REF!</v>
      </c>
      <c r="P471" s="34" t="e">
        <f>IF($B467&gt;=$B468, P467, NPV($B468,Q470:$BD470))</f>
        <v>#REF!</v>
      </c>
      <c r="Q471" s="34" t="e">
        <f>IF($B467&gt;=$B468, Q467, NPV($B468,R470:$BD470))</f>
        <v>#REF!</v>
      </c>
      <c r="R471" s="34" t="e">
        <f>IF($B467&gt;=$B468, R467, NPV($B468,S470:$BD470))</f>
        <v>#REF!</v>
      </c>
      <c r="S471" s="34" t="e">
        <f>IF($B467&gt;=$B468, S467, NPV($B468,T470:$BD470))</f>
        <v>#REF!</v>
      </c>
      <c r="T471" s="34" t="e">
        <f>IF($B467&gt;=$B468, T467, NPV($B468,U470:$BD470))</f>
        <v>#REF!</v>
      </c>
      <c r="U471" s="34" t="e">
        <f>IF($B467&gt;=$B468, U467, NPV($B468,V470:$BD470))</f>
        <v>#REF!</v>
      </c>
      <c r="V471" s="34" t="e">
        <f>IF($B467&gt;=$B468, V467, NPV($B468,W470:$BD470))</f>
        <v>#REF!</v>
      </c>
      <c r="W471" s="34" t="e">
        <f>IF($B467&gt;=$B468, W467, NPV($B468,X470:$BD470))</f>
        <v>#REF!</v>
      </c>
      <c r="X471" s="34" t="e">
        <f>IF($B467&gt;=$B468, X467, NPV($B468,Y470:$BD470))</f>
        <v>#REF!</v>
      </c>
      <c r="Y471" s="34" t="e">
        <f>IF($B467&gt;=$B468, Y467, NPV($B468,Z470:$BD470))</f>
        <v>#REF!</v>
      </c>
      <c r="Z471" s="34" t="e">
        <f>IF($B467&gt;=$B468, Z467, NPV($B468,AA470:$BD470))</f>
        <v>#REF!</v>
      </c>
      <c r="AA471" s="34" t="e">
        <f>IF($B467&gt;=$B468, AA467, NPV($B468,AB470:$BD470))</f>
        <v>#REF!</v>
      </c>
      <c r="AB471" s="34" t="e">
        <f>IF($B467&gt;=$B468, AB467, NPV($B468,AC470:$BD470))</f>
        <v>#REF!</v>
      </c>
      <c r="AC471" s="34" t="e">
        <f>IF($B467&gt;=$B468, AC467, NPV($B468,AD470:$BD470))</f>
        <v>#REF!</v>
      </c>
      <c r="AD471" s="34" t="e">
        <f>IF($B467&gt;=$B468, AD467, NPV($B468,AE470:$BD470))</f>
        <v>#REF!</v>
      </c>
      <c r="AE471" s="34" t="e">
        <f>IF($B467&gt;=$B468, AE467, NPV($B468,AF470:$BD470))</f>
        <v>#REF!</v>
      </c>
      <c r="AF471" s="34" t="e">
        <f>IF($B467&gt;=$B468, AF467, NPV($B468,AG470:$BD470))</f>
        <v>#REF!</v>
      </c>
      <c r="AG471" s="34" t="e">
        <f>IF($B467&gt;=$B468, AG467, NPV($B468,AH470:$BD470))</f>
        <v>#REF!</v>
      </c>
      <c r="AH471" s="34" t="e">
        <f>IF($B467&gt;=$B468, AH467, NPV($B468,AI470:$BD470))</f>
        <v>#REF!</v>
      </c>
      <c r="AI471" s="34" t="e">
        <f>IF($B467&gt;=$B468, AI467, NPV($B468,AJ470:$BD470))</f>
        <v>#REF!</v>
      </c>
      <c r="AJ471" s="34" t="e">
        <f>IF($B467&gt;=$B468, AJ467, NPV($B468,AK470:$BD470))</f>
        <v>#REF!</v>
      </c>
      <c r="AK471" s="34" t="e">
        <f>IF($B467&gt;=$B468, AK467, NPV($B468,AL470:$BD470))</f>
        <v>#REF!</v>
      </c>
      <c r="AL471" s="34" t="e">
        <f>IF($B467&gt;=$B468, AL467, NPV($B468,AM470:$BD470))</f>
        <v>#REF!</v>
      </c>
      <c r="AM471" s="34" t="e">
        <f>IF($B467&gt;=$B468, AM467, NPV($B468,AN470:$BD470))</f>
        <v>#REF!</v>
      </c>
      <c r="AN471" s="34" t="e">
        <f>IF($B467&gt;=$B468, AN467, NPV($B468,AO470:$BD470))</f>
        <v>#REF!</v>
      </c>
      <c r="AO471" s="34" t="e">
        <f>IF($B467&gt;=$B468, AO467, NPV($B468,AP470:$BD470))</f>
        <v>#REF!</v>
      </c>
      <c r="AP471" s="34" t="e">
        <f>IF($B467&gt;=$B468, AP467, NPV($B468,AQ470:$BD470))</f>
        <v>#REF!</v>
      </c>
      <c r="AQ471" s="34" t="e">
        <f>IF($B467&gt;=$B468, AQ467, NPV($B468,AR470:$BD470))</f>
        <v>#REF!</v>
      </c>
      <c r="AR471" s="34"/>
      <c r="AS471" s="34"/>
      <c r="AT471" s="34"/>
      <c r="AU471" s="34"/>
      <c r="AV471" s="34"/>
      <c r="AW471" s="34"/>
      <c r="AX471" s="34"/>
      <c r="AY471" s="34"/>
      <c r="AZ471" s="34"/>
      <c r="BA471" s="34"/>
      <c r="BB471" s="34"/>
      <c r="BC471" s="34"/>
      <c r="BD471" s="34"/>
    </row>
    <row r="472" spans="1:56">
      <c r="A472" s="39"/>
      <c r="B472" s="12"/>
      <c r="C472" s="30" t="e">
        <f>$C$15</f>
        <v>#REF!</v>
      </c>
      <c r="D472" s="34" t="e">
        <f t="shared" ref="D472:AQ472" si="280">IF(D471=0,0,(1-D471/D467)*100)</f>
        <v>#REF!</v>
      </c>
      <c r="E472" s="34" t="e">
        <f t="shared" si="280"/>
        <v>#REF!</v>
      </c>
      <c r="F472" s="34" t="e">
        <f t="shared" si="280"/>
        <v>#REF!</v>
      </c>
      <c r="G472" s="34" t="e">
        <f t="shared" si="280"/>
        <v>#REF!</v>
      </c>
      <c r="H472" s="34" t="e">
        <f t="shared" si="280"/>
        <v>#REF!</v>
      </c>
      <c r="I472" s="34" t="e">
        <f t="shared" si="280"/>
        <v>#REF!</v>
      </c>
      <c r="J472" s="34" t="e">
        <f t="shared" si="280"/>
        <v>#REF!</v>
      </c>
      <c r="K472" s="34" t="e">
        <f t="shared" si="280"/>
        <v>#REF!</v>
      </c>
      <c r="L472" s="34" t="e">
        <f t="shared" si="280"/>
        <v>#REF!</v>
      </c>
      <c r="M472" s="34" t="e">
        <f t="shared" si="280"/>
        <v>#REF!</v>
      </c>
      <c r="N472" s="34" t="e">
        <f t="shared" si="280"/>
        <v>#REF!</v>
      </c>
      <c r="O472" s="34" t="e">
        <f t="shared" si="280"/>
        <v>#REF!</v>
      </c>
      <c r="P472" s="34" t="e">
        <f t="shared" si="280"/>
        <v>#REF!</v>
      </c>
      <c r="Q472" s="34" t="e">
        <f t="shared" si="280"/>
        <v>#REF!</v>
      </c>
      <c r="R472" s="34" t="e">
        <f t="shared" si="280"/>
        <v>#REF!</v>
      </c>
      <c r="S472" s="34" t="e">
        <f t="shared" si="280"/>
        <v>#REF!</v>
      </c>
      <c r="T472" s="34" t="e">
        <f t="shared" si="280"/>
        <v>#REF!</v>
      </c>
      <c r="U472" s="34" t="e">
        <f t="shared" si="280"/>
        <v>#REF!</v>
      </c>
      <c r="V472" s="34" t="e">
        <f t="shared" si="280"/>
        <v>#REF!</v>
      </c>
      <c r="W472" s="34" t="e">
        <f t="shared" si="280"/>
        <v>#REF!</v>
      </c>
      <c r="X472" s="34" t="e">
        <f t="shared" si="280"/>
        <v>#REF!</v>
      </c>
      <c r="Y472" s="34" t="e">
        <f t="shared" si="280"/>
        <v>#REF!</v>
      </c>
      <c r="Z472" s="34" t="e">
        <f t="shared" si="280"/>
        <v>#REF!</v>
      </c>
      <c r="AA472" s="34" t="e">
        <f t="shared" si="280"/>
        <v>#REF!</v>
      </c>
      <c r="AB472" s="34" t="e">
        <f t="shared" si="280"/>
        <v>#REF!</v>
      </c>
      <c r="AC472" s="34" t="e">
        <f t="shared" si="280"/>
        <v>#REF!</v>
      </c>
      <c r="AD472" s="34" t="e">
        <f t="shared" si="280"/>
        <v>#REF!</v>
      </c>
      <c r="AE472" s="34" t="e">
        <f t="shared" si="280"/>
        <v>#REF!</v>
      </c>
      <c r="AF472" s="34" t="e">
        <f t="shared" si="280"/>
        <v>#REF!</v>
      </c>
      <c r="AG472" s="34" t="e">
        <f t="shared" si="280"/>
        <v>#REF!</v>
      </c>
      <c r="AH472" s="34" t="e">
        <f t="shared" si="280"/>
        <v>#REF!</v>
      </c>
      <c r="AI472" s="34" t="e">
        <f t="shared" si="280"/>
        <v>#REF!</v>
      </c>
      <c r="AJ472" s="34" t="e">
        <f t="shared" si="280"/>
        <v>#REF!</v>
      </c>
      <c r="AK472" s="34" t="e">
        <f t="shared" si="280"/>
        <v>#REF!</v>
      </c>
      <c r="AL472" s="34" t="e">
        <f t="shared" si="280"/>
        <v>#REF!</v>
      </c>
      <c r="AM472" s="34" t="e">
        <f t="shared" si="280"/>
        <v>#REF!</v>
      </c>
      <c r="AN472" s="34" t="e">
        <f t="shared" si="280"/>
        <v>#REF!</v>
      </c>
      <c r="AO472" s="34" t="e">
        <f t="shared" si="280"/>
        <v>#REF!</v>
      </c>
      <c r="AP472" s="34" t="e">
        <f t="shared" si="280"/>
        <v>#REF!</v>
      </c>
      <c r="AQ472" s="34" t="e">
        <f t="shared" si="280"/>
        <v>#REF!</v>
      </c>
      <c r="AR472" s="50"/>
      <c r="AS472" s="50"/>
      <c r="AT472" s="50"/>
      <c r="AU472" s="50"/>
      <c r="AV472" s="50"/>
      <c r="AW472" s="50"/>
      <c r="AX472" s="50"/>
      <c r="AY472" s="50"/>
      <c r="AZ472" s="50"/>
      <c r="BA472" s="50"/>
      <c r="BB472" s="12"/>
      <c r="BC472" s="12"/>
      <c r="BD472" s="12"/>
    </row>
    <row r="473" spans="1:56">
      <c r="C473" s="30" t="str">
        <f>$C$16</f>
        <v>t-g&gt;0</v>
      </c>
      <c r="D473" s="42" t="e">
        <f t="shared" ref="D473:AE473" si="281">IF(D464-$B465&gt;0,D464-$B465,0)</f>
        <v>#REF!</v>
      </c>
      <c r="E473" s="42" t="e">
        <f t="shared" si="281"/>
        <v>#REF!</v>
      </c>
      <c r="F473" s="42" t="e">
        <f t="shared" si="281"/>
        <v>#REF!</v>
      </c>
      <c r="G473" s="42" t="e">
        <f t="shared" si="281"/>
        <v>#REF!</v>
      </c>
      <c r="H473" s="42" t="e">
        <f t="shared" si="281"/>
        <v>#REF!</v>
      </c>
      <c r="I473" s="42" t="e">
        <f t="shared" si="281"/>
        <v>#REF!</v>
      </c>
      <c r="J473" s="42" t="e">
        <f t="shared" si="281"/>
        <v>#REF!</v>
      </c>
      <c r="K473" s="42" t="e">
        <f t="shared" si="281"/>
        <v>#REF!</v>
      </c>
      <c r="L473" s="42" t="e">
        <f t="shared" si="281"/>
        <v>#REF!</v>
      </c>
      <c r="M473" s="42" t="e">
        <f t="shared" si="281"/>
        <v>#REF!</v>
      </c>
      <c r="N473" s="42" t="e">
        <f t="shared" si="281"/>
        <v>#REF!</v>
      </c>
      <c r="O473" s="42" t="e">
        <f t="shared" si="281"/>
        <v>#REF!</v>
      </c>
      <c r="P473" s="42" t="e">
        <f t="shared" si="281"/>
        <v>#REF!</v>
      </c>
      <c r="Q473" s="42" t="e">
        <f t="shared" si="281"/>
        <v>#REF!</v>
      </c>
      <c r="R473" s="42" t="e">
        <f t="shared" si="281"/>
        <v>#REF!</v>
      </c>
      <c r="S473" s="42" t="e">
        <f t="shared" si="281"/>
        <v>#REF!</v>
      </c>
      <c r="T473" s="42" t="e">
        <f t="shared" si="281"/>
        <v>#REF!</v>
      </c>
      <c r="U473" s="42" t="e">
        <f t="shared" si="281"/>
        <v>#REF!</v>
      </c>
      <c r="V473" s="42" t="e">
        <f t="shared" si="281"/>
        <v>#REF!</v>
      </c>
      <c r="W473" s="42" t="e">
        <f t="shared" si="281"/>
        <v>#REF!</v>
      </c>
      <c r="X473" s="42" t="e">
        <f t="shared" si="281"/>
        <v>#REF!</v>
      </c>
      <c r="Y473" s="42" t="e">
        <f t="shared" si="281"/>
        <v>#REF!</v>
      </c>
      <c r="Z473" s="42" t="e">
        <f t="shared" si="281"/>
        <v>#REF!</v>
      </c>
      <c r="AA473" s="42" t="e">
        <f t="shared" si="281"/>
        <v>#REF!</v>
      </c>
      <c r="AB473" s="42" t="e">
        <f t="shared" si="281"/>
        <v>#REF!</v>
      </c>
      <c r="AC473" s="42" t="e">
        <f t="shared" si="281"/>
        <v>#REF!</v>
      </c>
      <c r="AD473" s="42" t="e">
        <f t="shared" si="281"/>
        <v>#REF!</v>
      </c>
      <c r="AE473" s="42" t="e">
        <f t="shared" si="281"/>
        <v>#REF!</v>
      </c>
      <c r="AF473" s="42"/>
      <c r="AG473" s="42"/>
      <c r="AH473" s="42"/>
      <c r="AI473" s="42"/>
      <c r="AJ473" s="42"/>
      <c r="AK473" s="42"/>
      <c r="AL473" s="42"/>
      <c r="AM473" s="42"/>
      <c r="AN473" s="42"/>
      <c r="AO473" s="42"/>
      <c r="AP473" s="42"/>
      <c r="AQ473" s="42"/>
      <c r="AR473" s="43"/>
      <c r="AS473" s="43"/>
      <c r="AT473" s="43"/>
      <c r="AU473" s="43"/>
      <c r="AV473" s="43"/>
      <c r="AW473" s="43"/>
      <c r="AX473" s="43"/>
      <c r="AY473" s="43"/>
      <c r="AZ473" s="43"/>
      <c r="BA473" s="43"/>
      <c r="BB473" s="12"/>
      <c r="BC473" s="12"/>
      <c r="BD473" s="12"/>
    </row>
    <row r="474" spans="1:56">
      <c r="C474" s="30"/>
      <c r="D474" s="42" t="e">
        <f>IF(D473=0,0,CHOOSE(D473,D480,E480,F480,G480,H480,I480,J480,K480,L480,M480,N480,O480,P480,Q480,R480,S480,T480,U480,V480,W480,X480,Y480,Z480,AA480,AB480,AC480,AD480,AE480,AF480))</f>
        <v>#REF!</v>
      </c>
      <c r="E474" s="42" t="e">
        <f>IF(E473=0,0,CHOOSE(E473,D480,E480,F480,G480,H480,I480,J480,K480,L480,M480,N480,O480,P480,Q480,R480,S480,T480,U480,V480,W480,X480,Y480,Z480,AA480,AB480,AC480,AD480,AE480,AF480))</f>
        <v>#REF!</v>
      </c>
      <c r="F474" s="42" t="e">
        <f>IF(F473=0,0,CHOOSE(F473,D480,E480,F480,G480,H480,I480,J480,K480,L480,M480,N480,O480,P480,Q480,R480,S480,T480,U480,V480,W480,X480,Y480,Z480,AA480,AB480,AC480,AD480,AE480,AF480))</f>
        <v>#REF!</v>
      </c>
      <c r="G474" s="42" t="e">
        <f>IF(G473=0,0,CHOOSE(G473,D480,E480,F480,G480,H480,I480,J480,K480,L480,M480,N480,O480,P480,Q480,R480,S480,T480,U480,V480,W480,X480,Y480,Z480,AA480,AB480,AC480,AD480,AE480,AF480))</f>
        <v>#REF!</v>
      </c>
      <c r="H474" s="42" t="e">
        <f>IF(H473=0,0,CHOOSE(H473,D480,E480,F480,G480,H480,I480,J480,K480,L480,M480,N480,O480,P480,Q480,R480,S480,T480,U480,V480,W480,X480,Y480,Z480,AA480,AB480,AC480,AD480,AE480,AF480))</f>
        <v>#REF!</v>
      </c>
      <c r="I474" s="42" t="e">
        <f>IF(I473=0,0,CHOOSE(I473,D480,E480,F480,G480,H480,I480,J480,K480,L480,M480,N480,O480,P480,Q480,R480,S480,T480,U480,V480,W480,X480,Y480,Z480,AA480,AB480,AC480,AD480,AE480,AF480))</f>
        <v>#REF!</v>
      </c>
      <c r="J474" s="42" t="e">
        <f>IF(J473=0,0,CHOOSE(J473,D480,E480,F480,G480,H480,I480,J480,K480,L480,M480,N480,O480,P480,Q480,R480,S480,T480,U480,V480,W480,X480,Y480,Z480,AA480,AB480,AC480,AD480,AE480,AF480))</f>
        <v>#REF!</v>
      </c>
      <c r="K474" s="42" t="e">
        <f>IF(K473=0,0,CHOOSE(K473,D480,E480,F480,G480,H480,I480,J480,K480,L480,M480,N480,O480,P480,Q480,R480,S480,T480,U480,V480,W480,X480,Y480,Z480,AA480,AB480,AC480,AD480,AE480,AF480))</f>
        <v>#REF!</v>
      </c>
      <c r="L474" s="42" t="e">
        <f>IF(L473=0,0,CHOOSE(L473,D480,E480,F480,G480,H480,I480,J480,K480,L480,M480,N480,O480,P480,Q480,R480,S480,T480,U480,V480,W480,X480,Y480,Z480,AA480,AB480,AC480,AD480,AE480,AF480))</f>
        <v>#REF!</v>
      </c>
      <c r="M474" s="42" t="e">
        <f>IF(M473=0,0,CHOOSE(M473,D480,E480,F480,G480,H480,I480,J480,K480,L480,M480,N480,O480,P480,Q480,R480,S480,T480,U480,V480,W480,X480,Y480,Z480,AA480,AB480,AC480,AD480,AE480,AF480))</f>
        <v>#REF!</v>
      </c>
      <c r="N474" s="42" t="e">
        <f>IF(N473=0,0,CHOOSE(N473,D480,E480,F480,G480,H480,I480,J480,K480,L480,M480,N480,O480,P480,Q480,R480,S480,T480,U480,V480,W480,X480,Y480,Z480,AA480,AB480,AC480,AD480,AE480,AF480))</f>
        <v>#REF!</v>
      </c>
      <c r="O474" s="42" t="e">
        <f>IF(O473=0,0,CHOOSE(O473,D480,E480,F480,G480,H480,I480,J480,K480,L480,M480,N480,O480,P480,Q480,R480,S480,T480,U480,V480,W480,X480,Y480,Z480,AA480,AB480,AC480,AD480,AE480,AF480))</f>
        <v>#REF!</v>
      </c>
      <c r="P474" s="42" t="e">
        <f>IF(P473=0,0,CHOOSE(P473,D480,E480,F480,G480,H480,I480,J480,K480,L480,M480,N480,O480,P480,Q480,R480,S480,T480,U480,V480,W480,X480,Y480,Z480,AA480,AB480,AC480,AD480,AE480,AF480))</f>
        <v>#REF!</v>
      </c>
      <c r="Q474" s="42" t="e">
        <f>IF(Q473=0,0,CHOOSE(Q473,D480,E480,F480,G480,H480,I480,J480,K480,L480,M480,N480,O480,P480,Q480,R480,S480,T480,U480,V480,W480,X480,Y480,Z480,AA480,AB480,AC480,AD480,AE480,AF480))</f>
        <v>#REF!</v>
      </c>
      <c r="R474" s="42" t="e">
        <f>IF(R473=0,0,CHOOSE(R473,D480,E480,F480,G480,H480,I480,J480,K480,L480,M480,N480,O480,P480,Q480,R480,S480,T480,U480,V480,W480,X480,Y480,Z480,AA480,AB480,AC480,AD480,AE480,AF480))</f>
        <v>#REF!</v>
      </c>
      <c r="S474" s="42" t="e">
        <f>IF(S473=0,0,CHOOSE(S473,D480,E480,F480,G480,H480,I480,J480,K480,L480,M480,N480,O480,P480,Q480,R480,S480,T480,U480,V480,W480,X480,Y480,Z480,AA480,AB480,AC480,AD480,AE480,AF480))</f>
        <v>#REF!</v>
      </c>
      <c r="T474" s="42" t="e">
        <f>IF(T473=0,0,CHOOSE(T473,D480,E480,F480,G480,H480,I480,J480,K480,L480,M480,N480,O480,P480,Q480,R480,S480,T480,U480,V480,W480,X480,Y480,Z480,AA480,AB480,AC480,AD480,AE480,AF480))</f>
        <v>#REF!</v>
      </c>
      <c r="U474" s="42" t="e">
        <f>IF(U473=0,0,CHOOSE(U473,D480,E480,F480,G480,H480,I480,J480,K480,L480,M480,N480,O480,P480,Q480,R480,S480,T480,U480,V480,W480,X480,Y480,Z480,AA480,AB480,AC480,AD480,AE480,AF480))</f>
        <v>#REF!</v>
      </c>
      <c r="V474" s="42" t="e">
        <f>IF(V473=0,0,CHOOSE(V473,D480,E480,F480,G480,H480,I480,J480,K480,L480,M480,N480,O480,P480,Q480,R480,S480,T480,U480,V480,W480,X480,Y480,Z480,AA480,AB480,AC480,AD480,AE480,AF480))</f>
        <v>#REF!</v>
      </c>
      <c r="W474" s="42" t="e">
        <f>IF(W473=0,0,CHOOSE(W473,D480,E480,F480,G480,H480,I480,J480,K480,L480,M480,N480,O480,P480,Q480,R480,S480,T480,U480,V480,W480,X480,Y480,Z480,AA480,AB480,AC480,AD480,AE480,AF480))</f>
        <v>#REF!</v>
      </c>
      <c r="X474" s="42" t="e">
        <f>IF(X473=0,0,CHOOSE(X473,D480,E480,F480,G480,H480,I480,J480,K480,L480,M480,N480,O480,P480,Q480,R480,S480,T480,U480,V480,W480,X480,Y480,Z480,AA480,AB480,AC480,AD480,AE480,AF480))</f>
        <v>#REF!</v>
      </c>
      <c r="Y474" s="42" t="e">
        <f>IF(Y473=0,0,CHOOSE(Y473,D480,E480,F480,G480,H480,I480,J480,K480,L480,M480,N480,O480,P480,Q480,R480,S480,T480,U480,V480,W480,X480,Y480,Z480,AA480,AB480,AC480,AD480,AE480,AF480))</f>
        <v>#REF!</v>
      </c>
      <c r="Z474" s="42" t="e">
        <f>IF(Z473=0,0,CHOOSE(Z473,D480,E480,F480,G480,H480,I480,J480,K480,L480,M480,N480,O480,P480,Q480,R480,S480,T480,U480,V480,W480,X480,Y480,Z480,AA480,AB480,AC480,AD480,AE480,AF480))</f>
        <v>#REF!</v>
      </c>
      <c r="AA474" s="42" t="e">
        <f>IF(AA473=0,0,CHOOSE(AA473,D480,E480,F480,G480,H480,I480,J480,K480,L480,M480,N480,O480,P480,Q480,R480,S480,T480,U480,V480,W480,X480,Y480,Z480,AA480,AB480,AC480,AD480,AE480,AF480))</f>
        <v>#REF!</v>
      </c>
      <c r="AB474" s="42" t="e">
        <f>IF(AB473=0,0,CHOOSE(AB473,D480,E480,F480,G480,H480,I480,J480,K480,L480,M480,N480,O480,P480,Q480,R480,S480,T480,U480,V480,W480,X480,Y480,Z480,AA480,AB480,AC480,AD480,AE480,AF480))</f>
        <v>#REF!</v>
      </c>
      <c r="AC474" s="42" t="e">
        <f>IF(AC473=0,0,CHOOSE(AC473,D480,E480,F480,G480,H480,I480,J480,K480,L480,M480,N480,O480,P480,Q480,R480,S480,T480,U480,V480,W480,X480,Y480,Z480,AA480,AB480,AC480,AD480,AE480,AF480))</f>
        <v>#REF!</v>
      </c>
      <c r="AD474" s="42" t="e">
        <f>IF(AD473=0,0,CHOOSE(AD473,D480,E480,F480,G480,H480,I480,J480,K480,L480,M480,N480,O480,P480,Q480,R480,S480,T480,U480,V480,W480,X480,Y480,Z480,AA480,AB480,AC480,AD480,AE480,AF480))</f>
        <v>#REF!</v>
      </c>
      <c r="AE474" s="42" t="e">
        <f>IF(AE473=0,0,CHOOSE(AE473,D480,E480,F480,G480,H480,I480,J480,K480,L480,M480,N480,O480,P480,Q480,R480,S480,T480,U480,V480,W480,X480,Y480,Z480,AA480,AB480,AC480,AD480,AE480,AF480))</f>
        <v>#REF!</v>
      </c>
      <c r="AF474" s="42"/>
      <c r="AG474" s="42"/>
      <c r="AH474" s="42"/>
      <c r="AI474" s="42"/>
      <c r="AJ474" s="42"/>
      <c r="AK474" s="42"/>
      <c r="AL474" s="42"/>
      <c r="AM474" s="42"/>
      <c r="AN474" s="42"/>
      <c r="AO474" s="42"/>
      <c r="AP474" s="42"/>
      <c r="AQ474" s="42"/>
      <c r="AR474" s="23"/>
      <c r="AS474" s="23"/>
      <c r="AT474" s="23"/>
      <c r="AU474" s="23"/>
      <c r="AV474" s="23"/>
      <c r="AW474" s="23"/>
      <c r="AX474" s="23"/>
      <c r="AY474" s="23"/>
      <c r="AZ474" s="23"/>
      <c r="BA474" s="23"/>
      <c r="BB474" s="12"/>
      <c r="BC474" s="12"/>
      <c r="BD474" s="12"/>
    </row>
    <row r="475" spans="1:56">
      <c r="C475" s="30" t="str">
        <f>$C$18</f>
        <v>t-m condition</v>
      </c>
      <c r="D475" s="42" t="e">
        <f t="shared" ref="D475:AE475" si="282">IF(D464-$B466&gt;0,D464-$B466,0)</f>
        <v>#REF!</v>
      </c>
      <c r="E475" s="42" t="e">
        <f t="shared" si="282"/>
        <v>#REF!</v>
      </c>
      <c r="F475" s="42" t="e">
        <f t="shared" si="282"/>
        <v>#REF!</v>
      </c>
      <c r="G475" s="42" t="e">
        <f t="shared" si="282"/>
        <v>#REF!</v>
      </c>
      <c r="H475" s="42" t="e">
        <f t="shared" si="282"/>
        <v>#REF!</v>
      </c>
      <c r="I475" s="42" t="e">
        <f t="shared" si="282"/>
        <v>#REF!</v>
      </c>
      <c r="J475" s="42" t="e">
        <f t="shared" si="282"/>
        <v>#REF!</v>
      </c>
      <c r="K475" s="42" t="e">
        <f t="shared" si="282"/>
        <v>#REF!</v>
      </c>
      <c r="L475" s="42" t="e">
        <f t="shared" si="282"/>
        <v>#REF!</v>
      </c>
      <c r="M475" s="42" t="e">
        <f t="shared" si="282"/>
        <v>#REF!</v>
      </c>
      <c r="N475" s="42" t="e">
        <f t="shared" si="282"/>
        <v>#REF!</v>
      </c>
      <c r="O475" s="42" t="e">
        <f t="shared" si="282"/>
        <v>#REF!</v>
      </c>
      <c r="P475" s="42" t="e">
        <f t="shared" si="282"/>
        <v>#REF!</v>
      </c>
      <c r="Q475" s="42" t="e">
        <f t="shared" si="282"/>
        <v>#REF!</v>
      </c>
      <c r="R475" s="42" t="e">
        <f t="shared" si="282"/>
        <v>#REF!</v>
      </c>
      <c r="S475" s="42" t="e">
        <f t="shared" si="282"/>
        <v>#REF!</v>
      </c>
      <c r="T475" s="42" t="e">
        <f t="shared" si="282"/>
        <v>#REF!</v>
      </c>
      <c r="U475" s="42" t="e">
        <f t="shared" si="282"/>
        <v>#REF!</v>
      </c>
      <c r="V475" s="42" t="e">
        <f t="shared" si="282"/>
        <v>#REF!</v>
      </c>
      <c r="W475" s="42" t="e">
        <f t="shared" si="282"/>
        <v>#REF!</v>
      </c>
      <c r="X475" s="42" t="e">
        <f t="shared" si="282"/>
        <v>#REF!</v>
      </c>
      <c r="Y475" s="42" t="e">
        <f t="shared" si="282"/>
        <v>#REF!</v>
      </c>
      <c r="Z475" s="42" t="e">
        <f t="shared" si="282"/>
        <v>#REF!</v>
      </c>
      <c r="AA475" s="42" t="e">
        <f t="shared" si="282"/>
        <v>#REF!</v>
      </c>
      <c r="AB475" s="42" t="e">
        <f t="shared" si="282"/>
        <v>#REF!</v>
      </c>
      <c r="AC475" s="42" t="e">
        <f t="shared" si="282"/>
        <v>#REF!</v>
      </c>
      <c r="AD475" s="42" t="e">
        <f t="shared" si="282"/>
        <v>#REF!</v>
      </c>
      <c r="AE475" s="42" t="e">
        <f t="shared" si="282"/>
        <v>#REF!</v>
      </c>
      <c r="AF475" s="42"/>
      <c r="AG475" s="42"/>
      <c r="AH475" s="42"/>
      <c r="AI475" s="42"/>
      <c r="AJ475" s="42"/>
      <c r="AK475" s="42"/>
      <c r="AL475" s="42"/>
      <c r="AM475" s="42"/>
      <c r="AN475" s="42"/>
      <c r="AO475" s="42"/>
      <c r="AP475" s="42"/>
      <c r="AQ475" s="42"/>
      <c r="AR475" s="45"/>
      <c r="AS475" s="45"/>
      <c r="AT475" s="45"/>
      <c r="AU475" s="45"/>
      <c r="AV475" s="45"/>
      <c r="AW475" s="46"/>
      <c r="AX475" s="45"/>
      <c r="AY475" s="45"/>
      <c r="AZ475" s="45"/>
      <c r="BA475" s="45"/>
      <c r="BB475" s="12"/>
      <c r="BC475" s="12"/>
      <c r="BD475" s="12"/>
    </row>
    <row r="476" spans="1:56">
      <c r="D476" s="34" t="e">
        <f>IF(D475=0,0,CHOOSE(D475,D480,E480,F480,G480,H480,I480,J480,K480,L480,M480,N480,O480,P480,Q480,R480,S480,T480,U480,V480,W480,X480,Y480,Z480,AA480,AB480,AC480,AD480,AE480))</f>
        <v>#REF!</v>
      </c>
      <c r="E476" s="34" t="e">
        <f>IF(E475=0,0,CHOOSE(E475,D480,E480,F480,G480,H480,I480,J480,K480,L480,M480,N480,O480,P480,Q480,R480,S480,T480,U480,V480,W480,X480,Y480,Z480,AA480,AB480,AC480,AD480,AE480))</f>
        <v>#REF!</v>
      </c>
      <c r="F476" s="34" t="e">
        <f>IF(F475=0,0,CHOOSE(F475,D480,E480,F480,G480,H480,I480,J480,K480,L480,M480,N480,O480,P480,Q480,R480,S480,T480,U480,V480,W480,X480,Y480,Z480,AA480,AB480,AC480,AD480,AE480))</f>
        <v>#REF!</v>
      </c>
      <c r="G476" s="34" t="e">
        <f>IF(G475=0,0,CHOOSE(G475,D480,E480,F480,G480,H480,I480,J480,K480,L480,M480,N480,O480,P480,Q480,R480,S480,T480,U480,V480,W480,X480,Y480,Z480,AA480,AB480,AC480,AD480,AE480))</f>
        <v>#REF!</v>
      </c>
      <c r="H476" s="34" t="e">
        <f>IF(H475=0,0,CHOOSE(H475,D480,E480,F480,G480,H480,I480,J480,K480,L480,M480,N480,O480,P480,Q480,R480,S480,T480,U480,V480,W480,X480,Y480,Z480,AA480,AB480,AC480,AD480,AE480))</f>
        <v>#REF!</v>
      </c>
      <c r="I476" s="34" t="e">
        <f>IF(I475=0,0,CHOOSE(I475,D480,E480,F480,G480,H480,I480,J480,K480,L480,M480,N480,O480,P480,Q480,R480,S480,T480,U480,V480,W480,X480,Y480,Z480,AA480,AB480,AC480,AD480,AE480))</f>
        <v>#REF!</v>
      </c>
      <c r="J476" s="34" t="e">
        <f>IF(J475=0,0,CHOOSE(J475,D480,E480,F480,G480,H480,I480,J480,K480,L480,M480,N480,O480,P480,Q480,R480,S480,T480,U480,V480,W480,X480,Y480,Z480,AA480,AB480,AC480,AD480,AE480))</f>
        <v>#REF!</v>
      </c>
      <c r="K476" s="34" t="e">
        <f>IF(K475=0,0,CHOOSE(K475,D480,E480,F480,G480,H480,I480,J480,K480,L480,M480,N480,O480,P480,Q480,R480,S480,T480,U480,V480,W480,X480,Y480,Z480,AA480,AB480,AC480,AD480,AE480))</f>
        <v>#REF!</v>
      </c>
      <c r="L476" s="34" t="e">
        <f>IF(L475=0,0,CHOOSE(L475,D480,E480,F480,G480,H480,I480,J480,K480,L480,M480,N480,O480,P480,Q480,R480,S480,T480,U480,V480,W480,X480,Y480,Z480,AA480,AB480,AC480,AD480,AE480))</f>
        <v>#REF!</v>
      </c>
      <c r="M476" s="34" t="e">
        <f>IF(M475=0,0,CHOOSE(M475,D480,E480,F480,G480,H480,I480,J480,K480,L480,M480,N480,O480,P480,Q480,R480,S480,T480,U480,V480,W480,X480,Y480,Z480,AA480,AB480,AC480,AD480,AE480))</f>
        <v>#REF!</v>
      </c>
      <c r="N476" s="34" t="e">
        <f>IF(N475=0,0,CHOOSE(N475,D480,E480,F480,G480,H480,I480,J480,K480,L480,M480,N480,O480,P480,Q480,R480,S480,T480,U480,V480,W480,X480,Y480,Z480,AA480,AB480,AC480,AD480,AE480))</f>
        <v>#REF!</v>
      </c>
      <c r="O476" s="34" t="e">
        <f>IF(O475=0,0,CHOOSE(O475,D480,E480,F480,G480,H480,I480,J480,K480,L480,M480,N480,O480,P480,Q480,R480,S480,T480,U480,V480,W480,X480,Y480,Z480,AA480,AB480,AC480,AD480,AE480))</f>
        <v>#REF!</v>
      </c>
      <c r="P476" s="34" t="e">
        <f>IF(P475=0,0,CHOOSE(P475,D480,E480,F480,G480,H480,I480,J480,K480,L480,M480,N480,O480,P480,Q480,R480,S480,T480,U480,V480,W480,X480,Y480,Z480,AA480,AB480,AC480,AD480,AE480))</f>
        <v>#REF!</v>
      </c>
      <c r="Q476" s="34" t="e">
        <f>IF(Q475=0,0,CHOOSE(Q475,D480,E480,F480,G480,H480,I480,J480,K480,L480,M480,N480,O480,P480,Q480,R480,S480,T480,U480,V480,W480,X480,Y480,Z480,AA480,AB480,AC480,AD480,AE480))</f>
        <v>#REF!</v>
      </c>
      <c r="R476" s="34" t="e">
        <f>IF(R475=0,0,CHOOSE(R475,D480,E480,F480,G480,H480,I480,J480,K480,L480,M480,N480,O480,P480,Q480,R480,S480,T480,U480,V480,W480,X480,Y480,Z480,AA480,AB480,AC480,AD480,AE480))</f>
        <v>#REF!</v>
      </c>
      <c r="S476" s="34" t="e">
        <f>IF(S475=0,0,CHOOSE(S475,D480,E480,F480,G480,H480,I480,J480,K480,L480,M480,N480,O480,P480,Q480,R480,S480,T480,U480,V480,W480,X480,Y480,Z480,AA480,AB480,AC480,AD480,AE480))</f>
        <v>#REF!</v>
      </c>
      <c r="T476" s="34" t="e">
        <f>IF(T475=0,0,CHOOSE(T475,D480,E480,F480,G480,H480,I480,J480,K480,L480,M480,N480,O480,P480,Q480,R480,S480,T480,U480,V480,W480,X480,Y480,Z480,AA480,AB480,AC480,AD480,AE480))</f>
        <v>#REF!</v>
      </c>
      <c r="U476" s="34" t="e">
        <f>IF(U475=0,0,CHOOSE(U475,D480,E480,F480,G480,H480,I480,J480,K480,L480,M480,N480,O480,P480,Q480,R480,S480,T480,U480,V480,W480,X480,Y480,Z480,AA480,AB480,AC480,AD480,AE480))</f>
        <v>#REF!</v>
      </c>
      <c r="V476" s="34" t="e">
        <f>IF(V475=0,0,CHOOSE(V475,D480,E480,F480,G480,H480,I480,J480,K480,L480,M480,N480,O480,P480,Q480,R480,S480,T480,U480,V480,W480,X480,Y480,Z480,AA480,AB480,AC480,AD480,AE480))</f>
        <v>#REF!</v>
      </c>
      <c r="W476" s="34" t="e">
        <f>IF(W475=0,0,CHOOSE(W475,D480,E480,F480,G480,H480,I480,J480,K480,L480,M480,N480,O480,P480,Q480,R480,S480,T480,U480,V480,W480,X480,Y480,Z480,AA480,AB480,AC480,AD480,AE480))</f>
        <v>#REF!</v>
      </c>
      <c r="X476" s="34" t="e">
        <f>IF(X475=0,0,CHOOSE(X475,D480,E480,F480,G480,H480,I480,J480,K480,L480,M480,N480,O480,P480,Q480,R480,S480,T480,U480,V480,W480,X480,Y480,Z480,AA480,AB480,AC480,AD480,AE480))</f>
        <v>#REF!</v>
      </c>
      <c r="Y476" s="34" t="e">
        <f>IF(Y475=0,0,CHOOSE(Y475,D480,E480,F480,G480,H480,I480,J480,K480,L480,M480,N480,O480,P480,Q480,R480,S480,T480,U480,V480,W480,X480,Y480,Z480,AA480,AB480,AC480,AD480,AE480))</f>
        <v>#REF!</v>
      </c>
      <c r="Z476" s="34" t="e">
        <f>IF(Z475=0,0,CHOOSE(Z475,D480,E480,F480,G480,H480,I480,J480,K480,L480,M480,N480,O480,P480,Q480,R480,S480,T480,U480,V480,W480,X480,Y480,Z480,AA480,AB480,AC480,AD480,AE480))</f>
        <v>#REF!</v>
      </c>
      <c r="AA476" s="34" t="e">
        <f>IF(AA475=0,0,CHOOSE(AA475,D480,E480,F480,G480,H480,I480,J480,K480,L480,M480,N480,O480,P480,Q480,R480,S480,T480,U480,V480,W480,X480,Y480,Z480,AA480,AB480,AC480,AD480,AE480))</f>
        <v>#REF!</v>
      </c>
      <c r="AB476" s="34" t="e">
        <f>IF(AB475=0,0,CHOOSE(AB475,D480,E480,F480,G480,H480,I480,J480,K480,L480,M480,N480,O480,P480,Q480,R480,S480,T480,U480,V480,W480,X480,Y480,Z480,AA480,AB480,AC480,AD480,AE480))</f>
        <v>#REF!</v>
      </c>
      <c r="AC476" s="34" t="e">
        <f>IF(AC475=0,0,CHOOSE(AC475,D480,E480,F480,G480,H480,I480,J480,K480,L480,M480,N480,O480,P480,Q480,R480,S480,T480,U480,V480,W480,X480,Y480,Z480,AA480,AB480,AC480,AD480,AE480))</f>
        <v>#REF!</v>
      </c>
      <c r="AD476" s="34" t="e">
        <f>IF(AD475=0,0,CHOOSE(AD475,D480,E480,F480,G480,H480,I480,J480,K480,L480,M480,N480,O480,P480,Q480,R480,S480,T480,U480,V480,W480,X480,Y480,Z480,AA480,AB480,AC480,AD480,AE480))</f>
        <v>#REF!</v>
      </c>
      <c r="AE476" s="34" t="e">
        <f>IF(AE475=0,0,CHOOSE(AE475,D480,E480,F480,G480,H480,I480,J480,K480,L480,M480,N480,O480,P480,Q480,R480,S480,T480,U480,V480,W480,X480,Y480,Z480,AA480,AB480,AC480,AD480,AE480))</f>
        <v>#REF!</v>
      </c>
      <c r="AF476" s="42"/>
      <c r="AG476" s="42"/>
      <c r="AH476" s="42"/>
      <c r="AI476" s="42"/>
      <c r="AJ476" s="42"/>
      <c r="AK476" s="42"/>
      <c r="AL476" s="42"/>
      <c r="AM476" s="42"/>
      <c r="AN476" s="42"/>
      <c r="AO476" s="42"/>
      <c r="AP476" s="42"/>
      <c r="AQ476" s="42"/>
      <c r="AR476" s="12"/>
      <c r="AS476" s="12"/>
      <c r="AT476" s="12"/>
      <c r="AU476" s="12"/>
      <c r="AV476" s="12"/>
      <c r="AW476" s="12"/>
      <c r="AX476" s="12"/>
      <c r="AY476" s="12"/>
      <c r="AZ476" s="12"/>
      <c r="BA476" s="12"/>
      <c r="BB476" s="12"/>
      <c r="BC476" s="12"/>
      <c r="BD476" s="12"/>
    </row>
    <row r="477" spans="1:56">
      <c r="A477" s="49"/>
      <c r="B477" s="12"/>
      <c r="C477" s="12"/>
      <c r="D477" s="22"/>
      <c r="E477" s="22"/>
      <c r="F477" s="22"/>
      <c r="G477" s="22"/>
      <c r="H477" s="22"/>
      <c r="I477" s="22"/>
      <c r="J477" s="22"/>
      <c r="K477" s="22"/>
      <c r="L477" s="22"/>
      <c r="M477" s="22"/>
      <c r="N477" s="22"/>
      <c r="O477" s="22"/>
      <c r="P477" s="22"/>
      <c r="Q477" s="22"/>
      <c r="R477" s="22"/>
      <c r="S477" s="22"/>
      <c r="T477" s="22"/>
      <c r="U477" s="22"/>
      <c r="V477" s="22"/>
      <c r="W477" s="22"/>
      <c r="X477" s="22"/>
      <c r="Y477" s="22"/>
      <c r="Z477" s="22"/>
      <c r="AA477" s="22"/>
      <c r="AB477" s="22"/>
      <c r="AC477" s="22"/>
      <c r="AD477" s="50"/>
      <c r="AE477" s="50"/>
      <c r="AF477" s="50"/>
      <c r="AG477" s="50"/>
      <c r="AH477" s="50"/>
      <c r="AI477" s="50"/>
      <c r="AJ477" s="50"/>
      <c r="AK477" s="50"/>
      <c r="AL477" s="50"/>
      <c r="AM477" s="50"/>
      <c r="AN477" s="50"/>
      <c r="AO477" s="50"/>
      <c r="AP477" s="50"/>
      <c r="AQ477" s="50"/>
      <c r="AR477" s="50"/>
      <c r="AS477" s="50"/>
      <c r="AT477" s="50"/>
      <c r="AU477" s="50"/>
      <c r="AV477" s="50"/>
      <c r="AW477" s="50"/>
      <c r="AX477" s="50"/>
      <c r="AY477" s="50"/>
      <c r="AZ477" s="50"/>
      <c r="BA477" s="50"/>
      <c r="BB477" s="12"/>
      <c r="BC477" s="12"/>
      <c r="BD477" s="12"/>
    </row>
    <row r="478" spans="1:56">
      <c r="A478" s="49" t="e">
        <f>+"Output "&amp; PV_Base!A464&amp;""</f>
        <v>#REF!</v>
      </c>
      <c r="B478" s="12"/>
      <c r="C478" s="51"/>
      <c r="D478" s="52" t="e">
        <f>D$7</f>
        <v>#NAME?</v>
      </c>
      <c r="E478" s="25" t="e">
        <f t="shared" ref="E478:AE478" si="283">D478+1</f>
        <v>#NAME?</v>
      </c>
      <c r="F478" s="25" t="e">
        <f t="shared" si="283"/>
        <v>#NAME?</v>
      </c>
      <c r="G478" s="25" t="e">
        <f t="shared" si="283"/>
        <v>#NAME?</v>
      </c>
      <c r="H478" s="25" t="e">
        <f t="shared" si="283"/>
        <v>#NAME?</v>
      </c>
      <c r="I478" s="25" t="e">
        <f t="shared" si="283"/>
        <v>#NAME?</v>
      </c>
      <c r="J478" s="25" t="e">
        <f t="shared" si="283"/>
        <v>#NAME?</v>
      </c>
      <c r="K478" s="25" t="e">
        <f t="shared" si="283"/>
        <v>#NAME?</v>
      </c>
      <c r="L478" s="25" t="e">
        <f t="shared" si="283"/>
        <v>#NAME?</v>
      </c>
      <c r="M478" s="25" t="e">
        <f t="shared" si="283"/>
        <v>#NAME?</v>
      </c>
      <c r="N478" s="25" t="e">
        <f t="shared" si="283"/>
        <v>#NAME?</v>
      </c>
      <c r="O478" s="25" t="e">
        <f t="shared" si="283"/>
        <v>#NAME?</v>
      </c>
      <c r="P478" s="25" t="e">
        <f t="shared" si="283"/>
        <v>#NAME?</v>
      </c>
      <c r="Q478" s="25" t="e">
        <f t="shared" si="283"/>
        <v>#NAME?</v>
      </c>
      <c r="R478" s="25" t="e">
        <f t="shared" si="283"/>
        <v>#NAME?</v>
      </c>
      <c r="S478" s="25" t="e">
        <f t="shared" si="283"/>
        <v>#NAME?</v>
      </c>
      <c r="T478" s="25" t="e">
        <f t="shared" si="283"/>
        <v>#NAME?</v>
      </c>
      <c r="U478" s="25" t="e">
        <f t="shared" si="283"/>
        <v>#NAME?</v>
      </c>
      <c r="V478" s="25" t="e">
        <f t="shared" si="283"/>
        <v>#NAME?</v>
      </c>
      <c r="W478" s="25" t="e">
        <f t="shared" si="283"/>
        <v>#NAME?</v>
      </c>
      <c r="X478" s="25" t="e">
        <f t="shared" si="283"/>
        <v>#NAME?</v>
      </c>
      <c r="Y478" s="25" t="e">
        <f t="shared" si="283"/>
        <v>#NAME?</v>
      </c>
      <c r="Z478" s="25" t="e">
        <f t="shared" si="283"/>
        <v>#NAME?</v>
      </c>
      <c r="AA478" s="25" t="e">
        <f t="shared" si="283"/>
        <v>#NAME?</v>
      </c>
      <c r="AB478" s="25" t="e">
        <f t="shared" si="283"/>
        <v>#NAME?</v>
      </c>
      <c r="AC478" s="25" t="e">
        <f t="shared" si="283"/>
        <v>#NAME?</v>
      </c>
      <c r="AD478" s="25" t="e">
        <f t="shared" si="283"/>
        <v>#NAME?</v>
      </c>
      <c r="AE478" s="25" t="e">
        <f t="shared" si="283"/>
        <v>#NAME?</v>
      </c>
      <c r="AF478" s="50"/>
      <c r="AG478" s="50"/>
      <c r="AH478" s="50"/>
      <c r="AI478" s="50"/>
      <c r="AJ478" s="50"/>
      <c r="AK478" s="50"/>
      <c r="AL478" s="50"/>
      <c r="AM478" s="50"/>
      <c r="AN478" s="50"/>
      <c r="AO478" s="50"/>
      <c r="AP478" s="50"/>
      <c r="AQ478" s="50"/>
      <c r="AR478" s="50"/>
      <c r="AS478" s="50"/>
      <c r="AT478" s="50"/>
      <c r="AU478" s="50"/>
      <c r="AV478" s="50"/>
      <c r="AW478" s="50"/>
      <c r="AX478" s="50"/>
      <c r="AY478" s="50"/>
      <c r="AZ478" s="50"/>
      <c r="BA478" s="50"/>
      <c r="BB478" s="12"/>
      <c r="BC478" s="12"/>
      <c r="BD478" s="12"/>
    </row>
    <row r="479" spans="1:56">
      <c r="A479" s="53"/>
      <c r="B479" s="51"/>
      <c r="C479" s="54" t="e">
        <f>$C$22</f>
        <v>#REF!</v>
      </c>
      <c r="D479" s="85" t="e">
        <f>#REF!</f>
        <v>#REF!</v>
      </c>
      <c r="E479" s="85" t="e">
        <f>#REF!</f>
        <v>#REF!</v>
      </c>
      <c r="F479" s="85" t="e">
        <f>#REF!</f>
        <v>#REF!</v>
      </c>
      <c r="G479" s="85" t="e">
        <f>#REF!</f>
        <v>#REF!</v>
      </c>
      <c r="H479" s="85" t="e">
        <f>#REF!</f>
        <v>#REF!</v>
      </c>
      <c r="I479" s="85" t="e">
        <f>#REF!</f>
        <v>#REF!</v>
      </c>
      <c r="J479" s="85" t="e">
        <f>#REF!</f>
        <v>#REF!</v>
      </c>
      <c r="K479" s="85" t="e">
        <f>#REF!</f>
        <v>#REF!</v>
      </c>
      <c r="L479" s="85" t="e">
        <f>#REF!</f>
        <v>#REF!</v>
      </c>
      <c r="M479" s="85" t="e">
        <f>#REF!</f>
        <v>#REF!</v>
      </c>
      <c r="N479" s="85" t="e">
        <f>#REF!</f>
        <v>#REF!</v>
      </c>
      <c r="O479" s="85" t="e">
        <f>#REF!</f>
        <v>#REF!</v>
      </c>
      <c r="P479" s="85" t="e">
        <f>#REF!</f>
        <v>#REF!</v>
      </c>
      <c r="Q479" s="85" t="e">
        <f>#REF!</f>
        <v>#REF!</v>
      </c>
      <c r="R479" s="85" t="e">
        <f>#REF!</f>
        <v>#REF!</v>
      </c>
      <c r="S479" s="85" t="e">
        <f>#REF!</f>
        <v>#REF!</v>
      </c>
      <c r="T479" s="85" t="e">
        <f>#REF!</f>
        <v>#REF!</v>
      </c>
      <c r="U479" s="85" t="e">
        <f>#REF!</f>
        <v>#REF!</v>
      </c>
      <c r="V479" s="85" t="e">
        <f>#REF!</f>
        <v>#REF!</v>
      </c>
      <c r="W479" s="85" t="e">
        <f>#REF!</f>
        <v>#REF!</v>
      </c>
      <c r="X479" s="85" t="e">
        <f>#REF!</f>
        <v>#REF!</v>
      </c>
      <c r="Y479" s="85" t="e">
        <f>#REF!</f>
        <v>#REF!</v>
      </c>
      <c r="Z479" s="85" t="e">
        <f>#REF!</f>
        <v>#REF!</v>
      </c>
      <c r="AA479" s="85" t="e">
        <f>#REF!</f>
        <v>#REF!</v>
      </c>
      <c r="AB479" s="85" t="e">
        <f>#REF!</f>
        <v>#REF!</v>
      </c>
      <c r="AC479" s="85" t="e">
        <f>#REF!</f>
        <v>#REF!</v>
      </c>
      <c r="AD479" s="85" t="e">
        <f>#REF!</f>
        <v>#REF!</v>
      </c>
      <c r="AE479" s="85" t="e">
        <f>#REF!</f>
        <v>#REF!</v>
      </c>
      <c r="AF479" s="50"/>
      <c r="AG479" s="50"/>
      <c r="AH479" s="50"/>
      <c r="AI479" s="50"/>
      <c r="AJ479" s="50"/>
      <c r="AK479" s="50"/>
      <c r="AL479" s="50"/>
      <c r="AM479" s="50"/>
      <c r="AN479" s="50"/>
      <c r="AO479" s="50"/>
      <c r="AP479" s="50"/>
      <c r="AQ479" s="50"/>
      <c r="AR479" s="50"/>
      <c r="AS479" s="50"/>
      <c r="AT479" s="50"/>
      <c r="AU479" s="50"/>
      <c r="AV479" s="50"/>
      <c r="AW479" s="50"/>
      <c r="AX479" s="50"/>
      <c r="AY479" s="50"/>
      <c r="AZ479" s="50"/>
      <c r="BA479" s="50"/>
      <c r="BB479" s="12"/>
      <c r="BC479" s="12"/>
      <c r="BD479" s="12"/>
    </row>
    <row r="480" spans="1:56">
      <c r="C480" s="30" t="e">
        <f>$C$23</f>
        <v>#REF!</v>
      </c>
      <c r="D480" s="84" t="e">
        <f>D479</f>
        <v>#REF!</v>
      </c>
      <c r="E480" s="84" t="e">
        <f>SUM(D479:E479)</f>
        <v>#REF!</v>
      </c>
      <c r="F480" s="84" t="e">
        <f>SUM(D479:F479)</f>
        <v>#REF!</v>
      </c>
      <c r="G480" s="84" t="e">
        <f>SUM(D479:G479)</f>
        <v>#REF!</v>
      </c>
      <c r="H480" s="84" t="e">
        <f>SUM(D479:H479)</f>
        <v>#REF!</v>
      </c>
      <c r="I480" s="84" t="e">
        <f>SUM(D479:I479)</f>
        <v>#REF!</v>
      </c>
      <c r="J480" s="84" t="e">
        <f>SUM(D479:J479)</f>
        <v>#REF!</v>
      </c>
      <c r="K480" s="84" t="e">
        <f>SUM(D479:K479)</f>
        <v>#REF!</v>
      </c>
      <c r="L480" s="84" t="e">
        <f>SUM(D479:L479)</f>
        <v>#REF!</v>
      </c>
      <c r="M480" s="84" t="e">
        <f>SUM(D479:M479)</f>
        <v>#REF!</v>
      </c>
      <c r="N480" s="84" t="e">
        <f>SUM(D479:N479)</f>
        <v>#REF!</v>
      </c>
      <c r="O480" s="84" t="e">
        <f>SUM(D479:O479)</f>
        <v>#REF!</v>
      </c>
      <c r="P480" s="84" t="e">
        <f>SUM(D479:P479)</f>
        <v>#REF!</v>
      </c>
      <c r="Q480" s="84" t="e">
        <f>SUM(D479:Q479)</f>
        <v>#REF!</v>
      </c>
      <c r="R480" s="84" t="e">
        <f>SUM(D479:R479)</f>
        <v>#REF!</v>
      </c>
      <c r="S480" s="84" t="e">
        <f>SUM(D479:S479)</f>
        <v>#REF!</v>
      </c>
      <c r="T480" s="84" t="e">
        <f>SUM(D479:T479)</f>
        <v>#REF!</v>
      </c>
      <c r="U480" s="84" t="e">
        <f>SUM(D479:U479)</f>
        <v>#REF!</v>
      </c>
      <c r="V480" s="84" t="e">
        <f>SUM(D479:V479)</f>
        <v>#REF!</v>
      </c>
      <c r="W480" s="84" t="e">
        <f>SUM(D479:W479)</f>
        <v>#REF!</v>
      </c>
      <c r="X480" s="84" t="e">
        <f>SUM(D479:X479)</f>
        <v>#REF!</v>
      </c>
      <c r="Y480" s="84" t="e">
        <f>SUM(D479:Y479)</f>
        <v>#REF!</v>
      </c>
      <c r="Z480" s="84" t="e">
        <f>SUM(D479:Z479)</f>
        <v>#REF!</v>
      </c>
      <c r="AA480" s="84" t="e">
        <f>SUM(D479:AA479)</f>
        <v>#REF!</v>
      </c>
      <c r="AB480" s="84" t="e">
        <f>SUM(D479:AB479)</f>
        <v>#REF!</v>
      </c>
      <c r="AC480" s="84" t="e">
        <f>SUM(D479:AC479)</f>
        <v>#REF!</v>
      </c>
      <c r="AD480" s="84" t="e">
        <f>SUM(D479:AD479)</f>
        <v>#REF!</v>
      </c>
      <c r="AE480" s="84" t="e">
        <f>SUM(D479:AE479)</f>
        <v>#REF!</v>
      </c>
      <c r="AF480" s="50"/>
      <c r="AG480" s="50"/>
      <c r="AH480" s="50"/>
      <c r="AI480" s="50"/>
      <c r="AJ480" s="50"/>
      <c r="AK480" s="50"/>
      <c r="AL480" s="50"/>
      <c r="AM480" s="50"/>
      <c r="AN480" s="50"/>
      <c r="AO480" s="50"/>
      <c r="AP480" s="50"/>
      <c r="AQ480" s="50"/>
      <c r="AR480" s="50"/>
      <c r="AS480" s="50"/>
      <c r="AT480" s="50"/>
      <c r="AU480" s="50"/>
      <c r="AV480" s="50"/>
      <c r="AW480" s="50"/>
      <c r="AX480" s="50"/>
      <c r="AY480" s="50"/>
      <c r="AZ480" s="50"/>
      <c r="BA480" s="50"/>
      <c r="BB480" s="12"/>
      <c r="BC480" s="12"/>
      <c r="BD480" s="12"/>
    </row>
    <row r="481" spans="1:56">
      <c r="A481" s="53"/>
      <c r="C481" s="30" t="e">
        <f>$C$24</f>
        <v>#REF!</v>
      </c>
      <c r="D481" s="34" t="e">
        <f>D479-D485</f>
        <v>#REF!</v>
      </c>
      <c r="E481" s="34" t="e">
        <f t="shared" ref="E481:AE481" si="284">D481+E479-E485</f>
        <v>#REF!</v>
      </c>
      <c r="F481" s="34" t="e">
        <f t="shared" si="284"/>
        <v>#REF!</v>
      </c>
      <c r="G481" s="34" t="e">
        <f t="shared" si="284"/>
        <v>#REF!</v>
      </c>
      <c r="H481" s="34" t="e">
        <f t="shared" si="284"/>
        <v>#REF!</v>
      </c>
      <c r="I481" s="34" t="e">
        <f t="shared" si="284"/>
        <v>#REF!</v>
      </c>
      <c r="J481" s="34" t="e">
        <f t="shared" si="284"/>
        <v>#REF!</v>
      </c>
      <c r="K481" s="34" t="e">
        <f t="shared" si="284"/>
        <v>#REF!</v>
      </c>
      <c r="L481" s="34" t="e">
        <f t="shared" si="284"/>
        <v>#REF!</v>
      </c>
      <c r="M481" s="34" t="e">
        <f t="shared" si="284"/>
        <v>#REF!</v>
      </c>
      <c r="N481" s="34" t="e">
        <f t="shared" si="284"/>
        <v>#REF!</v>
      </c>
      <c r="O481" s="34" t="e">
        <f t="shared" si="284"/>
        <v>#REF!</v>
      </c>
      <c r="P481" s="34" t="e">
        <f t="shared" si="284"/>
        <v>#REF!</v>
      </c>
      <c r="Q481" s="34" t="e">
        <f t="shared" si="284"/>
        <v>#REF!</v>
      </c>
      <c r="R481" s="34" t="e">
        <f t="shared" si="284"/>
        <v>#REF!</v>
      </c>
      <c r="S481" s="34" t="e">
        <f t="shared" si="284"/>
        <v>#REF!</v>
      </c>
      <c r="T481" s="34" t="e">
        <f t="shared" si="284"/>
        <v>#REF!</v>
      </c>
      <c r="U481" s="34" t="e">
        <f t="shared" si="284"/>
        <v>#REF!</v>
      </c>
      <c r="V481" s="34" t="e">
        <f t="shared" si="284"/>
        <v>#REF!</v>
      </c>
      <c r="W481" s="34" t="e">
        <f t="shared" si="284"/>
        <v>#REF!</v>
      </c>
      <c r="X481" s="34" t="e">
        <f t="shared" si="284"/>
        <v>#REF!</v>
      </c>
      <c r="Y481" s="34" t="e">
        <f t="shared" si="284"/>
        <v>#REF!</v>
      </c>
      <c r="Z481" s="34" t="e">
        <f t="shared" si="284"/>
        <v>#REF!</v>
      </c>
      <c r="AA481" s="34" t="e">
        <f t="shared" si="284"/>
        <v>#REF!</v>
      </c>
      <c r="AB481" s="34" t="e">
        <f t="shared" si="284"/>
        <v>#REF!</v>
      </c>
      <c r="AC481" s="34" t="e">
        <f t="shared" si="284"/>
        <v>#REF!</v>
      </c>
      <c r="AD481" s="34" t="e">
        <f t="shared" si="284"/>
        <v>#REF!</v>
      </c>
      <c r="AE481" s="34" t="e">
        <f t="shared" si="284"/>
        <v>#REF!</v>
      </c>
      <c r="AF481" s="50"/>
      <c r="AG481" s="50"/>
      <c r="AH481" s="50"/>
      <c r="AI481" s="50"/>
      <c r="AJ481" s="50"/>
      <c r="AK481" s="50"/>
      <c r="AL481" s="50"/>
      <c r="AM481" s="50"/>
      <c r="AN481" s="50"/>
      <c r="AO481" s="50"/>
      <c r="AP481" s="50"/>
      <c r="AQ481" s="50"/>
      <c r="AR481" s="50"/>
      <c r="AS481" s="50"/>
      <c r="AT481" s="50"/>
      <c r="AU481" s="50"/>
      <c r="AV481" s="50"/>
      <c r="AW481" s="50"/>
      <c r="AX481" s="50"/>
      <c r="AY481" s="50"/>
      <c r="AZ481" s="50"/>
      <c r="BA481" s="50"/>
      <c r="BB481" s="12"/>
      <c r="BC481" s="12"/>
      <c r="BD481" s="12"/>
    </row>
    <row r="482" spans="1:56" s="12" customFormat="1">
      <c r="A482" s="39"/>
      <c r="C482" s="30" t="e">
        <f>+TEXT(C471,"#")&amp;"   "&amp;TEXT(A464,"#")</f>
        <v>#REF!</v>
      </c>
      <c r="D482" s="56" t="e">
        <f>IF($B467&gt;=$B468,D479,D479*D471/100)</f>
        <v>#REF!</v>
      </c>
      <c r="E482" s="56" t="e">
        <f>IF($B467&gt;=$B468,D482-E485+E479,D482*(1+$B468)-E483+E479*$D471/100)</f>
        <v>#REF!</v>
      </c>
      <c r="F482" s="56" t="e">
        <f t="shared" ref="F482:AE482" si="285">IF($B467&gt;=$B468,E482-F485+F479,E482*(1+$B468)-F483+F479*$D471/100)</f>
        <v>#REF!</v>
      </c>
      <c r="G482" s="56" t="e">
        <f t="shared" si="285"/>
        <v>#REF!</v>
      </c>
      <c r="H482" s="56" t="e">
        <f t="shared" si="285"/>
        <v>#REF!</v>
      </c>
      <c r="I482" s="56" t="e">
        <f t="shared" si="285"/>
        <v>#REF!</v>
      </c>
      <c r="J482" s="56" t="e">
        <f t="shared" si="285"/>
        <v>#REF!</v>
      </c>
      <c r="K482" s="56" t="e">
        <f t="shared" si="285"/>
        <v>#REF!</v>
      </c>
      <c r="L482" s="56" t="e">
        <f t="shared" si="285"/>
        <v>#REF!</v>
      </c>
      <c r="M482" s="56" t="e">
        <f t="shared" si="285"/>
        <v>#REF!</v>
      </c>
      <c r="N482" s="56" t="e">
        <f t="shared" si="285"/>
        <v>#REF!</v>
      </c>
      <c r="O482" s="56" t="e">
        <f t="shared" si="285"/>
        <v>#REF!</v>
      </c>
      <c r="P482" s="56" t="e">
        <f t="shared" si="285"/>
        <v>#REF!</v>
      </c>
      <c r="Q482" s="56" t="e">
        <f t="shared" si="285"/>
        <v>#REF!</v>
      </c>
      <c r="R482" s="56" t="e">
        <f t="shared" si="285"/>
        <v>#REF!</v>
      </c>
      <c r="S482" s="56" t="e">
        <f t="shared" si="285"/>
        <v>#REF!</v>
      </c>
      <c r="T482" s="56" t="e">
        <f t="shared" si="285"/>
        <v>#REF!</v>
      </c>
      <c r="U482" s="56" t="e">
        <f t="shared" si="285"/>
        <v>#REF!</v>
      </c>
      <c r="V482" s="56" t="e">
        <f t="shared" si="285"/>
        <v>#REF!</v>
      </c>
      <c r="W482" s="56" t="e">
        <f t="shared" si="285"/>
        <v>#REF!</v>
      </c>
      <c r="X482" s="56" t="e">
        <f t="shared" si="285"/>
        <v>#REF!</v>
      </c>
      <c r="Y482" s="56" t="e">
        <f t="shared" si="285"/>
        <v>#REF!</v>
      </c>
      <c r="Z482" s="56" t="e">
        <f t="shared" si="285"/>
        <v>#REF!</v>
      </c>
      <c r="AA482" s="56" t="e">
        <f t="shared" si="285"/>
        <v>#REF!</v>
      </c>
      <c r="AB482" s="56" t="e">
        <f t="shared" si="285"/>
        <v>#REF!</v>
      </c>
      <c r="AC482" s="56" t="e">
        <f t="shared" si="285"/>
        <v>#REF!</v>
      </c>
      <c r="AD482" s="56" t="e">
        <f t="shared" si="285"/>
        <v>#REF!</v>
      </c>
      <c r="AE482" s="56" t="e">
        <f t="shared" si="285"/>
        <v>#REF!</v>
      </c>
      <c r="AF482" s="50"/>
      <c r="AG482" s="50"/>
      <c r="AH482" s="50"/>
      <c r="AI482" s="50"/>
      <c r="AJ482" s="50"/>
      <c r="AK482" s="50"/>
      <c r="AL482" s="50"/>
      <c r="AM482" s="50"/>
      <c r="AN482" s="50"/>
      <c r="AO482" s="50"/>
      <c r="AP482" s="50"/>
      <c r="AQ482" s="50"/>
      <c r="AR482" s="50"/>
      <c r="AS482" s="50"/>
      <c r="AT482" s="50"/>
      <c r="AU482" s="50"/>
      <c r="AV482" s="50"/>
      <c r="AW482" s="50"/>
      <c r="AX482" s="50"/>
      <c r="AY482" s="50"/>
      <c r="AZ482" s="50"/>
      <c r="BA482" s="50"/>
      <c r="BB482" s="50"/>
      <c r="BC482" s="50"/>
      <c r="BD482" s="50"/>
    </row>
    <row r="483" spans="1:56">
      <c r="C483" s="30" t="e">
        <f>$C$26</f>
        <v>#REF!</v>
      </c>
      <c r="D483" s="84" t="e">
        <f t="shared" ref="D483:AE483" si="286">D484+D485</f>
        <v>#REF!</v>
      </c>
      <c r="E483" s="84" t="e">
        <f t="shared" si="286"/>
        <v>#REF!</v>
      </c>
      <c r="F483" s="84" t="e">
        <f t="shared" si="286"/>
        <v>#REF!</v>
      </c>
      <c r="G483" s="84" t="e">
        <f t="shared" si="286"/>
        <v>#REF!</v>
      </c>
      <c r="H483" s="84" t="e">
        <f t="shared" si="286"/>
        <v>#REF!</v>
      </c>
      <c r="I483" s="84" t="e">
        <f t="shared" si="286"/>
        <v>#REF!</v>
      </c>
      <c r="J483" s="84" t="e">
        <f t="shared" si="286"/>
        <v>#REF!</v>
      </c>
      <c r="K483" s="84" t="e">
        <f t="shared" si="286"/>
        <v>#REF!</v>
      </c>
      <c r="L483" s="84" t="e">
        <f t="shared" si="286"/>
        <v>#REF!</v>
      </c>
      <c r="M483" s="84" t="e">
        <f t="shared" si="286"/>
        <v>#REF!</v>
      </c>
      <c r="N483" s="84" t="e">
        <f t="shared" si="286"/>
        <v>#REF!</v>
      </c>
      <c r="O483" s="84" t="e">
        <f t="shared" si="286"/>
        <v>#REF!</v>
      </c>
      <c r="P483" s="84" t="e">
        <f t="shared" si="286"/>
        <v>#REF!</v>
      </c>
      <c r="Q483" s="84" t="e">
        <f t="shared" si="286"/>
        <v>#REF!</v>
      </c>
      <c r="R483" s="84" t="e">
        <f t="shared" si="286"/>
        <v>#REF!</v>
      </c>
      <c r="S483" s="84" t="e">
        <f t="shared" si="286"/>
        <v>#REF!</v>
      </c>
      <c r="T483" s="84" t="e">
        <f t="shared" si="286"/>
        <v>#REF!</v>
      </c>
      <c r="U483" s="84" t="e">
        <f t="shared" si="286"/>
        <v>#REF!</v>
      </c>
      <c r="V483" s="84" t="e">
        <f t="shared" si="286"/>
        <v>#REF!</v>
      </c>
      <c r="W483" s="84" t="e">
        <f t="shared" si="286"/>
        <v>#REF!</v>
      </c>
      <c r="X483" s="84" t="e">
        <f t="shared" si="286"/>
        <v>#REF!</v>
      </c>
      <c r="Y483" s="84" t="e">
        <f t="shared" si="286"/>
        <v>#REF!</v>
      </c>
      <c r="Z483" s="84" t="e">
        <f t="shared" si="286"/>
        <v>#REF!</v>
      </c>
      <c r="AA483" s="84" t="e">
        <f t="shared" si="286"/>
        <v>#REF!</v>
      </c>
      <c r="AB483" s="84" t="e">
        <f t="shared" si="286"/>
        <v>#REF!</v>
      </c>
      <c r="AC483" s="84" t="e">
        <f t="shared" si="286"/>
        <v>#REF!</v>
      </c>
      <c r="AD483" s="84" t="e">
        <f t="shared" si="286"/>
        <v>#REF!</v>
      </c>
      <c r="AE483" s="84" t="e">
        <f t="shared" si="286"/>
        <v>#REF!</v>
      </c>
      <c r="AF483" s="23"/>
      <c r="AG483" s="23"/>
      <c r="AH483" s="23"/>
      <c r="AI483" s="23"/>
      <c r="AJ483" s="23"/>
      <c r="AK483" s="23"/>
      <c r="AL483" s="23"/>
      <c r="AM483" s="23"/>
      <c r="AN483" s="23"/>
      <c r="AO483" s="23"/>
      <c r="AP483" s="59"/>
      <c r="AQ483" s="23"/>
      <c r="AR483" s="23"/>
      <c r="AS483" s="23"/>
      <c r="AT483" s="23"/>
      <c r="AU483" s="23"/>
      <c r="AV483" s="23"/>
      <c r="AW483" s="23"/>
      <c r="AX483" s="23"/>
      <c r="AY483" s="23"/>
      <c r="AZ483" s="23"/>
      <c r="BA483" s="23"/>
      <c r="BB483" s="12"/>
      <c r="BC483" s="12"/>
      <c r="BD483" s="12"/>
    </row>
    <row r="484" spans="1:56">
      <c r="C484" s="30" t="e">
        <f>$C$27</f>
        <v>#REF!</v>
      </c>
      <c r="D484" s="84"/>
      <c r="E484" s="84" t="e">
        <f>$B467*D481</f>
        <v>#REF!</v>
      </c>
      <c r="F484" s="84" t="e">
        <f t="shared" ref="F484:AE484" si="287">$B467*E481</f>
        <v>#REF!</v>
      </c>
      <c r="G484" s="84" t="e">
        <f t="shared" si="287"/>
        <v>#REF!</v>
      </c>
      <c r="H484" s="84" t="e">
        <f t="shared" si="287"/>
        <v>#REF!</v>
      </c>
      <c r="I484" s="84" t="e">
        <f t="shared" si="287"/>
        <v>#REF!</v>
      </c>
      <c r="J484" s="84" t="e">
        <f t="shared" si="287"/>
        <v>#REF!</v>
      </c>
      <c r="K484" s="84" t="e">
        <f t="shared" si="287"/>
        <v>#REF!</v>
      </c>
      <c r="L484" s="84" t="e">
        <f t="shared" si="287"/>
        <v>#REF!</v>
      </c>
      <c r="M484" s="84" t="e">
        <f t="shared" si="287"/>
        <v>#REF!</v>
      </c>
      <c r="N484" s="84" t="e">
        <f t="shared" si="287"/>
        <v>#REF!</v>
      </c>
      <c r="O484" s="84" t="e">
        <f t="shared" si="287"/>
        <v>#REF!</v>
      </c>
      <c r="P484" s="84" t="e">
        <f t="shared" si="287"/>
        <v>#REF!</v>
      </c>
      <c r="Q484" s="84" t="e">
        <f t="shared" si="287"/>
        <v>#REF!</v>
      </c>
      <c r="R484" s="84" t="e">
        <f t="shared" si="287"/>
        <v>#REF!</v>
      </c>
      <c r="S484" s="84" t="e">
        <f t="shared" si="287"/>
        <v>#REF!</v>
      </c>
      <c r="T484" s="84" t="e">
        <f t="shared" si="287"/>
        <v>#REF!</v>
      </c>
      <c r="U484" s="84" t="e">
        <f t="shared" si="287"/>
        <v>#REF!</v>
      </c>
      <c r="V484" s="84" t="e">
        <f t="shared" si="287"/>
        <v>#REF!</v>
      </c>
      <c r="W484" s="84" t="e">
        <f t="shared" si="287"/>
        <v>#REF!</v>
      </c>
      <c r="X484" s="84" t="e">
        <f t="shared" si="287"/>
        <v>#REF!</v>
      </c>
      <c r="Y484" s="84" t="e">
        <f t="shared" si="287"/>
        <v>#REF!</v>
      </c>
      <c r="Z484" s="84" t="e">
        <f t="shared" si="287"/>
        <v>#REF!</v>
      </c>
      <c r="AA484" s="84" t="e">
        <f t="shared" si="287"/>
        <v>#REF!</v>
      </c>
      <c r="AB484" s="84" t="e">
        <f t="shared" si="287"/>
        <v>#REF!</v>
      </c>
      <c r="AC484" s="84" t="e">
        <f t="shared" si="287"/>
        <v>#REF!</v>
      </c>
      <c r="AD484" s="84" t="e">
        <f t="shared" si="287"/>
        <v>#REF!</v>
      </c>
      <c r="AE484" s="84" t="e">
        <f t="shared" si="287"/>
        <v>#REF!</v>
      </c>
      <c r="AF484" s="45"/>
      <c r="AG484" s="45"/>
      <c r="AH484" s="45"/>
      <c r="AI484" s="45"/>
      <c r="AJ484" s="45"/>
      <c r="AK484" s="45"/>
      <c r="AL484" s="45"/>
      <c r="AM484" s="45"/>
      <c r="AN484" s="45"/>
      <c r="AO484" s="45"/>
      <c r="AP484" s="60"/>
      <c r="AQ484" s="45"/>
      <c r="AR484" s="45"/>
      <c r="AS484" s="45"/>
      <c r="AT484" s="45"/>
      <c r="AU484" s="45"/>
      <c r="AV484" s="45"/>
      <c r="AW484" s="46"/>
      <c r="AX484" s="45"/>
      <c r="AY484" s="45"/>
      <c r="AZ484" s="45"/>
      <c r="BA484" s="45"/>
      <c r="BB484" s="12"/>
      <c r="BC484" s="12"/>
      <c r="BD484" s="12"/>
    </row>
    <row r="485" spans="1:56">
      <c r="C485" s="30" t="e">
        <f>$C$28</f>
        <v>#REF!</v>
      </c>
      <c r="D485" s="84" t="e">
        <f>(D474-D476)/(B466-B465)</f>
        <v>#REF!</v>
      </c>
      <c r="E485" s="84" t="e">
        <f>(E474-E476)/(B466-B465)</f>
        <v>#REF!</v>
      </c>
      <c r="F485" s="84" t="e">
        <f>(F474-F476)/(B466-B465)</f>
        <v>#REF!</v>
      </c>
      <c r="G485" s="84" t="e">
        <f>(G474-G476)/(B466-B465)</f>
        <v>#REF!</v>
      </c>
      <c r="H485" s="84" t="e">
        <f>(H474-H476)/(B466-B465)</f>
        <v>#REF!</v>
      </c>
      <c r="I485" s="84" t="e">
        <f>(I474-I476)/(B466-B465)</f>
        <v>#REF!</v>
      </c>
      <c r="J485" s="84" t="e">
        <f>(J474-J476)/(B466-B465)</f>
        <v>#REF!</v>
      </c>
      <c r="K485" s="84" t="e">
        <f>(K474-K476)/(B466-B465)</f>
        <v>#REF!</v>
      </c>
      <c r="L485" s="84" t="e">
        <f>(L474-L476)/(B466-B465)</f>
        <v>#REF!</v>
      </c>
      <c r="M485" s="84" t="e">
        <f>(M474-M476)/(B466-B465)</f>
        <v>#REF!</v>
      </c>
      <c r="N485" s="84" t="e">
        <f>(N474-N476)/(B466-B465)</f>
        <v>#REF!</v>
      </c>
      <c r="O485" s="84" t="e">
        <f>(O474-O476)/(B466-B465)</f>
        <v>#REF!</v>
      </c>
      <c r="P485" s="84" t="e">
        <f>(P474-P476)/(B466-B465)</f>
        <v>#REF!</v>
      </c>
      <c r="Q485" s="84" t="e">
        <f>(Q474-Q476)/(B466-B465)</f>
        <v>#REF!</v>
      </c>
      <c r="R485" s="84" t="e">
        <f>(R474-R476)/(B466-B465)</f>
        <v>#REF!</v>
      </c>
      <c r="S485" s="84" t="e">
        <f>(S474-S476)/(B466-B465)</f>
        <v>#REF!</v>
      </c>
      <c r="T485" s="84" t="e">
        <f>(T474-T476)/(B466-B465)</f>
        <v>#REF!</v>
      </c>
      <c r="U485" s="84" t="e">
        <f>(U474-U476)/(B466-B465)</f>
        <v>#REF!</v>
      </c>
      <c r="V485" s="84" t="e">
        <f>(V474-V476)/(B466-B465)</f>
        <v>#REF!</v>
      </c>
      <c r="W485" s="84" t="e">
        <f>(W474-W476)/(B466-B465)</f>
        <v>#REF!</v>
      </c>
      <c r="X485" s="84" t="e">
        <f>(X474-X476)/(B466-B465)</f>
        <v>#REF!</v>
      </c>
      <c r="Y485" s="84" t="e">
        <f>(Y474-Y476)/(B466-B465)</f>
        <v>#REF!</v>
      </c>
      <c r="Z485" s="84" t="e">
        <f>(Z474-Z476)/(B466-B465)</f>
        <v>#REF!</v>
      </c>
      <c r="AA485" s="84" t="e">
        <f>(AA474-AA476)/(B466-B465)</f>
        <v>#REF!</v>
      </c>
      <c r="AB485" s="84" t="e">
        <f>(AB474-AB476)/(B466-B465)</f>
        <v>#REF!</v>
      </c>
      <c r="AC485" s="84" t="e">
        <f>(AC474-AC476)/(B466-B465)</f>
        <v>#REF!</v>
      </c>
      <c r="AD485" s="84" t="e">
        <f>(AD474-AD476)/(B466-B465)</f>
        <v>#REF!</v>
      </c>
      <c r="AE485" s="84" t="e">
        <f>(AE474-AE476)/(B466-B465)</f>
        <v>#REF!</v>
      </c>
      <c r="AF485" s="46"/>
      <c r="AG485" s="46"/>
      <c r="AH485" s="46"/>
      <c r="AI485" s="46"/>
      <c r="AJ485" s="46"/>
      <c r="AK485" s="46"/>
      <c r="AL485" s="46"/>
      <c r="AM485" s="46"/>
      <c r="AN485" s="46"/>
      <c r="AO485" s="46"/>
      <c r="AP485" s="46"/>
      <c r="AQ485" s="46"/>
      <c r="AR485" s="46"/>
      <c r="AS485" s="46"/>
      <c r="AT485" s="46"/>
      <c r="AU485" s="46"/>
      <c r="AV485" s="12"/>
      <c r="AW485" s="46"/>
      <c r="AX485" s="12"/>
      <c r="AY485" s="12"/>
      <c r="AZ485" s="12"/>
      <c r="BA485" s="12"/>
      <c r="BB485" s="12"/>
      <c r="BC485" s="12"/>
      <c r="BD485" s="12"/>
    </row>
    <row r="486" spans="1:56">
      <c r="C486" s="30"/>
      <c r="D486" s="34"/>
      <c r="E486" s="34"/>
      <c r="F486" s="34"/>
      <c r="G486" s="34"/>
      <c r="H486" s="34"/>
      <c r="I486" s="34"/>
      <c r="J486" s="34"/>
      <c r="K486" s="34"/>
      <c r="L486" s="34"/>
      <c r="M486" s="34"/>
      <c r="N486" s="34"/>
      <c r="O486" s="34"/>
      <c r="P486" s="34"/>
      <c r="Q486" s="34"/>
      <c r="R486" s="34"/>
      <c r="S486" s="34"/>
      <c r="T486" s="34"/>
      <c r="U486" s="34"/>
      <c r="V486" s="34"/>
      <c r="W486" s="34"/>
      <c r="X486" s="34"/>
      <c r="Y486" s="34"/>
      <c r="Z486" s="34"/>
      <c r="AA486" s="34"/>
      <c r="AB486" s="34"/>
      <c r="AC486" s="34"/>
      <c r="AD486" s="34"/>
      <c r="AE486" s="34"/>
      <c r="AF486" s="46"/>
      <c r="AG486" s="46"/>
      <c r="AH486" s="46"/>
      <c r="AI486" s="46"/>
      <c r="AJ486" s="46"/>
      <c r="AK486" s="46"/>
      <c r="AL486" s="46"/>
      <c r="AM486" s="46"/>
      <c r="AN486" s="46"/>
      <c r="AO486" s="46"/>
      <c r="AP486" s="46"/>
      <c r="AQ486" s="46"/>
      <c r="AR486" s="46"/>
      <c r="AS486" s="46"/>
      <c r="AT486" s="46"/>
      <c r="AU486" s="46"/>
      <c r="AV486" s="46"/>
      <c r="AW486" s="46"/>
      <c r="AX486" s="46"/>
      <c r="AY486" s="46"/>
      <c r="AZ486" s="46"/>
      <c r="BA486" s="46"/>
      <c r="BB486" s="12"/>
      <c r="BC486" s="12"/>
      <c r="BD486" s="12"/>
    </row>
    <row r="487" spans="1:56">
      <c r="A487" s="39"/>
      <c r="B487" s="86"/>
      <c r="C487" s="30"/>
      <c r="D487" s="34"/>
      <c r="E487" s="34"/>
      <c r="F487" s="34"/>
      <c r="G487" s="34"/>
      <c r="H487" s="34"/>
      <c r="I487" s="34"/>
      <c r="J487" s="34"/>
      <c r="K487" s="34"/>
      <c r="L487" s="34"/>
      <c r="M487" s="34"/>
      <c r="N487" s="34"/>
      <c r="O487" s="34"/>
      <c r="P487" s="34"/>
      <c r="Q487" s="34"/>
      <c r="R487" s="34"/>
      <c r="S487" s="34"/>
      <c r="T487" s="34"/>
      <c r="U487" s="34"/>
      <c r="V487" s="34"/>
      <c r="W487" s="34"/>
      <c r="X487" s="34"/>
      <c r="Y487" s="34"/>
      <c r="Z487" s="34"/>
      <c r="AA487" s="34"/>
      <c r="AB487" s="34"/>
      <c r="AC487" s="34"/>
      <c r="AD487" s="34"/>
      <c r="AE487" s="34"/>
      <c r="AF487" s="46"/>
      <c r="AG487" s="46"/>
      <c r="AH487" s="46"/>
      <c r="AI487" s="46"/>
      <c r="AJ487" s="46"/>
      <c r="AK487" s="46"/>
      <c r="AL487" s="46"/>
      <c r="AM487" s="46"/>
      <c r="AN487" s="46"/>
      <c r="AO487" s="46"/>
      <c r="AP487" s="46"/>
      <c r="AQ487" s="46"/>
      <c r="AR487" s="46"/>
      <c r="AS487" s="46"/>
      <c r="AT487" s="46"/>
      <c r="AU487" s="46"/>
      <c r="AV487" s="46"/>
      <c r="AW487" s="46"/>
      <c r="AX487" s="46"/>
      <c r="AY487" s="46"/>
      <c r="AZ487" s="46"/>
      <c r="BA487" s="46"/>
      <c r="BB487" s="12"/>
      <c r="BC487" s="12"/>
      <c r="BD487" s="12"/>
    </row>
    <row r="488" spans="1:56" s="96" customFormat="1">
      <c r="A488" s="95" t="e">
        <f>#REF!</f>
        <v>#REF!</v>
      </c>
      <c r="B488" s="95"/>
      <c r="C488" s="95"/>
      <c r="BB488" s="95"/>
      <c r="BC488" s="95"/>
      <c r="BD488" s="95"/>
    </row>
    <row r="489" spans="1:56" ht="14.45" customHeight="1">
      <c r="B489" s="12"/>
      <c r="C489" s="17"/>
      <c r="BB489" s="12"/>
      <c r="BC489" s="12"/>
      <c r="BD489" s="12"/>
    </row>
    <row r="490" spans="1:56">
      <c r="A490" s="18" t="e">
        <f>+#REF!</f>
        <v>#REF!</v>
      </c>
      <c r="B490" s="12"/>
      <c r="C490" s="12"/>
      <c r="D490" s="12">
        <f t="shared" ref="D490:BD491" si="288">D49</f>
        <v>0</v>
      </c>
      <c r="E490" s="12">
        <f t="shared" si="288"/>
        <v>1</v>
      </c>
      <c r="F490" s="12">
        <f t="shared" si="288"/>
        <v>2</v>
      </c>
      <c r="G490" s="12">
        <f t="shared" si="288"/>
        <v>3</v>
      </c>
      <c r="H490" s="12">
        <f t="shared" si="288"/>
        <v>4</v>
      </c>
      <c r="I490" s="12">
        <f t="shared" si="288"/>
        <v>5</v>
      </c>
      <c r="J490" s="12">
        <f t="shared" si="288"/>
        <v>6</v>
      </c>
      <c r="K490" s="12">
        <f t="shared" si="288"/>
        <v>7</v>
      </c>
      <c r="L490" s="12">
        <f t="shared" si="288"/>
        <v>8</v>
      </c>
      <c r="M490" s="12">
        <f t="shared" si="288"/>
        <v>9</v>
      </c>
      <c r="N490" s="12">
        <f t="shared" si="288"/>
        <v>10</v>
      </c>
      <c r="O490" s="12">
        <f t="shared" si="288"/>
        <v>11</v>
      </c>
      <c r="P490" s="12">
        <f t="shared" si="288"/>
        <v>12</v>
      </c>
      <c r="Q490" s="12">
        <f t="shared" si="288"/>
        <v>13</v>
      </c>
      <c r="R490" s="12">
        <f t="shared" si="288"/>
        <v>14</v>
      </c>
      <c r="S490" s="12">
        <f t="shared" si="288"/>
        <v>15</v>
      </c>
      <c r="T490" s="12">
        <f t="shared" si="288"/>
        <v>16</v>
      </c>
      <c r="U490" s="12">
        <f t="shared" si="288"/>
        <v>17</v>
      </c>
      <c r="V490" s="12">
        <f t="shared" si="288"/>
        <v>18</v>
      </c>
      <c r="W490" s="12">
        <f t="shared" si="288"/>
        <v>19</v>
      </c>
      <c r="X490" s="12">
        <f t="shared" si="288"/>
        <v>20</v>
      </c>
      <c r="Y490" s="12">
        <f t="shared" si="288"/>
        <v>21</v>
      </c>
      <c r="Z490" s="12">
        <f t="shared" si="288"/>
        <v>22</v>
      </c>
      <c r="AA490" s="12">
        <f t="shared" si="288"/>
        <v>23</v>
      </c>
      <c r="AB490" s="12">
        <f t="shared" si="288"/>
        <v>24</v>
      </c>
      <c r="AC490" s="12">
        <f t="shared" si="288"/>
        <v>25</v>
      </c>
      <c r="AD490" s="12">
        <f t="shared" si="288"/>
        <v>26</v>
      </c>
      <c r="AE490" s="12">
        <f t="shared" si="288"/>
        <v>27</v>
      </c>
      <c r="AF490" s="12">
        <f t="shared" si="288"/>
        <v>28</v>
      </c>
      <c r="AG490" s="12">
        <f t="shared" si="288"/>
        <v>29</v>
      </c>
      <c r="AH490" s="12">
        <f t="shared" si="288"/>
        <v>30</v>
      </c>
      <c r="AI490" s="12">
        <f t="shared" si="288"/>
        <v>31</v>
      </c>
      <c r="AJ490" s="12">
        <f t="shared" si="288"/>
        <v>32</v>
      </c>
      <c r="AK490" s="12">
        <f t="shared" si="288"/>
        <v>33</v>
      </c>
      <c r="AL490" s="12">
        <f t="shared" si="288"/>
        <v>34</v>
      </c>
      <c r="AM490" s="12">
        <f t="shared" si="288"/>
        <v>35</v>
      </c>
      <c r="AN490" s="12">
        <f t="shared" si="288"/>
        <v>36</v>
      </c>
      <c r="AO490" s="12">
        <f t="shared" si="288"/>
        <v>37</v>
      </c>
      <c r="AP490" s="12">
        <f t="shared" si="288"/>
        <v>38</v>
      </c>
      <c r="AQ490" s="12">
        <f t="shared" si="288"/>
        <v>39</v>
      </c>
      <c r="AR490" s="12">
        <f t="shared" si="288"/>
        <v>40</v>
      </c>
      <c r="AS490" s="12">
        <f t="shared" si="288"/>
        <v>41</v>
      </c>
      <c r="AT490" s="12">
        <f t="shared" si="288"/>
        <v>42</v>
      </c>
      <c r="AU490" s="12">
        <f t="shared" si="288"/>
        <v>43</v>
      </c>
      <c r="AV490" s="12">
        <f t="shared" si="288"/>
        <v>44</v>
      </c>
      <c r="AW490" s="12">
        <f t="shared" si="288"/>
        <v>45</v>
      </c>
      <c r="AX490" s="12">
        <f t="shared" si="288"/>
        <v>46</v>
      </c>
      <c r="AY490" s="12">
        <f t="shared" si="288"/>
        <v>47</v>
      </c>
      <c r="AZ490" s="12">
        <f t="shared" si="288"/>
        <v>48</v>
      </c>
      <c r="BA490" s="12">
        <f t="shared" si="288"/>
        <v>49</v>
      </c>
      <c r="BB490" s="12">
        <f t="shared" si="288"/>
        <v>50</v>
      </c>
      <c r="BC490" s="12">
        <f t="shared" si="288"/>
        <v>51</v>
      </c>
      <c r="BD490" s="12">
        <f t="shared" si="288"/>
        <v>52</v>
      </c>
    </row>
    <row r="491" spans="1:56">
      <c r="A491" s="28" t="e">
        <f>+"Grace "&amp; PV_Base!A490&amp;""</f>
        <v>#REF!</v>
      </c>
      <c r="B491" s="29" t="e">
        <f>#REF!</f>
        <v>#REF!</v>
      </c>
      <c r="C491" s="17"/>
      <c r="D491" s="25" t="e">
        <f t="shared" si="288"/>
        <v>#NAME?</v>
      </c>
      <c r="E491" s="25" t="e">
        <f t="shared" si="288"/>
        <v>#NAME?</v>
      </c>
      <c r="F491" s="25" t="e">
        <f t="shared" si="288"/>
        <v>#NAME?</v>
      </c>
      <c r="G491" s="25" t="e">
        <f t="shared" si="288"/>
        <v>#NAME?</v>
      </c>
      <c r="H491" s="25" t="e">
        <f t="shared" si="288"/>
        <v>#NAME?</v>
      </c>
      <c r="I491" s="25" t="e">
        <f t="shared" si="288"/>
        <v>#NAME?</v>
      </c>
      <c r="J491" s="25" t="e">
        <f t="shared" si="288"/>
        <v>#NAME?</v>
      </c>
      <c r="K491" s="25" t="e">
        <f t="shared" si="288"/>
        <v>#NAME?</v>
      </c>
      <c r="L491" s="25" t="e">
        <f t="shared" si="288"/>
        <v>#NAME?</v>
      </c>
      <c r="M491" s="25" t="e">
        <f t="shared" si="288"/>
        <v>#NAME?</v>
      </c>
      <c r="N491" s="25" t="e">
        <f t="shared" si="288"/>
        <v>#NAME?</v>
      </c>
      <c r="O491" s="25" t="e">
        <f t="shared" si="288"/>
        <v>#NAME?</v>
      </c>
      <c r="P491" s="25" t="e">
        <f t="shared" si="288"/>
        <v>#NAME?</v>
      </c>
      <c r="Q491" s="25" t="e">
        <f t="shared" si="288"/>
        <v>#NAME?</v>
      </c>
      <c r="R491" s="25" t="e">
        <f t="shared" si="288"/>
        <v>#NAME?</v>
      </c>
      <c r="S491" s="25" t="e">
        <f t="shared" si="288"/>
        <v>#NAME?</v>
      </c>
      <c r="T491" s="25" t="e">
        <f t="shared" si="288"/>
        <v>#NAME?</v>
      </c>
      <c r="U491" s="25" t="e">
        <f t="shared" si="288"/>
        <v>#NAME?</v>
      </c>
      <c r="V491" s="25" t="e">
        <f t="shared" si="288"/>
        <v>#NAME?</v>
      </c>
      <c r="W491" s="25" t="e">
        <f t="shared" si="288"/>
        <v>#NAME?</v>
      </c>
      <c r="X491" s="25" t="e">
        <f t="shared" si="288"/>
        <v>#NAME?</v>
      </c>
      <c r="Y491" s="25" t="e">
        <f t="shared" si="288"/>
        <v>#NAME?</v>
      </c>
      <c r="Z491" s="25" t="e">
        <f t="shared" si="288"/>
        <v>#NAME?</v>
      </c>
      <c r="AA491" s="25" t="e">
        <f t="shared" si="288"/>
        <v>#NAME?</v>
      </c>
      <c r="AB491" s="25" t="e">
        <f t="shared" si="288"/>
        <v>#NAME?</v>
      </c>
      <c r="AC491" s="25" t="e">
        <f t="shared" si="288"/>
        <v>#NAME?</v>
      </c>
      <c r="AD491" s="25" t="e">
        <f t="shared" si="288"/>
        <v>#NAME?</v>
      </c>
      <c r="AE491" s="25" t="e">
        <f t="shared" si="288"/>
        <v>#NAME?</v>
      </c>
      <c r="AF491" s="25" t="e">
        <f t="shared" si="288"/>
        <v>#NAME?</v>
      </c>
      <c r="AG491" s="25" t="e">
        <f t="shared" si="288"/>
        <v>#NAME?</v>
      </c>
      <c r="AH491" s="25" t="e">
        <f t="shared" si="288"/>
        <v>#NAME?</v>
      </c>
      <c r="AI491" s="25" t="e">
        <f t="shared" si="288"/>
        <v>#NAME?</v>
      </c>
      <c r="AJ491" s="25" t="e">
        <f t="shared" si="288"/>
        <v>#NAME?</v>
      </c>
      <c r="AK491" s="25" t="e">
        <f t="shared" si="288"/>
        <v>#NAME?</v>
      </c>
      <c r="AL491" s="25" t="e">
        <f t="shared" si="288"/>
        <v>#NAME?</v>
      </c>
      <c r="AM491" s="25" t="e">
        <f t="shared" si="288"/>
        <v>#NAME?</v>
      </c>
      <c r="AN491" s="25" t="e">
        <f t="shared" si="288"/>
        <v>#NAME?</v>
      </c>
      <c r="AO491" s="25" t="e">
        <f t="shared" si="288"/>
        <v>#NAME?</v>
      </c>
      <c r="AP491" s="25" t="e">
        <f t="shared" si="288"/>
        <v>#NAME?</v>
      </c>
      <c r="AQ491" s="25" t="e">
        <f t="shared" si="288"/>
        <v>#NAME?</v>
      </c>
      <c r="AR491" s="25" t="e">
        <f t="shared" si="288"/>
        <v>#NAME?</v>
      </c>
      <c r="AS491" s="25" t="e">
        <f t="shared" si="288"/>
        <v>#NAME?</v>
      </c>
      <c r="AT491" s="25" t="e">
        <f t="shared" si="288"/>
        <v>#NAME?</v>
      </c>
      <c r="AU491" s="25" t="e">
        <f t="shared" si="288"/>
        <v>#NAME?</v>
      </c>
      <c r="AV491" s="25" t="e">
        <f t="shared" si="288"/>
        <v>#NAME?</v>
      </c>
      <c r="AW491" s="25" t="e">
        <f t="shared" si="288"/>
        <v>#NAME?</v>
      </c>
      <c r="AX491" s="25" t="e">
        <f t="shared" si="288"/>
        <v>#NAME?</v>
      </c>
      <c r="AY491" s="25" t="e">
        <f t="shared" si="288"/>
        <v>#NAME?</v>
      </c>
      <c r="AZ491" s="25" t="e">
        <f t="shared" si="288"/>
        <v>#NAME?</v>
      </c>
      <c r="BA491" s="25" t="e">
        <f t="shared" si="288"/>
        <v>#NAME?</v>
      </c>
      <c r="BB491" s="25" t="e">
        <f t="shared" si="288"/>
        <v>#NAME?</v>
      </c>
      <c r="BC491" s="25" t="e">
        <f t="shared" si="288"/>
        <v>#NAME?</v>
      </c>
      <c r="BD491" s="25" t="e">
        <f t="shared" si="288"/>
        <v>#NAME?</v>
      </c>
    </row>
    <row r="492" spans="1:56">
      <c r="A492" s="32" t="e">
        <f>+"Maturity "&amp; PV_Base!A490&amp;""</f>
        <v>#REF!</v>
      </c>
      <c r="B492" s="33" t="e">
        <f>#REF!</f>
        <v>#REF!</v>
      </c>
      <c r="C492" s="30" t="str">
        <f>$C$9</f>
        <v>Base</v>
      </c>
      <c r="D492" s="31">
        <v>100</v>
      </c>
      <c r="E492" s="27"/>
      <c r="F492" s="27"/>
      <c r="G492" s="27"/>
      <c r="H492" s="27"/>
      <c r="I492" s="27"/>
      <c r="J492" s="27"/>
      <c r="K492" s="27"/>
      <c r="L492" s="27"/>
      <c r="M492" s="27"/>
      <c r="N492" s="27"/>
      <c r="O492" s="27"/>
      <c r="P492" s="27"/>
      <c r="Q492" s="27"/>
      <c r="R492" s="27"/>
      <c r="S492" s="27"/>
      <c r="T492" s="27"/>
      <c r="U492" s="27"/>
      <c r="V492" s="27"/>
      <c r="W492" s="27"/>
      <c r="X492" s="27"/>
      <c r="Y492" s="27"/>
      <c r="Z492" s="27"/>
      <c r="AA492" s="27"/>
      <c r="AB492" s="27"/>
      <c r="AC492" s="27"/>
      <c r="AD492" s="27"/>
      <c r="AE492" s="27"/>
      <c r="AF492" s="27"/>
      <c r="AG492" s="27"/>
      <c r="AH492" s="27"/>
      <c r="AI492" s="27"/>
      <c r="AJ492" s="27"/>
      <c r="AK492" s="27"/>
      <c r="AL492" s="27"/>
      <c r="AM492" s="27"/>
      <c r="AN492" s="27"/>
      <c r="AO492" s="27"/>
      <c r="AP492" s="27"/>
      <c r="AQ492" s="27"/>
      <c r="AR492" s="27"/>
      <c r="AS492" s="27"/>
      <c r="AT492" s="27"/>
      <c r="AU492" s="27"/>
      <c r="AV492" s="27"/>
      <c r="AW492" s="27"/>
      <c r="AX492" s="27"/>
      <c r="AY492" s="27"/>
      <c r="AZ492" s="27"/>
      <c r="BA492" s="27"/>
      <c r="BB492" s="12"/>
      <c r="BC492" s="12"/>
      <c r="BD492" s="12"/>
    </row>
    <row r="493" spans="1:56">
      <c r="A493" s="32" t="e">
        <f>+"Interest "&amp; PV_Base!A490&amp;""</f>
        <v>#REF!</v>
      </c>
      <c r="B493" s="35" t="e">
        <f>#REF!</f>
        <v>#REF!</v>
      </c>
      <c r="C493" s="30" t="e">
        <f>$C$10</f>
        <v>#REF!</v>
      </c>
      <c r="D493" s="34" t="e">
        <f>D492-D494</f>
        <v>#REF!</v>
      </c>
      <c r="E493" s="34" t="e">
        <f t="shared" ref="E493:AQ493" si="289">D493-E494</f>
        <v>#REF!</v>
      </c>
      <c r="F493" s="34" t="e">
        <f t="shared" si="289"/>
        <v>#REF!</v>
      </c>
      <c r="G493" s="34" t="e">
        <f t="shared" si="289"/>
        <v>#REF!</v>
      </c>
      <c r="H493" s="34" t="e">
        <f t="shared" si="289"/>
        <v>#REF!</v>
      </c>
      <c r="I493" s="34" t="e">
        <f t="shared" si="289"/>
        <v>#REF!</v>
      </c>
      <c r="J493" s="34" t="e">
        <f t="shared" si="289"/>
        <v>#REF!</v>
      </c>
      <c r="K493" s="34" t="e">
        <f t="shared" si="289"/>
        <v>#REF!</v>
      </c>
      <c r="L493" s="34" t="e">
        <f t="shared" si="289"/>
        <v>#REF!</v>
      </c>
      <c r="M493" s="34" t="e">
        <f t="shared" si="289"/>
        <v>#REF!</v>
      </c>
      <c r="N493" s="34" t="e">
        <f t="shared" si="289"/>
        <v>#REF!</v>
      </c>
      <c r="O493" s="34" t="e">
        <f t="shared" si="289"/>
        <v>#REF!</v>
      </c>
      <c r="P493" s="34" t="e">
        <f t="shared" si="289"/>
        <v>#REF!</v>
      </c>
      <c r="Q493" s="34" t="e">
        <f t="shared" si="289"/>
        <v>#REF!</v>
      </c>
      <c r="R493" s="34" t="e">
        <f t="shared" si="289"/>
        <v>#REF!</v>
      </c>
      <c r="S493" s="34" t="e">
        <f t="shared" si="289"/>
        <v>#REF!</v>
      </c>
      <c r="T493" s="34" t="e">
        <f t="shared" si="289"/>
        <v>#REF!</v>
      </c>
      <c r="U493" s="34" t="e">
        <f t="shared" si="289"/>
        <v>#REF!</v>
      </c>
      <c r="V493" s="34" t="e">
        <f t="shared" si="289"/>
        <v>#REF!</v>
      </c>
      <c r="W493" s="34" t="e">
        <f t="shared" si="289"/>
        <v>#REF!</v>
      </c>
      <c r="X493" s="34" t="e">
        <f t="shared" si="289"/>
        <v>#REF!</v>
      </c>
      <c r="Y493" s="34" t="e">
        <f t="shared" si="289"/>
        <v>#REF!</v>
      </c>
      <c r="Z493" s="34" t="e">
        <f t="shared" si="289"/>
        <v>#REF!</v>
      </c>
      <c r="AA493" s="34" t="e">
        <f t="shared" si="289"/>
        <v>#REF!</v>
      </c>
      <c r="AB493" s="34" t="e">
        <f t="shared" si="289"/>
        <v>#REF!</v>
      </c>
      <c r="AC493" s="34" t="e">
        <f t="shared" si="289"/>
        <v>#REF!</v>
      </c>
      <c r="AD493" s="34" t="e">
        <f t="shared" si="289"/>
        <v>#REF!</v>
      </c>
      <c r="AE493" s="34" t="e">
        <f t="shared" si="289"/>
        <v>#REF!</v>
      </c>
      <c r="AF493" s="34" t="e">
        <f t="shared" si="289"/>
        <v>#REF!</v>
      </c>
      <c r="AG493" s="34" t="e">
        <f t="shared" si="289"/>
        <v>#REF!</v>
      </c>
      <c r="AH493" s="34" t="e">
        <f t="shared" si="289"/>
        <v>#REF!</v>
      </c>
      <c r="AI493" s="34" t="e">
        <f t="shared" si="289"/>
        <v>#REF!</v>
      </c>
      <c r="AJ493" s="34" t="e">
        <f t="shared" si="289"/>
        <v>#REF!</v>
      </c>
      <c r="AK493" s="34" t="e">
        <f t="shared" si="289"/>
        <v>#REF!</v>
      </c>
      <c r="AL493" s="34" t="e">
        <f t="shared" si="289"/>
        <v>#REF!</v>
      </c>
      <c r="AM493" s="34" t="e">
        <f t="shared" si="289"/>
        <v>#REF!</v>
      </c>
      <c r="AN493" s="34" t="e">
        <f t="shared" si="289"/>
        <v>#REF!</v>
      </c>
      <c r="AO493" s="34" t="e">
        <f t="shared" si="289"/>
        <v>#REF!</v>
      </c>
      <c r="AP493" s="34" t="e">
        <f t="shared" si="289"/>
        <v>#REF!</v>
      </c>
      <c r="AQ493" s="34" t="e">
        <f t="shared" si="289"/>
        <v>#REF!</v>
      </c>
      <c r="AR493" s="34"/>
      <c r="AS493" s="34"/>
      <c r="AT493" s="34"/>
      <c r="AU493" s="34"/>
      <c r="AV493" s="34"/>
      <c r="AW493" s="34"/>
      <c r="AX493" s="34"/>
      <c r="AY493" s="34"/>
      <c r="AZ493" s="34"/>
      <c r="BA493" s="34"/>
      <c r="BB493" s="46"/>
      <c r="BC493" s="46"/>
      <c r="BD493" s="46"/>
    </row>
    <row r="494" spans="1:56">
      <c r="A494" s="36" t="e">
        <f>+"Discount "&amp; PV_Base!A490&amp;""</f>
        <v>#REF!</v>
      </c>
      <c r="B494" s="37" t="e">
        <f>#REF!</f>
        <v>#REF!</v>
      </c>
      <c r="C494" s="30" t="e">
        <f>$C$11</f>
        <v>#REF!</v>
      </c>
      <c r="D494" s="34" t="e">
        <f>IF(D490-D490-1&lt;B491,0,IF(D490-D490-1&lt;B492,D492/(B492-B491),0))</f>
        <v>#REF!</v>
      </c>
      <c r="E494" s="34" t="e">
        <f>IF(E490-D490-1&lt;B491,0,IF(E490-D490-1&lt;B492,D492/(B492-B491),0))</f>
        <v>#REF!</v>
      </c>
      <c r="F494" s="34" t="e">
        <f>IF(F490-D490-1&lt;B491,0,IF(F490-D490-1&lt;B492,D492/(B492-B491),0))</f>
        <v>#REF!</v>
      </c>
      <c r="G494" s="34" t="e">
        <f>IF(G490-D490-1&lt;B491,0,IF(G490-D490-1&lt;B492,D492/(B492-B491),0))</f>
        <v>#REF!</v>
      </c>
      <c r="H494" s="34" t="e">
        <f>IF(H490-D490-1&lt;B491,0,IF(H490-D490-1&lt;B492,D492/(B492-B491),0))</f>
        <v>#REF!</v>
      </c>
      <c r="I494" s="34" t="e">
        <f>IF(I490-D490-1&lt;B491,0,IF(I490-D490-1&lt;B492,D492/(B492-B491),0))</f>
        <v>#REF!</v>
      </c>
      <c r="J494" s="34" t="e">
        <f>IF(J490-D490-1&lt;B491,0,IF(J490-D490-1&lt;B492,D492/(B492-B491),0))</f>
        <v>#REF!</v>
      </c>
      <c r="K494" s="34" t="e">
        <f>IF(K490-D490-1&lt;B491,0,IF(K490-D490-1&lt;B492,D492/(B492-B491),0))</f>
        <v>#REF!</v>
      </c>
      <c r="L494" s="34" t="e">
        <f>IF(L490-D490-1&lt;B491,0,IF(L490-D490-1&lt;B492,D492/(B492-B491),0))</f>
        <v>#REF!</v>
      </c>
      <c r="M494" s="34" t="e">
        <f>IF(M490-D490-1&lt;B491,0,IF(M490-D490-1&lt;B492,D492/(B492-B491),0))</f>
        <v>#REF!</v>
      </c>
      <c r="N494" s="34" t="e">
        <f>IF(N490-D490-1&lt;B491,0,IF(N490-D490-1&lt;B492,D492/(B492-B491),0))</f>
        <v>#REF!</v>
      </c>
      <c r="O494" s="34" t="e">
        <f>IF(O490-D490-1&lt;B491,0,IF(O490-D490-1&lt;B492,D492/(B492-B491),0))</f>
        <v>#REF!</v>
      </c>
      <c r="P494" s="34" t="e">
        <f>IF(P490-D490-1&lt;B491,0,IF(P490-D490-1&lt;B492,D492/(B492-B491),0))</f>
        <v>#REF!</v>
      </c>
      <c r="Q494" s="34" t="e">
        <f>IF(Q490-D490-1&lt;B491,0,IF(Q490-D490-1&lt;B492,D492/(B492-B491),0))</f>
        <v>#REF!</v>
      </c>
      <c r="R494" s="34" t="e">
        <f>IF(R490-D490-1&lt;B491,0,IF(R490-D490-1&lt;B492,D492/(B492-B491),0))</f>
        <v>#REF!</v>
      </c>
      <c r="S494" s="34" t="e">
        <f>IF(S490-D490-1&lt;B491,0,IF(S490-D490-1&lt;B492,D492/(B492-B491),0))</f>
        <v>#REF!</v>
      </c>
      <c r="T494" s="34" t="e">
        <f>IF(T490-D490-1&lt;B491,0,IF(T490-D490-1&lt;B492,D492/(B492-B491),0))</f>
        <v>#REF!</v>
      </c>
      <c r="U494" s="34" t="e">
        <f>IF(U490-D490-1&lt;B491,0,IF(U490-D490-1&lt;B492,D492/(B492-B491),0))</f>
        <v>#REF!</v>
      </c>
      <c r="V494" s="34" t="e">
        <f>IF(V490-D490-1&lt;B491,0,IF(V490-D490-1&lt;B492,D492/(B492-B491),0))</f>
        <v>#REF!</v>
      </c>
      <c r="W494" s="34" t="e">
        <f>IF(W490-D490-1&lt;B491,0,IF(W490-D490-1&lt;B492,D492/(B492-B491),0))</f>
        <v>#REF!</v>
      </c>
      <c r="X494" s="34" t="e">
        <f>IF(X490-D490-1&lt;B491,0,IF(X490-D490-1&lt;B492,D492/(B492-B491),0))</f>
        <v>#REF!</v>
      </c>
      <c r="Y494" s="34" t="e">
        <f>IF(Y490-D490-1&lt;B491,0,IF(Y490-D490-1&lt;B492,D492/(B492-B491),0))</f>
        <v>#REF!</v>
      </c>
      <c r="Z494" s="34" t="e">
        <f>IF(Z490-D490-1&lt;B491,0,IF(Z490-D490-1&lt;B492,D492/(B492-B491),0))</f>
        <v>#REF!</v>
      </c>
      <c r="AA494" s="34" t="e">
        <f>IF(AA490-D490-1&lt;B491,0,IF(AA490-D490-1&lt;B492,D492/(B492-B491),0))</f>
        <v>#REF!</v>
      </c>
      <c r="AB494" s="34" t="e">
        <f>IF(AB490-D490-1&lt;B491,0,IF(AB490-D490-1&lt;B492,D492/(B492-B491),0))</f>
        <v>#REF!</v>
      </c>
      <c r="AC494" s="34" t="e">
        <f>IF(AC490-D490-1&lt;B491,0,IF(AC490-D490-1&lt;B492,D492/(B492-B491),0))</f>
        <v>#REF!</v>
      </c>
      <c r="AD494" s="34" t="e">
        <f>IF(AD490-D490-1&lt;B491,0,IF(AD490-D490-1&lt;B492,D492/(B492-B491),0))</f>
        <v>#REF!</v>
      </c>
      <c r="AE494" s="34" t="e">
        <f>IF(AE490-D490-1&lt;B491,0,IF(AE490-D490-1&lt;B492,D492/(B492-B491),0))</f>
        <v>#REF!</v>
      </c>
      <c r="AF494" s="34" t="e">
        <f>IF(AF490-D490-1&lt;B491,0,IF(AF490-D490-1&lt;B492,D492/(B492-B491),0))</f>
        <v>#REF!</v>
      </c>
      <c r="AG494" s="34" t="e">
        <f>IF(AG490-D490-1&lt;B491,0,IF(AG490-D490-1&lt;B492,D492/(B492-B491),0))</f>
        <v>#REF!</v>
      </c>
      <c r="AH494" s="34" t="e">
        <f>IF(AH490-D490-1&lt;B491,0,IF(AH490-D490-1&lt;B492,D492/(B492-B491),0))</f>
        <v>#REF!</v>
      </c>
      <c r="AI494" s="34" t="e">
        <f>IF(AI490-D490-1&lt;B491,0,IF(AI490-D490-1&lt;B492,D492/(B492-B491),0))</f>
        <v>#REF!</v>
      </c>
      <c r="AJ494" s="34" t="e">
        <f>IF(AJ490-D490-1&lt;B491,0,IF(AJ490-D490-1&lt;B492,D492/(B492-B491),0))</f>
        <v>#REF!</v>
      </c>
      <c r="AK494" s="34" t="e">
        <f>IF(AK490-D490-1&lt;B491,0,IF(AK490-D490-1&lt;B492,D492/(B492-B491),0))</f>
        <v>#REF!</v>
      </c>
      <c r="AL494" s="34" t="e">
        <f>IF(AL490-D490-1&lt;B491,0,IF(AL490-D490-1&lt;B492,D492/(B492-B491),0))</f>
        <v>#REF!</v>
      </c>
      <c r="AM494" s="34" t="e">
        <f>IF(AM490-D490-1&lt;B491,0,IF(AM490-D490-1&lt;B492,D492/(B492-B491),0))</f>
        <v>#REF!</v>
      </c>
      <c r="AN494" s="34" t="e">
        <f>IF(AN490-D490-1&lt;B491,0,IF(AN490-D490-1&lt;B492,D492/(B492-B491),0))</f>
        <v>#REF!</v>
      </c>
      <c r="AO494" s="34" t="e">
        <f>IF(AO490-D490-1&lt;B491,0,IF(AO490-D490-1&lt;B492,D492/(B492-B491),0))</f>
        <v>#REF!</v>
      </c>
      <c r="AP494" s="34" t="e">
        <f>IF(AP490-D490-1&lt;B491,0,IF(AP490-D490-1&lt;B492,D492/(B492-B491),0))</f>
        <v>#REF!</v>
      </c>
      <c r="AQ494" s="34" t="e">
        <f>IF(AQ490-D490-1&lt;B491,0,IF(AQ490-D490-1&lt;B492,D492/(B492-B491),0))</f>
        <v>#REF!</v>
      </c>
      <c r="AR494" s="34"/>
      <c r="AS494" s="34"/>
      <c r="AT494" s="34"/>
      <c r="AU494" s="34"/>
      <c r="AV494" s="34"/>
      <c r="AW494" s="34"/>
      <c r="AX494" s="34"/>
      <c r="AY494" s="34"/>
      <c r="AZ494" s="34"/>
      <c r="BA494" s="34"/>
      <c r="BB494" s="46"/>
      <c r="BC494" s="46"/>
      <c r="BD494" s="46"/>
    </row>
    <row r="495" spans="1:56">
      <c r="A495" s="49"/>
      <c r="B495" s="12"/>
      <c r="C495" s="30" t="e">
        <f>$C$12</f>
        <v>#REF!</v>
      </c>
      <c r="D495" s="84"/>
      <c r="E495" s="84" t="e">
        <f>$B493*D493</f>
        <v>#REF!</v>
      </c>
      <c r="F495" s="84" t="e">
        <f t="shared" ref="F495:BD495" si="290">$B493*E493</f>
        <v>#REF!</v>
      </c>
      <c r="G495" s="84" t="e">
        <f t="shared" si="290"/>
        <v>#REF!</v>
      </c>
      <c r="H495" s="84" t="e">
        <f t="shared" si="290"/>
        <v>#REF!</v>
      </c>
      <c r="I495" s="84" t="e">
        <f t="shared" si="290"/>
        <v>#REF!</v>
      </c>
      <c r="J495" s="84" t="e">
        <f t="shared" si="290"/>
        <v>#REF!</v>
      </c>
      <c r="K495" s="84" t="e">
        <f t="shared" si="290"/>
        <v>#REF!</v>
      </c>
      <c r="L495" s="84" t="e">
        <f t="shared" si="290"/>
        <v>#REF!</v>
      </c>
      <c r="M495" s="84" t="e">
        <f t="shared" si="290"/>
        <v>#REF!</v>
      </c>
      <c r="N495" s="84" t="e">
        <f t="shared" si="290"/>
        <v>#REF!</v>
      </c>
      <c r="O495" s="84" t="e">
        <f t="shared" si="290"/>
        <v>#REF!</v>
      </c>
      <c r="P495" s="84" t="e">
        <f t="shared" si="290"/>
        <v>#REF!</v>
      </c>
      <c r="Q495" s="84" t="e">
        <f t="shared" si="290"/>
        <v>#REF!</v>
      </c>
      <c r="R495" s="84" t="e">
        <f t="shared" si="290"/>
        <v>#REF!</v>
      </c>
      <c r="S495" s="84" t="e">
        <f t="shared" si="290"/>
        <v>#REF!</v>
      </c>
      <c r="T495" s="84" t="e">
        <f t="shared" si="290"/>
        <v>#REF!</v>
      </c>
      <c r="U495" s="84" t="e">
        <f t="shared" si="290"/>
        <v>#REF!</v>
      </c>
      <c r="V495" s="84" t="e">
        <f t="shared" si="290"/>
        <v>#REF!</v>
      </c>
      <c r="W495" s="84" t="e">
        <f t="shared" si="290"/>
        <v>#REF!</v>
      </c>
      <c r="X495" s="84" t="e">
        <f t="shared" si="290"/>
        <v>#REF!</v>
      </c>
      <c r="Y495" s="84" t="e">
        <f t="shared" si="290"/>
        <v>#REF!</v>
      </c>
      <c r="Z495" s="84" t="e">
        <f t="shared" si="290"/>
        <v>#REF!</v>
      </c>
      <c r="AA495" s="84" t="e">
        <f t="shared" si="290"/>
        <v>#REF!</v>
      </c>
      <c r="AB495" s="84" t="e">
        <f t="shared" si="290"/>
        <v>#REF!</v>
      </c>
      <c r="AC495" s="84" t="e">
        <f t="shared" si="290"/>
        <v>#REF!</v>
      </c>
      <c r="AD495" s="84" t="e">
        <f t="shared" si="290"/>
        <v>#REF!</v>
      </c>
      <c r="AE495" s="84" t="e">
        <f t="shared" si="290"/>
        <v>#REF!</v>
      </c>
      <c r="AF495" s="84" t="e">
        <f t="shared" si="290"/>
        <v>#REF!</v>
      </c>
      <c r="AG495" s="84" t="e">
        <f t="shared" si="290"/>
        <v>#REF!</v>
      </c>
      <c r="AH495" s="84" t="e">
        <f t="shared" si="290"/>
        <v>#REF!</v>
      </c>
      <c r="AI495" s="84" t="e">
        <f t="shared" si="290"/>
        <v>#REF!</v>
      </c>
      <c r="AJ495" s="84" t="e">
        <f t="shared" si="290"/>
        <v>#REF!</v>
      </c>
      <c r="AK495" s="84" t="e">
        <f t="shared" si="290"/>
        <v>#REF!</v>
      </c>
      <c r="AL495" s="84" t="e">
        <f t="shared" si="290"/>
        <v>#REF!</v>
      </c>
      <c r="AM495" s="84" t="e">
        <f t="shared" si="290"/>
        <v>#REF!</v>
      </c>
      <c r="AN495" s="84" t="e">
        <f t="shared" si="290"/>
        <v>#REF!</v>
      </c>
      <c r="AO495" s="84" t="e">
        <f t="shared" si="290"/>
        <v>#REF!</v>
      </c>
      <c r="AP495" s="84" t="e">
        <f t="shared" si="290"/>
        <v>#REF!</v>
      </c>
      <c r="AQ495" s="84" t="e">
        <f t="shared" si="290"/>
        <v>#REF!</v>
      </c>
      <c r="AR495" s="84" t="e">
        <f t="shared" si="290"/>
        <v>#REF!</v>
      </c>
      <c r="AS495" s="84" t="e">
        <f t="shared" si="290"/>
        <v>#REF!</v>
      </c>
      <c r="AT495" s="84" t="e">
        <f t="shared" si="290"/>
        <v>#REF!</v>
      </c>
      <c r="AU495" s="84" t="e">
        <f t="shared" si="290"/>
        <v>#REF!</v>
      </c>
      <c r="AV495" s="84" t="e">
        <f t="shared" si="290"/>
        <v>#REF!</v>
      </c>
      <c r="AW495" s="84" t="e">
        <f t="shared" si="290"/>
        <v>#REF!</v>
      </c>
      <c r="AX495" s="84" t="e">
        <f t="shared" si="290"/>
        <v>#REF!</v>
      </c>
      <c r="AY495" s="84" t="e">
        <f t="shared" si="290"/>
        <v>#REF!</v>
      </c>
      <c r="AZ495" s="84" t="e">
        <f t="shared" si="290"/>
        <v>#REF!</v>
      </c>
      <c r="BA495" s="84" t="e">
        <f t="shared" si="290"/>
        <v>#REF!</v>
      </c>
      <c r="BB495" s="84" t="e">
        <f t="shared" si="290"/>
        <v>#REF!</v>
      </c>
      <c r="BC495" s="84" t="e">
        <f t="shared" si="290"/>
        <v>#REF!</v>
      </c>
      <c r="BD495" s="84" t="e">
        <f t="shared" si="290"/>
        <v>#REF!</v>
      </c>
    </row>
    <row r="496" spans="1:56">
      <c r="A496" s="49"/>
      <c r="B496" s="12"/>
      <c r="C496" s="30" t="e">
        <f>$C$13</f>
        <v>#REF!</v>
      </c>
      <c r="D496" s="34" t="e">
        <f t="shared" ref="D496:AQ496" si="291">D494+D495</f>
        <v>#REF!</v>
      </c>
      <c r="E496" s="34" t="e">
        <f t="shared" si="291"/>
        <v>#REF!</v>
      </c>
      <c r="F496" s="34" t="e">
        <f t="shared" si="291"/>
        <v>#REF!</v>
      </c>
      <c r="G496" s="34" t="e">
        <f t="shared" si="291"/>
        <v>#REF!</v>
      </c>
      <c r="H496" s="34" t="e">
        <f t="shared" si="291"/>
        <v>#REF!</v>
      </c>
      <c r="I496" s="34" t="e">
        <f t="shared" si="291"/>
        <v>#REF!</v>
      </c>
      <c r="J496" s="34" t="e">
        <f t="shared" si="291"/>
        <v>#REF!</v>
      </c>
      <c r="K496" s="34" t="e">
        <f t="shared" si="291"/>
        <v>#REF!</v>
      </c>
      <c r="L496" s="34" t="e">
        <f t="shared" si="291"/>
        <v>#REF!</v>
      </c>
      <c r="M496" s="34" t="e">
        <f t="shared" si="291"/>
        <v>#REF!</v>
      </c>
      <c r="N496" s="34" t="e">
        <f t="shared" si="291"/>
        <v>#REF!</v>
      </c>
      <c r="O496" s="34" t="e">
        <f t="shared" si="291"/>
        <v>#REF!</v>
      </c>
      <c r="P496" s="34" t="e">
        <f t="shared" si="291"/>
        <v>#REF!</v>
      </c>
      <c r="Q496" s="34" t="e">
        <f t="shared" si="291"/>
        <v>#REF!</v>
      </c>
      <c r="R496" s="34" t="e">
        <f t="shared" si="291"/>
        <v>#REF!</v>
      </c>
      <c r="S496" s="34" t="e">
        <f t="shared" si="291"/>
        <v>#REF!</v>
      </c>
      <c r="T496" s="34" t="e">
        <f t="shared" si="291"/>
        <v>#REF!</v>
      </c>
      <c r="U496" s="34" t="e">
        <f t="shared" si="291"/>
        <v>#REF!</v>
      </c>
      <c r="V496" s="34" t="e">
        <f t="shared" si="291"/>
        <v>#REF!</v>
      </c>
      <c r="W496" s="34" t="e">
        <f t="shared" si="291"/>
        <v>#REF!</v>
      </c>
      <c r="X496" s="34" t="e">
        <f t="shared" si="291"/>
        <v>#REF!</v>
      </c>
      <c r="Y496" s="34" t="e">
        <f t="shared" si="291"/>
        <v>#REF!</v>
      </c>
      <c r="Z496" s="34" t="e">
        <f t="shared" si="291"/>
        <v>#REF!</v>
      </c>
      <c r="AA496" s="34" t="e">
        <f t="shared" si="291"/>
        <v>#REF!</v>
      </c>
      <c r="AB496" s="34" t="e">
        <f t="shared" si="291"/>
        <v>#REF!</v>
      </c>
      <c r="AC496" s="34" t="e">
        <f t="shared" si="291"/>
        <v>#REF!</v>
      </c>
      <c r="AD496" s="34" t="e">
        <f t="shared" si="291"/>
        <v>#REF!</v>
      </c>
      <c r="AE496" s="34" t="e">
        <f t="shared" si="291"/>
        <v>#REF!</v>
      </c>
      <c r="AF496" s="34" t="e">
        <f t="shared" si="291"/>
        <v>#REF!</v>
      </c>
      <c r="AG496" s="34" t="e">
        <f t="shared" si="291"/>
        <v>#REF!</v>
      </c>
      <c r="AH496" s="34" t="e">
        <f t="shared" si="291"/>
        <v>#REF!</v>
      </c>
      <c r="AI496" s="34" t="e">
        <f t="shared" si="291"/>
        <v>#REF!</v>
      </c>
      <c r="AJ496" s="34" t="e">
        <f t="shared" si="291"/>
        <v>#REF!</v>
      </c>
      <c r="AK496" s="34" t="e">
        <f t="shared" si="291"/>
        <v>#REF!</v>
      </c>
      <c r="AL496" s="34" t="e">
        <f t="shared" si="291"/>
        <v>#REF!</v>
      </c>
      <c r="AM496" s="34" t="e">
        <f t="shared" si="291"/>
        <v>#REF!</v>
      </c>
      <c r="AN496" s="34" t="e">
        <f t="shared" si="291"/>
        <v>#REF!</v>
      </c>
      <c r="AO496" s="34" t="e">
        <f t="shared" si="291"/>
        <v>#REF!</v>
      </c>
      <c r="AP496" s="34" t="e">
        <f t="shared" si="291"/>
        <v>#REF!</v>
      </c>
      <c r="AQ496" s="34" t="e">
        <f t="shared" si="291"/>
        <v>#REF!</v>
      </c>
      <c r="AR496" s="34"/>
      <c r="AS496" s="34"/>
      <c r="AT496" s="34"/>
      <c r="AU496" s="34"/>
      <c r="AV496" s="34"/>
      <c r="AW496" s="34"/>
      <c r="AX496" s="34"/>
      <c r="AY496" s="34"/>
      <c r="AZ496" s="34"/>
      <c r="BA496" s="34"/>
      <c r="BB496" s="45"/>
      <c r="BC496" s="45"/>
      <c r="BD496" s="45"/>
    </row>
    <row r="497" spans="1:56">
      <c r="A497" s="39"/>
      <c r="B497" s="12"/>
      <c r="C497" s="30" t="e">
        <f>$C$14</f>
        <v>#REF!</v>
      </c>
      <c r="D497" s="34" t="e">
        <f>IF($B493&gt;=$B494, D493, NPV($B494,E496:$BD496))</f>
        <v>#REF!</v>
      </c>
      <c r="E497" s="34" t="e">
        <f>IF($B493&gt;=$B494, E493, NPV($B494,F496:$BD496))</f>
        <v>#REF!</v>
      </c>
      <c r="F497" s="34" t="e">
        <f>IF($B493&gt;=$B494, F493, NPV($B494,G496:$BD496))</f>
        <v>#REF!</v>
      </c>
      <c r="G497" s="34" t="e">
        <f>IF($B493&gt;=$B494, G493, NPV($B494,H496:$BD496))</f>
        <v>#REF!</v>
      </c>
      <c r="H497" s="34" t="e">
        <f>IF($B493&gt;=$B494, H493, NPV($B494,I496:$BD496))</f>
        <v>#REF!</v>
      </c>
      <c r="I497" s="34" t="e">
        <f>IF($B493&gt;=$B494, I493, NPV($B494,J496:$BD496))</f>
        <v>#REF!</v>
      </c>
      <c r="J497" s="34" t="e">
        <f>IF($B493&gt;=$B494, J493, NPV($B494,K496:$BD496))</f>
        <v>#REF!</v>
      </c>
      <c r="K497" s="34" t="e">
        <f>IF($B493&gt;=$B494, K493, NPV($B494,L496:$BD496))</f>
        <v>#REF!</v>
      </c>
      <c r="L497" s="34" t="e">
        <f>IF($B493&gt;=$B494, L493, NPV($B494,M496:$BD496))</f>
        <v>#REF!</v>
      </c>
      <c r="M497" s="34" t="e">
        <f>IF($B493&gt;=$B494, M493, NPV($B494,N496:$BD496))</f>
        <v>#REF!</v>
      </c>
      <c r="N497" s="34" t="e">
        <f>IF($B493&gt;=$B494, N493, NPV($B494,O496:$BD496))</f>
        <v>#REF!</v>
      </c>
      <c r="O497" s="34" t="e">
        <f>IF($B493&gt;=$B494, O493, NPV($B494,P496:$BD496))</f>
        <v>#REF!</v>
      </c>
      <c r="P497" s="34" t="e">
        <f>IF($B493&gt;=$B494, P493, NPV($B494,Q496:$BD496))</f>
        <v>#REF!</v>
      </c>
      <c r="Q497" s="34" t="e">
        <f>IF($B493&gt;=$B494, Q493, NPV($B494,R496:$BD496))</f>
        <v>#REF!</v>
      </c>
      <c r="R497" s="34" t="e">
        <f>IF($B493&gt;=$B494, R493, NPV($B494,S496:$BD496))</f>
        <v>#REF!</v>
      </c>
      <c r="S497" s="34" t="e">
        <f>IF($B493&gt;=$B494, S493, NPV($B494,T496:$BD496))</f>
        <v>#REF!</v>
      </c>
      <c r="T497" s="34" t="e">
        <f>IF($B493&gt;=$B494, T493, NPV($B494,U496:$BD496))</f>
        <v>#REF!</v>
      </c>
      <c r="U497" s="34" t="e">
        <f>IF($B493&gt;=$B494, U493, NPV($B494,V496:$BD496))</f>
        <v>#REF!</v>
      </c>
      <c r="V497" s="34" t="e">
        <f>IF($B493&gt;=$B494, V493, NPV($B494,W496:$BD496))</f>
        <v>#REF!</v>
      </c>
      <c r="W497" s="34" t="e">
        <f>IF($B493&gt;=$B494, W493, NPV($B494,X496:$BD496))</f>
        <v>#REF!</v>
      </c>
      <c r="X497" s="34" t="e">
        <f>IF($B493&gt;=$B494, X493, NPV($B494,Y496:$BD496))</f>
        <v>#REF!</v>
      </c>
      <c r="Y497" s="34" t="e">
        <f>IF($B493&gt;=$B494, Y493, NPV($B494,Z496:$BD496))</f>
        <v>#REF!</v>
      </c>
      <c r="Z497" s="34" t="e">
        <f>IF($B493&gt;=$B494, Z493, NPV($B494,AA496:$BD496))</f>
        <v>#REF!</v>
      </c>
      <c r="AA497" s="34" t="e">
        <f>IF($B493&gt;=$B494, AA493, NPV($B494,AB496:$BD496))</f>
        <v>#REF!</v>
      </c>
      <c r="AB497" s="34" t="e">
        <f>IF($B493&gt;=$B494, AB493, NPV($B494,AC496:$BD496))</f>
        <v>#REF!</v>
      </c>
      <c r="AC497" s="34" t="e">
        <f>IF($B493&gt;=$B494, AC493, NPV($B494,AD496:$BD496))</f>
        <v>#REF!</v>
      </c>
      <c r="AD497" s="34" t="e">
        <f>IF($B493&gt;=$B494, AD493, NPV($B494,AE496:$BD496))</f>
        <v>#REF!</v>
      </c>
      <c r="AE497" s="34" t="e">
        <f>IF($B493&gt;=$B494, AE493, NPV($B494,AF496:$BD496))</f>
        <v>#REF!</v>
      </c>
      <c r="AF497" s="34" t="e">
        <f>IF($B493&gt;=$B494, AF493, NPV($B494,AG496:$BD496))</f>
        <v>#REF!</v>
      </c>
      <c r="AG497" s="34" t="e">
        <f>IF($B493&gt;=$B494, AG493, NPV($B494,AH496:$BD496))</f>
        <v>#REF!</v>
      </c>
      <c r="AH497" s="34" t="e">
        <f>IF($B493&gt;=$B494, AH493, NPV($B494,AI496:$BD496))</f>
        <v>#REF!</v>
      </c>
      <c r="AI497" s="34" t="e">
        <f>IF($B493&gt;=$B494, AI493, NPV($B494,AJ496:$BD496))</f>
        <v>#REF!</v>
      </c>
      <c r="AJ497" s="34" t="e">
        <f>IF($B493&gt;=$B494, AJ493, NPV($B494,AK496:$BD496))</f>
        <v>#REF!</v>
      </c>
      <c r="AK497" s="34" t="e">
        <f>IF($B493&gt;=$B494, AK493, NPV($B494,AL496:$BD496))</f>
        <v>#REF!</v>
      </c>
      <c r="AL497" s="34" t="e">
        <f>IF($B493&gt;=$B494, AL493, NPV($B494,AM496:$BD496))</f>
        <v>#REF!</v>
      </c>
      <c r="AM497" s="34" t="e">
        <f>IF($B493&gt;=$B494, AM493, NPV($B494,AN496:$BD496))</f>
        <v>#REF!</v>
      </c>
      <c r="AN497" s="34" t="e">
        <f>IF($B493&gt;=$B494, AN493, NPV($B494,AO496:$BD496))</f>
        <v>#REF!</v>
      </c>
      <c r="AO497" s="34" t="e">
        <f>IF($B493&gt;=$B494, AO493, NPV($B494,AP496:$BD496))</f>
        <v>#REF!</v>
      </c>
      <c r="AP497" s="34" t="e">
        <f>IF($B493&gt;=$B494, AP493, NPV($B494,AQ496:$BD496))</f>
        <v>#REF!</v>
      </c>
      <c r="AQ497" s="34" t="e">
        <f>IF($B493&gt;=$B494, AQ493, NPV($B494,AR496:$BD496))</f>
        <v>#REF!</v>
      </c>
      <c r="AR497" s="34"/>
      <c r="AS497" s="34"/>
      <c r="AT497" s="34"/>
      <c r="AU497" s="34"/>
      <c r="AV497" s="34"/>
      <c r="AW497" s="34"/>
      <c r="AX497" s="34"/>
      <c r="AY497" s="34"/>
      <c r="AZ497" s="34"/>
      <c r="BA497" s="34"/>
      <c r="BB497" s="34"/>
      <c r="BC497" s="34"/>
      <c r="BD497" s="34"/>
    </row>
    <row r="498" spans="1:56">
      <c r="A498" s="39"/>
      <c r="B498" s="12"/>
      <c r="C498" s="30" t="e">
        <f>$C$15</f>
        <v>#REF!</v>
      </c>
      <c r="D498" s="34" t="e">
        <f t="shared" ref="D498:AQ498" si="292">IF(D497=0,0,(1-D497/D493)*100)</f>
        <v>#REF!</v>
      </c>
      <c r="E498" s="34" t="e">
        <f t="shared" si="292"/>
        <v>#REF!</v>
      </c>
      <c r="F498" s="34" t="e">
        <f t="shared" si="292"/>
        <v>#REF!</v>
      </c>
      <c r="G498" s="34" t="e">
        <f t="shared" si="292"/>
        <v>#REF!</v>
      </c>
      <c r="H498" s="34" t="e">
        <f t="shared" si="292"/>
        <v>#REF!</v>
      </c>
      <c r="I498" s="34" t="e">
        <f t="shared" si="292"/>
        <v>#REF!</v>
      </c>
      <c r="J498" s="34" t="e">
        <f t="shared" si="292"/>
        <v>#REF!</v>
      </c>
      <c r="K498" s="34" t="e">
        <f t="shared" si="292"/>
        <v>#REF!</v>
      </c>
      <c r="L498" s="34" t="e">
        <f t="shared" si="292"/>
        <v>#REF!</v>
      </c>
      <c r="M498" s="34" t="e">
        <f t="shared" si="292"/>
        <v>#REF!</v>
      </c>
      <c r="N498" s="34" t="e">
        <f t="shared" si="292"/>
        <v>#REF!</v>
      </c>
      <c r="O498" s="34" t="e">
        <f t="shared" si="292"/>
        <v>#REF!</v>
      </c>
      <c r="P498" s="34" t="e">
        <f t="shared" si="292"/>
        <v>#REF!</v>
      </c>
      <c r="Q498" s="34" t="e">
        <f t="shared" si="292"/>
        <v>#REF!</v>
      </c>
      <c r="R498" s="34" t="e">
        <f t="shared" si="292"/>
        <v>#REF!</v>
      </c>
      <c r="S498" s="34" t="e">
        <f t="shared" si="292"/>
        <v>#REF!</v>
      </c>
      <c r="T498" s="34" t="e">
        <f t="shared" si="292"/>
        <v>#REF!</v>
      </c>
      <c r="U498" s="34" t="e">
        <f t="shared" si="292"/>
        <v>#REF!</v>
      </c>
      <c r="V498" s="34" t="e">
        <f t="shared" si="292"/>
        <v>#REF!</v>
      </c>
      <c r="W498" s="34" t="e">
        <f t="shared" si="292"/>
        <v>#REF!</v>
      </c>
      <c r="X498" s="34" t="e">
        <f t="shared" si="292"/>
        <v>#REF!</v>
      </c>
      <c r="Y498" s="34" t="e">
        <f t="shared" si="292"/>
        <v>#REF!</v>
      </c>
      <c r="Z498" s="34" t="e">
        <f t="shared" si="292"/>
        <v>#REF!</v>
      </c>
      <c r="AA498" s="34" t="e">
        <f t="shared" si="292"/>
        <v>#REF!</v>
      </c>
      <c r="AB498" s="34" t="e">
        <f t="shared" si="292"/>
        <v>#REF!</v>
      </c>
      <c r="AC498" s="34" t="e">
        <f t="shared" si="292"/>
        <v>#REF!</v>
      </c>
      <c r="AD498" s="34" t="e">
        <f t="shared" si="292"/>
        <v>#REF!</v>
      </c>
      <c r="AE498" s="34" t="e">
        <f t="shared" si="292"/>
        <v>#REF!</v>
      </c>
      <c r="AF498" s="34" t="e">
        <f t="shared" si="292"/>
        <v>#REF!</v>
      </c>
      <c r="AG498" s="34" t="e">
        <f t="shared" si="292"/>
        <v>#REF!</v>
      </c>
      <c r="AH498" s="34" t="e">
        <f t="shared" si="292"/>
        <v>#REF!</v>
      </c>
      <c r="AI498" s="34" t="e">
        <f t="shared" si="292"/>
        <v>#REF!</v>
      </c>
      <c r="AJ498" s="34" t="e">
        <f t="shared" si="292"/>
        <v>#REF!</v>
      </c>
      <c r="AK498" s="34" t="e">
        <f t="shared" si="292"/>
        <v>#REF!</v>
      </c>
      <c r="AL498" s="34" t="e">
        <f t="shared" si="292"/>
        <v>#REF!</v>
      </c>
      <c r="AM498" s="34" t="e">
        <f t="shared" si="292"/>
        <v>#REF!</v>
      </c>
      <c r="AN498" s="34" t="e">
        <f t="shared" si="292"/>
        <v>#REF!</v>
      </c>
      <c r="AO498" s="34" t="e">
        <f t="shared" si="292"/>
        <v>#REF!</v>
      </c>
      <c r="AP498" s="34" t="e">
        <f t="shared" si="292"/>
        <v>#REF!</v>
      </c>
      <c r="AQ498" s="34" t="e">
        <f t="shared" si="292"/>
        <v>#REF!</v>
      </c>
      <c r="AR498" s="50"/>
      <c r="AS498" s="50"/>
      <c r="AT498" s="50"/>
      <c r="AU498" s="50"/>
      <c r="AV498" s="50"/>
      <c r="AW498" s="50"/>
      <c r="AX498" s="50"/>
      <c r="AY498" s="50"/>
      <c r="AZ498" s="50"/>
      <c r="BA498" s="50"/>
      <c r="BB498" s="12"/>
      <c r="BC498" s="12"/>
      <c r="BD498" s="12"/>
    </row>
    <row r="499" spans="1:56">
      <c r="C499" s="30" t="str">
        <f>$C$16</f>
        <v>t-g&gt;0</v>
      </c>
      <c r="D499" s="42" t="e">
        <f>IF(D49-B491&gt;0,D49-B491,0)</f>
        <v>#REF!</v>
      </c>
      <c r="E499" s="42" t="e">
        <f>IF(E49-B491&gt;0,E49-B491,0)</f>
        <v>#REF!</v>
      </c>
      <c r="F499" s="42" t="e">
        <f>IF(F49-B491&gt;0,F49-B491,0)</f>
        <v>#REF!</v>
      </c>
      <c r="G499" s="42" t="e">
        <f>IF(G49-B491&gt;0,G49-B491,0)</f>
        <v>#REF!</v>
      </c>
      <c r="H499" s="42" t="e">
        <f>IF(H49-B491&gt;0,H49-B491,0)</f>
        <v>#REF!</v>
      </c>
      <c r="I499" s="42" t="e">
        <f>IF(I49-B491&gt;0,I49-B491,0)</f>
        <v>#REF!</v>
      </c>
      <c r="J499" s="42" t="e">
        <f>IF(J49-B491&gt;0,J49-B491,0)</f>
        <v>#REF!</v>
      </c>
      <c r="K499" s="42" t="e">
        <f>IF(K49-B491&gt;0,K49-B491,0)</f>
        <v>#REF!</v>
      </c>
      <c r="L499" s="42" t="e">
        <f>IF(L49-B491&gt;0,L49-B491,0)</f>
        <v>#REF!</v>
      </c>
      <c r="M499" s="42" t="e">
        <f>IF(M49-B491&gt;0,M49-B491,0)</f>
        <v>#REF!</v>
      </c>
      <c r="N499" s="42" t="e">
        <f>IF(N49-B491&gt;0,N49-B491,0)</f>
        <v>#REF!</v>
      </c>
      <c r="O499" s="42" t="e">
        <f>IF(O49-B491&gt;0,O49-B491,0)</f>
        <v>#REF!</v>
      </c>
      <c r="P499" s="42" t="e">
        <f>IF(P49-B491&gt;0,P49-B491,0)</f>
        <v>#REF!</v>
      </c>
      <c r="Q499" s="42" t="e">
        <f>IF(Q49-B491&gt;0,Q49-B491,0)</f>
        <v>#REF!</v>
      </c>
      <c r="R499" s="42" t="e">
        <f>IF(R49-B491&gt;0,R49-B491,0)</f>
        <v>#REF!</v>
      </c>
      <c r="S499" s="42" t="e">
        <f>IF(S49-B491&gt;0,S49-B491,0)</f>
        <v>#REF!</v>
      </c>
      <c r="T499" s="42" t="e">
        <f>IF(T49-B491&gt;0,T49-B491,0)</f>
        <v>#REF!</v>
      </c>
      <c r="U499" s="42" t="e">
        <f>IF(U49-B491&gt;0,U49-B491,0)</f>
        <v>#REF!</v>
      </c>
      <c r="V499" s="42" t="e">
        <f>IF(V49-B491&gt;0,V49-B491,0)</f>
        <v>#REF!</v>
      </c>
      <c r="W499" s="42" t="e">
        <f>IF(W49-B491&gt;0,W49-B491,0)</f>
        <v>#REF!</v>
      </c>
      <c r="X499" s="42" t="e">
        <f>IF(X49-B491&gt;0,X49-B491,0)</f>
        <v>#REF!</v>
      </c>
      <c r="Y499" s="42" t="e">
        <f>IF(Y49-B491&gt;0,Y49-B491,0)</f>
        <v>#REF!</v>
      </c>
      <c r="Z499" s="42" t="e">
        <f>IF(Z49-B491&gt;0,Z49-B491,0)</f>
        <v>#REF!</v>
      </c>
      <c r="AA499" s="42" t="e">
        <f>IF(AA49-B491&gt;0,AA49-B491,0)</f>
        <v>#REF!</v>
      </c>
      <c r="AB499" s="42" t="e">
        <f>IF(AB49-B491&gt;0,AB49-B491,0)</f>
        <v>#REF!</v>
      </c>
      <c r="AC499" s="42" t="e">
        <f>IF(AC49-B491&gt;0,AC49-B491,0)</f>
        <v>#REF!</v>
      </c>
      <c r="AD499" s="42" t="e">
        <f>IF(AD49-B491&gt;0,AD49-B491,0)</f>
        <v>#REF!</v>
      </c>
      <c r="AE499" s="42" t="e">
        <f>IF(AE49-B491&gt;0,AE49-B491,0)</f>
        <v>#REF!</v>
      </c>
      <c r="AF499" s="42"/>
      <c r="AG499" s="42"/>
      <c r="AH499" s="42"/>
      <c r="AI499" s="42"/>
      <c r="AJ499" s="42"/>
      <c r="AK499" s="42"/>
      <c r="AL499" s="42"/>
      <c r="AM499" s="42"/>
      <c r="AN499" s="42"/>
      <c r="AO499" s="42"/>
      <c r="AP499" s="42"/>
      <c r="AQ499" s="42"/>
      <c r="AR499" s="43"/>
      <c r="AS499" s="43"/>
      <c r="AT499" s="43"/>
      <c r="AU499" s="43"/>
      <c r="AV499" s="43"/>
      <c r="AW499" s="43"/>
      <c r="AX499" s="43"/>
      <c r="AY499" s="43"/>
      <c r="AZ499" s="43"/>
      <c r="BA499" s="43"/>
      <c r="BB499" s="12"/>
      <c r="BC499" s="12"/>
      <c r="BD499" s="12"/>
    </row>
    <row r="500" spans="1:56">
      <c r="C500" s="30"/>
      <c r="D500" s="42" t="e">
        <f>IF(D499=0,0,CHOOSE(D499,D506,E506,F506,G506,H506,I506,J506,K506,L506,M506,N506,O506,P506,Q506,R506,S506,T506,U506,V506,W506,X506,Y506,Z506,AA506,AB506,AC506,AD506,AE506,AF506))</f>
        <v>#REF!</v>
      </c>
      <c r="E500" s="42" t="e">
        <f>IF(E499=0,0,CHOOSE(E499,D506,E506,F506,G506,H506,I506,J506,K506,L506,M506,N506,O506,P506,Q506,R506,S506,T506,U506,V506,W506,X506,Y506,Z506,AA506,AB506,AC506,AD506,AE506,AF506))</f>
        <v>#REF!</v>
      </c>
      <c r="F500" s="42" t="e">
        <f>IF(F499=0,0,CHOOSE(F499,D506,E506,F506,G506,H506,I506,J506,K506,L506,M506,N506,O506,P506,Q506,R506,S506,T506,U506,V506,W506,X506,Y506,Z506,AA506,AB506,AC506,AD506,AE506,AF506))</f>
        <v>#REF!</v>
      </c>
      <c r="G500" s="42" t="e">
        <f>IF(G499=0,0,CHOOSE(G499,D506,E506,F506,G506,H506,I506,J506,K506,L506,M506,N506,O506,P506,Q506,R506,S506,T506,U506,V506,W506,X506,Y506,Z506,AA506,AB506,AC506,AD506,AE506,AF506))</f>
        <v>#REF!</v>
      </c>
      <c r="H500" s="42" t="e">
        <f>IF(H499=0,0,CHOOSE(H499,D506,E506,F506,G506,H506,I506,J506,K506,L506,M506,N506,O506,P506,Q506,R506,S506,T506,U506,V506,W506,X506,Y506,Z506,AA506,AB506,AC506,AD506,AE506,AF506))</f>
        <v>#REF!</v>
      </c>
      <c r="I500" s="42" t="e">
        <f>IF(I499=0,0,CHOOSE(I499,D506,E506,F506,G506,H506,I506,J506,K506,L506,M506,N506,O506,P506,Q506,R506,S506,T506,U506,V506,W506,X506,Y506,Z506,AA506,AB506,AC506,AD506,AE506,AF506))</f>
        <v>#REF!</v>
      </c>
      <c r="J500" s="42" t="e">
        <f>IF(J499=0,0,CHOOSE(J499,D506,E506,F506,G506,H506,I506,J506,K506,L506,M506,N506,O506,P506,Q506,R506,S506,T506,U506,V506,W506,X506,Y506,Z506,AA506,AB506,AC506,AD506,AE506,AF506))</f>
        <v>#REF!</v>
      </c>
      <c r="K500" s="42" t="e">
        <f>IF(K499=0,0,CHOOSE(K499,D506,E506,F506,G506,H506,I506,J506,K506,L506,M506,N506,O506,P506,Q506,R506,S506,T506,U506,V506,W506,X506,Y506,Z506,AA506,AB506,AC506,AD506,AE506,AF506))</f>
        <v>#REF!</v>
      </c>
      <c r="L500" s="42" t="e">
        <f>IF(L499=0,0,CHOOSE(L499,D506,E506,F506,G506,H506,I506,J506,K506,L506,M506,N506,O506,P506,Q506,R506,S506,T506,U506,V506,W506,X506,Y506,Z506,AA506,AB506,AC506,AD506,AE506,AF506))</f>
        <v>#REF!</v>
      </c>
      <c r="M500" s="42" t="e">
        <f>IF(M499=0,0,CHOOSE(M499,D506,E506,F506,G506,H506,I506,J506,K506,L506,M506,N506,O506,P506,Q506,R506,S506,T506,U506,V506,W506,X506,Y506,Z506,AA506,AB506,AC506,AD506,AE506,AF506))</f>
        <v>#REF!</v>
      </c>
      <c r="N500" s="42" t="e">
        <f>IF(N499=0,0,CHOOSE(N499,D506,E506,F506,G506,H506,I506,J506,K506,L506,M506,N506,O506,P506,Q506,R506,S506,T506,U506,V506,W506,X506,Y506,Z506,AA506,AB506,AC506,AD506,AE506,AF506))</f>
        <v>#REF!</v>
      </c>
      <c r="O500" s="42" t="e">
        <f>IF(O499=0,0,CHOOSE(O499,D506,E506,F506,G506,H506,I506,J506,K506,L506,M506,N506,O506,P506,Q506,R506,S506,T506,U506,V506,W506,X506,Y506,Z506,AA506,AB506,AC506,AD506,AE506,AF506))</f>
        <v>#REF!</v>
      </c>
      <c r="P500" s="42" t="e">
        <f>IF(P499=0,0,CHOOSE(P499,D506,E506,F506,G506,H506,I506,J506,K506,L506,M506,N506,O506,P506,Q506,R506,S506,T506,U506,V506,W506,X506,Y506,Z506,AA506,AB506,AC506,AD506,AE506,AF506))</f>
        <v>#REF!</v>
      </c>
      <c r="Q500" s="42" t="e">
        <f>IF(Q499=0,0,CHOOSE(Q499,D506,E506,F506,G506,H506,I506,J506,K506,L506,M506,N506,O506,P506,Q506,R506,S506,T506,U506,V506,W506,X506,Y506,Z506,AA506,AB506,AC506,AD506,AE506,AF506))</f>
        <v>#REF!</v>
      </c>
      <c r="R500" s="42" t="e">
        <f>IF(R499=0,0,CHOOSE(R499,D506,E506,F506,G506,H506,I506,J506,K506,L506,M506,N506,O506,P506,Q506,R506,S506,T506,U506,V506,W506,X506,Y506,Z506,AA506,AB506,AC506,AD506,AE506,AF506))</f>
        <v>#REF!</v>
      </c>
      <c r="S500" s="42" t="e">
        <f>IF(S499=0,0,CHOOSE(S499,D506,E506,F506,G506,H506,I506,J506,K506,L506,M506,N506,O506,P506,Q506,R506,S506,T506,U506,V506,W506,X506,Y506,Z506,AA506,AB506,AC506,AD506,AE506,AF506))</f>
        <v>#REF!</v>
      </c>
      <c r="T500" s="42" t="e">
        <f>IF(T499=0,0,CHOOSE(T499,D506,E506,F506,G506,H506,I506,J506,K506,L506,M506,N506,O506,P506,Q506,R506,S506,T506,U506,V506,W506,X506,Y506,Z506,AA506,AB506,AC506,AD506,AE506,AF506))</f>
        <v>#REF!</v>
      </c>
      <c r="U500" s="42" t="e">
        <f>IF(U499=0,0,CHOOSE(U499,D506,E506,F506,G506,H506,I506,J506,K506,L506,M506,N506,O506,P506,Q506,R506,S506,T506,U506,V506,W506,X506,Y506,Z506,AA506,AB506,AC506,AD506,AE506,AF506))</f>
        <v>#REF!</v>
      </c>
      <c r="V500" s="42" t="e">
        <f>IF(V499=0,0,CHOOSE(V499,D506,E506,F506,G506,H506,I506,J506,K506,L506,M506,N506,O506,P506,Q506,R506,S506,T506,U506,V506,W506,X506,Y506,Z506,AA506,AB506,AC506,AD506,AE506,AF506))</f>
        <v>#REF!</v>
      </c>
      <c r="W500" s="42" t="e">
        <f>IF(W499=0,0,CHOOSE(W499,D506,E506,F506,G506,H506,I506,J506,K506,L506,M506,N506,O506,P506,Q506,R506,S506,T506,U506,V506,W506,X506,Y506,Z506,AA506,AB506,AC506,AD506,AE506,AF506))</f>
        <v>#REF!</v>
      </c>
      <c r="X500" s="42" t="e">
        <f>IF(X499=0,0,CHOOSE(X499,D506,E506,F506,G506,H506,I506,J506,K506,L506,M506,N506,O506,P506,Q506,R506,S506,T506,U506,V506,W506,X506,Y506,Z506,AA506,AB506,AC506,AD506,AE506,AF506))</f>
        <v>#REF!</v>
      </c>
      <c r="Y500" s="42" t="e">
        <f>IF(Y499=0,0,CHOOSE(Y499,D506,E506,F506,G506,H506,I506,J506,K506,L506,M506,N506,O506,P506,Q506,R506,S506,T506,U506,V506,W506,X506,Y506,Z506,AA506,AB506,AC506,AD506,AE506,AF506))</f>
        <v>#REF!</v>
      </c>
      <c r="Z500" s="42" t="e">
        <f>IF(Z499=0,0,CHOOSE(Z499,D506,E506,F506,G506,H506,I506,J506,K506,L506,M506,N506,O506,P506,Q506,R506,S506,T506,U506,V506,W506,X506,Y506,Z506,AA506,AB506,AC506,AD506,AE506,AF506))</f>
        <v>#REF!</v>
      </c>
      <c r="AA500" s="42" t="e">
        <f>IF(AA499=0,0,CHOOSE(AA499,D506,E506,F506,G506,H506,I506,J506,K506,L506,M506,N506,O506,P506,Q506,R506,S506,T506,U506,V506,W506,X506,Y506,Z506,AA506,AB506,AC506,AD506,AE506,AF506))</f>
        <v>#REF!</v>
      </c>
      <c r="AB500" s="42" t="e">
        <f>IF(AB499=0,0,CHOOSE(AB499,D506,E506,F506,G506,H506,I506,J506,K506,L506,M506,N506,O506,P506,Q506,R506,S506,T506,U506,V506,W506,X506,Y506,Z506,AA506,AB506,AC506,AD506,AE506,AF506))</f>
        <v>#REF!</v>
      </c>
      <c r="AC500" s="42" t="e">
        <f>IF(AC499=0,0,CHOOSE(AC499,D506,E506,F506,G506,H506,I506,J506,K506,L506,M506,N506,O506,P506,Q506,R506,S506,T506,U506,V506,W506,X506,Y506,Z506,AA506,AB506,AC506,AD506,AE506,AF506))</f>
        <v>#REF!</v>
      </c>
      <c r="AD500" s="42" t="e">
        <f>IF(AD499=0,0,CHOOSE(AD499,D506,E506,F506,G506,H506,I506,J506,K506,L506,M506,N506,O506,P506,Q506,R506,S506,T506,U506,V506,W506,X506,Y506,Z506,AA506,AB506,AC506,AD506,AE506,AF506))</f>
        <v>#REF!</v>
      </c>
      <c r="AE500" s="42" t="e">
        <f>IF(AE499=0,0,CHOOSE(AE499,D506,E506,F506,G506,H506,I506,J506,K506,L506,M506,N506,O506,P506,Q506,R506,S506,T506,U506,V506,W506,X506,Y506,Z506,AA506,AB506,AC506,AD506,AE506,AF506))</f>
        <v>#REF!</v>
      </c>
      <c r="AF500" s="42"/>
      <c r="AG500" s="42"/>
      <c r="AH500" s="42"/>
      <c r="AI500" s="42"/>
      <c r="AJ500" s="42"/>
      <c r="AK500" s="42"/>
      <c r="AL500" s="42"/>
      <c r="AM500" s="42"/>
      <c r="AN500" s="42"/>
      <c r="AO500" s="42"/>
      <c r="AP500" s="42"/>
      <c r="AQ500" s="42"/>
      <c r="AR500" s="23"/>
      <c r="AS500" s="23"/>
      <c r="AT500" s="23"/>
      <c r="AU500" s="23"/>
      <c r="AV500" s="23"/>
      <c r="AW500" s="23"/>
      <c r="AX500" s="23"/>
      <c r="AY500" s="23"/>
      <c r="AZ500" s="23"/>
      <c r="BA500" s="23"/>
      <c r="BB500" s="12"/>
      <c r="BC500" s="12"/>
      <c r="BD500" s="12"/>
    </row>
    <row r="501" spans="1:56">
      <c r="C501" s="30" t="str">
        <f>$C$18</f>
        <v>t-m condition</v>
      </c>
      <c r="D501" s="42" t="e">
        <f>IF(D49-B492&gt;0,D49-B492,0)</f>
        <v>#REF!</v>
      </c>
      <c r="E501" s="42" t="e">
        <f>IF(E49-B492&gt;0,E49-B492,0)</f>
        <v>#REF!</v>
      </c>
      <c r="F501" s="42" t="e">
        <f>IF(F49-B492&gt;0,F49-B492,0)</f>
        <v>#REF!</v>
      </c>
      <c r="G501" s="42" t="e">
        <f>IF(G49-B492&gt;0,G49-B492,0)</f>
        <v>#REF!</v>
      </c>
      <c r="H501" s="42" t="e">
        <f>IF(H49-B492&gt;0,H49-B492,0)</f>
        <v>#REF!</v>
      </c>
      <c r="I501" s="42" t="e">
        <f>IF(I49-B492&gt;0,I49-B492,0)</f>
        <v>#REF!</v>
      </c>
      <c r="J501" s="42" t="e">
        <f>IF(J49-B492&gt;0,J49-B492,0)</f>
        <v>#REF!</v>
      </c>
      <c r="K501" s="42" t="e">
        <f>IF(K49-B492&gt;0,K49-B492,0)</f>
        <v>#REF!</v>
      </c>
      <c r="L501" s="42" t="e">
        <f>IF(L49-B492&gt;0,L49-B492,0)</f>
        <v>#REF!</v>
      </c>
      <c r="M501" s="42" t="e">
        <f>IF(M49-B492&gt;0,M49-B492,0)</f>
        <v>#REF!</v>
      </c>
      <c r="N501" s="42" t="e">
        <f>IF(N49-B492&gt;0,N49-B492,0)</f>
        <v>#REF!</v>
      </c>
      <c r="O501" s="42" t="e">
        <f>IF(O49-B492&gt;0,O49-B492,0)</f>
        <v>#REF!</v>
      </c>
      <c r="P501" s="42" t="e">
        <f>IF(P49-B492&gt;0,P49-B492,0)</f>
        <v>#REF!</v>
      </c>
      <c r="Q501" s="42" t="e">
        <f>IF(Q49-B492&gt;0,Q49-B492,0)</f>
        <v>#REF!</v>
      </c>
      <c r="R501" s="42" t="e">
        <f>IF(R49-B492&gt;0,R49-B492,0)</f>
        <v>#REF!</v>
      </c>
      <c r="S501" s="42" t="e">
        <f>IF(S49-B492&gt;0,S49-B492,0)</f>
        <v>#REF!</v>
      </c>
      <c r="T501" s="42" t="e">
        <f>IF(T49-B492&gt;0,T49-B492,0)</f>
        <v>#REF!</v>
      </c>
      <c r="U501" s="42" t="e">
        <f>IF(U49-B492&gt;0,U49-B492,0)</f>
        <v>#REF!</v>
      </c>
      <c r="V501" s="42" t="e">
        <f>IF(V49-B492&gt;0,V49-B492,0)</f>
        <v>#REF!</v>
      </c>
      <c r="W501" s="42" t="e">
        <f>IF(W49-B492&gt;0,W49-B492,0)</f>
        <v>#REF!</v>
      </c>
      <c r="X501" s="42" t="e">
        <f>IF(X49-B492&gt;0,X49-B492,0)</f>
        <v>#REF!</v>
      </c>
      <c r="Y501" s="42" t="e">
        <f>IF(Y49-B492&gt;0,Y49-B492,0)</f>
        <v>#REF!</v>
      </c>
      <c r="Z501" s="42" t="e">
        <f>IF(Z49-B492&gt;0,Z49-B492,0)</f>
        <v>#REF!</v>
      </c>
      <c r="AA501" s="42" t="e">
        <f>IF(AA49-B492&gt;0,AA49-B492,0)</f>
        <v>#REF!</v>
      </c>
      <c r="AB501" s="42" t="e">
        <f>IF(AB49-B492&gt;0,AB49-B492,0)</f>
        <v>#REF!</v>
      </c>
      <c r="AC501" s="42" t="e">
        <f>IF(AC49-B492&gt;0,AC49-B492,0)</f>
        <v>#REF!</v>
      </c>
      <c r="AD501" s="42" t="e">
        <f>IF(AD49-B492&gt;0,AD49-B492,0)</f>
        <v>#REF!</v>
      </c>
      <c r="AE501" s="42" t="e">
        <f>IF(AE49-B492&gt;0,AE49-B492,0)</f>
        <v>#REF!</v>
      </c>
      <c r="AF501" s="42"/>
      <c r="AG501" s="42"/>
      <c r="AH501" s="42"/>
      <c r="AI501" s="42"/>
      <c r="AJ501" s="42"/>
      <c r="AK501" s="42"/>
      <c r="AL501" s="42"/>
      <c r="AM501" s="42"/>
      <c r="AN501" s="42"/>
      <c r="AO501" s="42"/>
      <c r="AP501" s="42"/>
      <c r="AQ501" s="42"/>
      <c r="AR501" s="45"/>
      <c r="AS501" s="45"/>
      <c r="AT501" s="45"/>
      <c r="AU501" s="45"/>
      <c r="AV501" s="45"/>
      <c r="AW501" s="46"/>
      <c r="AX501" s="45"/>
      <c r="AY501" s="45"/>
      <c r="AZ501" s="45"/>
      <c r="BA501" s="45"/>
      <c r="BB501" s="12"/>
      <c r="BC501" s="12"/>
      <c r="BD501" s="12"/>
    </row>
    <row r="502" spans="1:56">
      <c r="D502" s="34" t="e">
        <f>IF(D501=0,0,CHOOSE(D501,D506,E506,F506,G506,H506,I506,J506,K506,L506,M506,N506,O506,P506,Q506,R506,S506,T506,U506,V506,W506,X506,Y506,Z506,AA506,AB506,AC506,AD506,AE506))</f>
        <v>#REF!</v>
      </c>
      <c r="E502" s="34" t="e">
        <f>IF(E501=0,0,CHOOSE(E501,D506,E506,F506,G506,H506,I506,J506,K506,L506,M506,N506,O506,P506,Q506,R506,S506,T506,U506,V506,W506,X506,Y506,Z506,AA506,AB506,AC506,AD506,AE506))</f>
        <v>#REF!</v>
      </c>
      <c r="F502" s="34" t="e">
        <f>IF(F501=0,0,CHOOSE(F501,D506,E506,F506,G506,H506,I506,J506,K506,L506,M506,N506,O506,P506,Q506,R506,S506,T506,U506,V506,W506,X506,Y506,Z506,AA506,AB506,AC506,AD506,AE506))</f>
        <v>#REF!</v>
      </c>
      <c r="G502" s="34" t="e">
        <f>IF(G501=0,0,CHOOSE(G501,D506,E506,F506,G506,H506,I506,J506,K506,L506,M506,N506,O506,P506,Q506,R506,S506,T506,U506,V506,W506,X506,Y506,Z506,AA506,AB506,AC506,AD506,AE506))</f>
        <v>#REF!</v>
      </c>
      <c r="H502" s="34" t="e">
        <f>IF(H501=0,0,CHOOSE(H501,D506,E506,F506,G506,H506,I506,J506,K506,L506,M506,N506,O506,P506,Q506,R506,S506,T506,U506,V506,W506,X506,Y506,Z506,AA506,AB506,AC506,AD506,AE506))</f>
        <v>#REF!</v>
      </c>
      <c r="I502" s="34" t="e">
        <f>IF(I501=0,0,CHOOSE(I501,D506,E506,F506,G506,H506,I506,J506,K506,L506,M506,N506,O506,P506,Q506,R506,S506,T506,U506,V506,W506,X506,Y506,Z506,AA506,AB506,AC506,AD506,AE506))</f>
        <v>#REF!</v>
      </c>
      <c r="J502" s="34" t="e">
        <f>IF(J501=0,0,CHOOSE(J501,D506,E506,F506,G506,H506,I506,J506,K506,L506,M506,N506,O506,P506,Q506,R506,S506,T506,U506,V506,W506,X506,Y506,Z506,AA506,AB506,AC506,AD506,AE506))</f>
        <v>#REF!</v>
      </c>
      <c r="K502" s="34" t="e">
        <f>IF(K501=0,0,CHOOSE(K501,D506,E506,F506,G506,H506,I506,J506,K506,L506,M506,N506,O506,P506,Q506,R506,S506,T506,U506,V506,W506,X506,Y506,Z506,AA506,AB506,AC506,AD506,AE506))</f>
        <v>#REF!</v>
      </c>
      <c r="L502" s="34" t="e">
        <f>IF(L501=0,0,CHOOSE(L501,D506,E506,F506,G506,H506,I506,J506,K506,L506,M506,N506,O506,P506,Q506,R506,S506,T506,U506,V506,W506,X506,Y506,Z506,AA506,AB506,AC506,AD506,AE506))</f>
        <v>#REF!</v>
      </c>
      <c r="M502" s="34" t="e">
        <f>IF(M501=0,0,CHOOSE(M501,D506,E506,F506,G506,H506,I506,J506,K506,L506,M506,N506,O506,P506,Q506,R506,S506,T506,U506,V506,W506,X506,Y506,Z506,AA506,AB506,AC506,AD506,AE506))</f>
        <v>#REF!</v>
      </c>
      <c r="N502" s="34" t="e">
        <f>IF(N501=0,0,CHOOSE(N501,D506,E506,F506,G506,H506,I506,J506,K506,L506,M506,N506,O506,P506,Q506,R506,S506,T506,U506,V506,W506,X506,Y506,Z506,AA506,AB506,AC506,AD506,AE506))</f>
        <v>#REF!</v>
      </c>
      <c r="O502" s="34" t="e">
        <f>IF(O501=0,0,CHOOSE(O501,D506,E506,F506,G506,H506,I506,J506,K506,L506,M506,N506,O506,P506,Q506,R506,S506,T506,U506,V506,W506,X506,Y506,Z506,AA506,AB506,AC506,AD506,AE506))</f>
        <v>#REF!</v>
      </c>
      <c r="P502" s="34" t="e">
        <f>IF(P501=0,0,CHOOSE(P501,D506,E506,F506,G506,H506,I506,J506,K506,L506,M506,N506,O506,P506,Q506,R506,S506,T506,U506,V506,W506,X506,Y506,Z506,AA506,AB506,AC506,AD506,AE506))</f>
        <v>#REF!</v>
      </c>
      <c r="Q502" s="34" t="e">
        <f>IF(Q501=0,0,CHOOSE(Q501,D506,E506,F506,G506,H506,I506,J506,K506,L506,M506,N506,O506,P506,Q506,R506,S506,T506,U506,V506,W506,X506,Y506,Z506,AA506,AB506,AC506,AD506,AE506))</f>
        <v>#REF!</v>
      </c>
      <c r="R502" s="34" t="e">
        <f>IF(R501=0,0,CHOOSE(R501,D506,E506,F506,G506,H506,I506,J506,K506,L506,M506,N506,O506,P506,Q506,R506,S506,T506,U506,V506,W506,X506,Y506,Z506,AA506,AB506,AC506,AD506,AE506))</f>
        <v>#REF!</v>
      </c>
      <c r="S502" s="34" t="e">
        <f>IF(S501=0,0,CHOOSE(S501,D506,E506,F506,G506,H506,I506,J506,K506,L506,M506,N506,O506,P506,Q506,R506,S506,T506,U506,V506,W506,X506,Y506,Z506,AA506,AB506,AC506,AD506,AE506))</f>
        <v>#REF!</v>
      </c>
      <c r="T502" s="34" t="e">
        <f>IF(T501=0,0,CHOOSE(T501,D506,E506,F506,G506,H506,I506,J506,K506,L506,M506,N506,O506,P506,Q506,R506,S506,T506,U506,V506,W506,X506,Y506,Z506,AA506,AB506,AC506,AD506,AE506))</f>
        <v>#REF!</v>
      </c>
      <c r="U502" s="34" t="e">
        <f>IF(U501=0,0,CHOOSE(U501,D506,E506,F506,G506,H506,I506,J506,K506,L506,M506,N506,O506,P506,Q506,R506,S506,T506,U506,V506,W506,X506,Y506,Z506,AA506,AB506,AC506,AD506,AE506))</f>
        <v>#REF!</v>
      </c>
      <c r="V502" s="34" t="e">
        <f>IF(V501=0,0,CHOOSE(V501,D506,E506,F506,G506,H506,I506,J506,K506,L506,M506,N506,O506,P506,Q506,R506,S506,T506,U506,V506,W506,X506,Y506,Z506,AA506,AB506,AC506,AD506,AE506))</f>
        <v>#REF!</v>
      </c>
      <c r="W502" s="34" t="e">
        <f>IF(W501=0,0,CHOOSE(W501,D506,E506,F506,G506,H506,I506,J506,K506,L506,M506,N506,O506,P506,Q506,R506,S506,T506,U506,V506,W506,X506,Y506,Z506,AA506,AB506,AC506,AD506,AE506))</f>
        <v>#REF!</v>
      </c>
      <c r="X502" s="34" t="e">
        <f>IF(X501=0,0,CHOOSE(X501,D506,E506,F506,G506,H506,I506,J506,K506,L506,M506,N506,O506,P506,Q506,R506,S506,T506,U506,V506,W506,X506,Y506,Z506,AA506,AB506,AC506,AD506,AE506))</f>
        <v>#REF!</v>
      </c>
      <c r="Y502" s="34" t="e">
        <f>IF(Y501=0,0,CHOOSE(Y501,D506,E506,F506,G506,H506,I506,J506,K506,L506,M506,N506,O506,P506,Q506,R506,S506,T506,U506,V506,W506,X506,Y506,Z506,AA506,AB506,AC506,AD506,AE506))</f>
        <v>#REF!</v>
      </c>
      <c r="Z502" s="34" t="e">
        <f>IF(Z501=0,0,CHOOSE(Z501,D506,E506,F506,G506,H506,I506,J506,K506,L506,M506,N506,O506,P506,Q506,R506,S506,T506,U506,V506,W506,X506,Y506,Z506,AA506,AB506,AC506,AD506,AE506))</f>
        <v>#REF!</v>
      </c>
      <c r="AA502" s="34" t="e">
        <f>IF(AA501=0,0,CHOOSE(AA501,D506,E506,F506,G506,H506,I506,J506,K506,L506,M506,N506,O506,P506,Q506,R506,S506,T506,U506,V506,W506,X506,Y506,Z506,AA506,AB506,AC506,AD506,AE506))</f>
        <v>#REF!</v>
      </c>
      <c r="AB502" s="34" t="e">
        <f>IF(AB501=0,0,CHOOSE(AB501,D506,E506,F506,G506,H506,I506,J506,K506,L506,M506,N506,O506,P506,Q506,R506,S506,T506,U506,V506,W506,X506,Y506,Z506,AA506,AB506,AC506,AD506,AE506))</f>
        <v>#REF!</v>
      </c>
      <c r="AC502" s="34" t="e">
        <f>IF(AC501=0,0,CHOOSE(AC501,D506,E506,F506,G506,H506,I506,J506,K506,L506,M506,N506,O506,P506,Q506,R506,S506,T506,U506,V506,W506,X506,Y506,Z506,AA506,AB506,AC506,AD506,AE506))</f>
        <v>#REF!</v>
      </c>
      <c r="AD502" s="34" t="e">
        <f>IF(AD501=0,0,CHOOSE(AD501,D506,E506,F506,G506,H506,I506,J506,K506,L506,M506,N506,O506,P506,Q506,R506,S506,T506,U506,V506,W506,X506,Y506,Z506,AA506,AB506,AC506,AD506,AE506))</f>
        <v>#REF!</v>
      </c>
      <c r="AE502" s="34" t="e">
        <f>IF(AE501=0,0,CHOOSE(AE501,D506,E506,F506,G506,H506,I506,J506,K506,L506,M506,N506,O506,P506,Q506,R506,S506,T506,U506,V506,W506,X506,Y506,Z506,AA506,AB506,AC506,AD506,AE506))</f>
        <v>#REF!</v>
      </c>
      <c r="AF502" s="42"/>
      <c r="AG502" s="42"/>
      <c r="AH502" s="42"/>
      <c r="AI502" s="42"/>
      <c r="AJ502" s="42"/>
      <c r="AK502" s="42"/>
      <c r="AL502" s="42"/>
      <c r="AM502" s="42"/>
      <c r="AN502" s="42"/>
      <c r="AO502" s="42"/>
      <c r="AP502" s="42"/>
      <c r="AQ502" s="42"/>
      <c r="AR502" s="12"/>
      <c r="AS502" s="12"/>
      <c r="AT502" s="12"/>
      <c r="AU502" s="12"/>
      <c r="AV502" s="12"/>
      <c r="AW502" s="12"/>
      <c r="AX502" s="12"/>
      <c r="AY502" s="12"/>
      <c r="AZ502" s="12"/>
      <c r="BA502" s="12"/>
      <c r="BB502" s="12"/>
      <c r="BC502" s="12"/>
      <c r="BD502" s="12"/>
    </row>
    <row r="503" spans="1:56">
      <c r="A503" s="49"/>
      <c r="B503" s="12"/>
      <c r="C503" s="12"/>
      <c r="D503" s="22"/>
      <c r="E503" s="22"/>
      <c r="F503" s="22"/>
      <c r="G503" s="22"/>
      <c r="H503" s="22"/>
      <c r="I503" s="22"/>
      <c r="J503" s="22"/>
      <c r="K503" s="22"/>
      <c r="L503" s="22"/>
      <c r="M503" s="22"/>
      <c r="N503" s="22"/>
      <c r="O503" s="22"/>
      <c r="P503" s="22"/>
      <c r="Q503" s="22"/>
      <c r="R503" s="22"/>
      <c r="S503" s="22"/>
      <c r="T503" s="22"/>
      <c r="U503" s="22"/>
      <c r="V503" s="22"/>
      <c r="W503" s="22"/>
      <c r="X503" s="22"/>
      <c r="Y503" s="22"/>
      <c r="Z503" s="22"/>
      <c r="AA503" s="22"/>
      <c r="AB503" s="22"/>
      <c r="AC503" s="22"/>
      <c r="AD503" s="50"/>
      <c r="AE503" s="50"/>
      <c r="AF503" s="50"/>
      <c r="AG503" s="50"/>
      <c r="AH503" s="50"/>
      <c r="AI503" s="50"/>
      <c r="AJ503" s="50"/>
      <c r="AK503" s="50"/>
      <c r="AL503" s="50"/>
      <c r="AM503" s="50"/>
      <c r="AN503" s="50"/>
      <c r="AO503" s="50"/>
      <c r="AP503" s="50"/>
      <c r="AQ503" s="50"/>
      <c r="AR503" s="50"/>
      <c r="AS503" s="50"/>
      <c r="AT503" s="50"/>
      <c r="AU503" s="50"/>
      <c r="AV503" s="50"/>
      <c r="AW503" s="50"/>
      <c r="AX503" s="50"/>
      <c r="AY503" s="50"/>
      <c r="AZ503" s="50"/>
      <c r="BA503" s="50"/>
      <c r="BB503" s="12"/>
      <c r="BC503" s="12"/>
      <c r="BD503" s="12"/>
    </row>
    <row r="504" spans="1:56">
      <c r="A504" s="49" t="e">
        <f>+"Output "&amp; PV_Base!A490&amp;""</f>
        <v>#REF!</v>
      </c>
      <c r="B504" s="12"/>
      <c r="C504" s="51"/>
      <c r="D504" s="52" t="e">
        <f>D$7</f>
        <v>#NAME?</v>
      </c>
      <c r="E504" s="25" t="e">
        <f t="shared" ref="E504:AE504" si="293">D504+1</f>
        <v>#NAME?</v>
      </c>
      <c r="F504" s="25" t="e">
        <f t="shared" si="293"/>
        <v>#NAME?</v>
      </c>
      <c r="G504" s="25" t="e">
        <f t="shared" si="293"/>
        <v>#NAME?</v>
      </c>
      <c r="H504" s="25" t="e">
        <f t="shared" si="293"/>
        <v>#NAME?</v>
      </c>
      <c r="I504" s="25" t="e">
        <f t="shared" si="293"/>
        <v>#NAME?</v>
      </c>
      <c r="J504" s="25" t="e">
        <f t="shared" si="293"/>
        <v>#NAME?</v>
      </c>
      <c r="K504" s="25" t="e">
        <f t="shared" si="293"/>
        <v>#NAME?</v>
      </c>
      <c r="L504" s="25" t="e">
        <f t="shared" si="293"/>
        <v>#NAME?</v>
      </c>
      <c r="M504" s="25" t="e">
        <f t="shared" si="293"/>
        <v>#NAME?</v>
      </c>
      <c r="N504" s="25" t="e">
        <f t="shared" si="293"/>
        <v>#NAME?</v>
      </c>
      <c r="O504" s="25" t="e">
        <f t="shared" si="293"/>
        <v>#NAME?</v>
      </c>
      <c r="P504" s="25" t="e">
        <f t="shared" si="293"/>
        <v>#NAME?</v>
      </c>
      <c r="Q504" s="25" t="e">
        <f t="shared" si="293"/>
        <v>#NAME?</v>
      </c>
      <c r="R504" s="25" t="e">
        <f t="shared" si="293"/>
        <v>#NAME?</v>
      </c>
      <c r="S504" s="25" t="e">
        <f t="shared" si="293"/>
        <v>#NAME?</v>
      </c>
      <c r="T504" s="25" t="e">
        <f t="shared" si="293"/>
        <v>#NAME?</v>
      </c>
      <c r="U504" s="25" t="e">
        <f t="shared" si="293"/>
        <v>#NAME?</v>
      </c>
      <c r="V504" s="25" t="e">
        <f t="shared" si="293"/>
        <v>#NAME?</v>
      </c>
      <c r="W504" s="25" t="e">
        <f t="shared" si="293"/>
        <v>#NAME?</v>
      </c>
      <c r="X504" s="25" t="e">
        <f t="shared" si="293"/>
        <v>#NAME?</v>
      </c>
      <c r="Y504" s="25" t="e">
        <f t="shared" si="293"/>
        <v>#NAME?</v>
      </c>
      <c r="Z504" s="25" t="e">
        <f t="shared" si="293"/>
        <v>#NAME?</v>
      </c>
      <c r="AA504" s="25" t="e">
        <f t="shared" si="293"/>
        <v>#NAME?</v>
      </c>
      <c r="AB504" s="25" t="e">
        <f t="shared" si="293"/>
        <v>#NAME?</v>
      </c>
      <c r="AC504" s="25" t="e">
        <f t="shared" si="293"/>
        <v>#NAME?</v>
      </c>
      <c r="AD504" s="25" t="e">
        <f t="shared" si="293"/>
        <v>#NAME?</v>
      </c>
      <c r="AE504" s="25" t="e">
        <f t="shared" si="293"/>
        <v>#NAME?</v>
      </c>
      <c r="AF504" s="50"/>
      <c r="AG504" s="50"/>
      <c r="AH504" s="50"/>
      <c r="AI504" s="50"/>
      <c r="AJ504" s="50"/>
      <c r="AK504" s="50"/>
      <c r="AL504" s="50"/>
      <c r="AM504" s="50"/>
      <c r="AN504" s="50"/>
      <c r="AO504" s="50"/>
      <c r="AP504" s="50"/>
      <c r="AQ504" s="50"/>
      <c r="AR504" s="50"/>
      <c r="AS504" s="50"/>
      <c r="AT504" s="50"/>
      <c r="AU504" s="50"/>
      <c r="AV504" s="50"/>
      <c r="AW504" s="50"/>
      <c r="AX504" s="50"/>
      <c r="AY504" s="50"/>
      <c r="AZ504" s="50"/>
      <c r="BA504" s="50"/>
      <c r="BB504" s="12"/>
      <c r="BC504" s="12"/>
      <c r="BD504" s="12"/>
    </row>
    <row r="505" spans="1:56">
      <c r="A505" s="53"/>
      <c r="B505" s="51"/>
      <c r="C505" s="54" t="e">
        <f>$C$22</f>
        <v>#REF!</v>
      </c>
      <c r="D505" s="85" t="e">
        <f>#REF!</f>
        <v>#REF!</v>
      </c>
      <c r="E505" s="85" t="e">
        <f>#REF!</f>
        <v>#REF!</v>
      </c>
      <c r="F505" s="85" t="e">
        <f>#REF!</f>
        <v>#REF!</v>
      </c>
      <c r="G505" s="85" t="e">
        <f>#REF!</f>
        <v>#REF!</v>
      </c>
      <c r="H505" s="85" t="e">
        <f>#REF!</f>
        <v>#REF!</v>
      </c>
      <c r="I505" s="85" t="e">
        <f>#REF!</f>
        <v>#REF!</v>
      </c>
      <c r="J505" s="85" t="e">
        <f>#REF!</f>
        <v>#REF!</v>
      </c>
      <c r="K505" s="85" t="e">
        <f>#REF!</f>
        <v>#REF!</v>
      </c>
      <c r="L505" s="85" t="e">
        <f>#REF!</f>
        <v>#REF!</v>
      </c>
      <c r="M505" s="85" t="e">
        <f>#REF!</f>
        <v>#REF!</v>
      </c>
      <c r="N505" s="85" t="e">
        <f>#REF!</f>
        <v>#REF!</v>
      </c>
      <c r="O505" s="85" t="e">
        <f>#REF!</f>
        <v>#REF!</v>
      </c>
      <c r="P505" s="85" t="e">
        <f>#REF!</f>
        <v>#REF!</v>
      </c>
      <c r="Q505" s="85" t="e">
        <f>#REF!</f>
        <v>#REF!</v>
      </c>
      <c r="R505" s="85" t="e">
        <f>#REF!</f>
        <v>#REF!</v>
      </c>
      <c r="S505" s="85" t="e">
        <f>#REF!</f>
        <v>#REF!</v>
      </c>
      <c r="T505" s="85" t="e">
        <f>#REF!</f>
        <v>#REF!</v>
      </c>
      <c r="U505" s="85" t="e">
        <f>#REF!</f>
        <v>#REF!</v>
      </c>
      <c r="V505" s="85" t="e">
        <f>#REF!</f>
        <v>#REF!</v>
      </c>
      <c r="W505" s="85" t="e">
        <f>#REF!</f>
        <v>#REF!</v>
      </c>
      <c r="X505" s="85" t="e">
        <f>#REF!</f>
        <v>#REF!</v>
      </c>
      <c r="Y505" s="85" t="e">
        <f>#REF!</f>
        <v>#REF!</v>
      </c>
      <c r="Z505" s="85" t="e">
        <f>#REF!</f>
        <v>#REF!</v>
      </c>
      <c r="AA505" s="85" t="e">
        <f>#REF!</f>
        <v>#REF!</v>
      </c>
      <c r="AB505" s="85" t="e">
        <f>#REF!</f>
        <v>#REF!</v>
      </c>
      <c r="AC505" s="85" t="e">
        <f>#REF!</f>
        <v>#REF!</v>
      </c>
      <c r="AD505" s="85" t="e">
        <f>#REF!</f>
        <v>#REF!</v>
      </c>
      <c r="AE505" s="85" t="e">
        <f>#REF!</f>
        <v>#REF!</v>
      </c>
      <c r="AF505" s="50"/>
      <c r="AG505" s="50"/>
      <c r="AH505" s="50"/>
      <c r="AI505" s="50"/>
      <c r="AJ505" s="50"/>
      <c r="AK505" s="50"/>
      <c r="AL505" s="50"/>
      <c r="AM505" s="50"/>
      <c r="AN505" s="50"/>
      <c r="AO505" s="50"/>
      <c r="AP505" s="50"/>
      <c r="AQ505" s="50"/>
      <c r="AR505" s="50"/>
      <c r="AS505" s="50"/>
      <c r="AT505" s="50"/>
      <c r="AU505" s="50"/>
      <c r="AV505" s="50"/>
      <c r="AW505" s="50"/>
      <c r="AX505" s="50"/>
      <c r="AY505" s="50"/>
      <c r="AZ505" s="50"/>
      <c r="BA505" s="50"/>
      <c r="BB505" s="12"/>
      <c r="BC505" s="12"/>
      <c r="BD505" s="12"/>
    </row>
    <row r="506" spans="1:56">
      <c r="C506" s="30" t="e">
        <f>$C$23</f>
        <v>#REF!</v>
      </c>
      <c r="D506" s="84" t="e">
        <f>D505</f>
        <v>#REF!</v>
      </c>
      <c r="E506" s="84" t="e">
        <f>SUM(D505:E505)</f>
        <v>#REF!</v>
      </c>
      <c r="F506" s="84" t="e">
        <f>SUM(D505:F505)</f>
        <v>#REF!</v>
      </c>
      <c r="G506" s="84" t="e">
        <f>SUM(D505:G505)</f>
        <v>#REF!</v>
      </c>
      <c r="H506" s="84" t="e">
        <f>SUM(D505:H505)</f>
        <v>#REF!</v>
      </c>
      <c r="I506" s="84" t="e">
        <f>SUM(D505:I505)</f>
        <v>#REF!</v>
      </c>
      <c r="J506" s="84" t="e">
        <f>SUM(D505:J505)</f>
        <v>#REF!</v>
      </c>
      <c r="K506" s="84" t="e">
        <f>SUM(D505:K505)</f>
        <v>#REF!</v>
      </c>
      <c r="L506" s="84" t="e">
        <f>SUM(D505:L505)</f>
        <v>#REF!</v>
      </c>
      <c r="M506" s="84" t="e">
        <f>SUM(D505:M505)</f>
        <v>#REF!</v>
      </c>
      <c r="N506" s="84" t="e">
        <f>SUM(D505:N505)</f>
        <v>#REF!</v>
      </c>
      <c r="O506" s="84" t="e">
        <f>SUM(D505:O505)</f>
        <v>#REF!</v>
      </c>
      <c r="P506" s="84" t="e">
        <f>SUM(D505:P505)</f>
        <v>#REF!</v>
      </c>
      <c r="Q506" s="84" t="e">
        <f>SUM(D505:Q505)</f>
        <v>#REF!</v>
      </c>
      <c r="R506" s="84" t="e">
        <f>SUM(D505:R505)</f>
        <v>#REF!</v>
      </c>
      <c r="S506" s="84" t="e">
        <f>SUM(D505:S505)</f>
        <v>#REF!</v>
      </c>
      <c r="T506" s="84" t="e">
        <f>SUM(D505:T505)</f>
        <v>#REF!</v>
      </c>
      <c r="U506" s="84" t="e">
        <f>SUM(D505:U505)</f>
        <v>#REF!</v>
      </c>
      <c r="V506" s="84" t="e">
        <f>SUM(D505:V505)</f>
        <v>#REF!</v>
      </c>
      <c r="W506" s="84" t="e">
        <f>SUM(D505:W505)</f>
        <v>#REF!</v>
      </c>
      <c r="X506" s="84" t="e">
        <f>SUM(D505:X505)</f>
        <v>#REF!</v>
      </c>
      <c r="Y506" s="84" t="e">
        <f>SUM(D505:Y505)</f>
        <v>#REF!</v>
      </c>
      <c r="Z506" s="84" t="e">
        <f>SUM(D505:Z505)</f>
        <v>#REF!</v>
      </c>
      <c r="AA506" s="84" t="e">
        <f>SUM(D505:AA505)</f>
        <v>#REF!</v>
      </c>
      <c r="AB506" s="84" t="e">
        <f>SUM(D505:AB505)</f>
        <v>#REF!</v>
      </c>
      <c r="AC506" s="84" t="e">
        <f>SUM(D505:AC505)</f>
        <v>#REF!</v>
      </c>
      <c r="AD506" s="84" t="e">
        <f>SUM(D505:AD505)</f>
        <v>#REF!</v>
      </c>
      <c r="AE506" s="84" t="e">
        <f>SUM(D505:AE505)</f>
        <v>#REF!</v>
      </c>
      <c r="AF506" s="50"/>
      <c r="AG506" s="50"/>
      <c r="AH506" s="50"/>
      <c r="AI506" s="50"/>
      <c r="AJ506" s="50"/>
      <c r="AK506" s="50"/>
      <c r="AL506" s="50"/>
      <c r="AM506" s="50"/>
      <c r="AN506" s="50"/>
      <c r="AO506" s="50"/>
      <c r="AP506" s="50"/>
      <c r="AQ506" s="50"/>
      <c r="AR506" s="50"/>
      <c r="AS506" s="50"/>
      <c r="AT506" s="50"/>
      <c r="AU506" s="50"/>
      <c r="AV506" s="50"/>
      <c r="AW506" s="50"/>
      <c r="AX506" s="50"/>
      <c r="AY506" s="50"/>
      <c r="AZ506" s="50"/>
      <c r="BA506" s="50"/>
      <c r="BB506" s="12"/>
      <c r="BC506" s="12"/>
      <c r="BD506" s="12"/>
    </row>
    <row r="507" spans="1:56">
      <c r="A507" s="53"/>
      <c r="C507" s="30" t="e">
        <f>$C$24</f>
        <v>#REF!</v>
      </c>
      <c r="D507" s="34" t="e">
        <f>D505-D511</f>
        <v>#REF!</v>
      </c>
      <c r="E507" s="34" t="e">
        <f t="shared" ref="E507:AE507" si="294">D507+E505-E511</f>
        <v>#REF!</v>
      </c>
      <c r="F507" s="34" t="e">
        <f t="shared" si="294"/>
        <v>#REF!</v>
      </c>
      <c r="G507" s="34" t="e">
        <f t="shared" si="294"/>
        <v>#REF!</v>
      </c>
      <c r="H507" s="34" t="e">
        <f t="shared" si="294"/>
        <v>#REF!</v>
      </c>
      <c r="I507" s="34" t="e">
        <f t="shared" si="294"/>
        <v>#REF!</v>
      </c>
      <c r="J507" s="34" t="e">
        <f t="shared" si="294"/>
        <v>#REF!</v>
      </c>
      <c r="K507" s="34" t="e">
        <f t="shared" si="294"/>
        <v>#REF!</v>
      </c>
      <c r="L507" s="34" t="e">
        <f t="shared" si="294"/>
        <v>#REF!</v>
      </c>
      <c r="M507" s="34" t="e">
        <f t="shared" si="294"/>
        <v>#REF!</v>
      </c>
      <c r="N507" s="34" t="e">
        <f t="shared" si="294"/>
        <v>#REF!</v>
      </c>
      <c r="O507" s="34" t="e">
        <f t="shared" si="294"/>
        <v>#REF!</v>
      </c>
      <c r="P507" s="34" t="e">
        <f t="shared" si="294"/>
        <v>#REF!</v>
      </c>
      <c r="Q507" s="34" t="e">
        <f t="shared" si="294"/>
        <v>#REF!</v>
      </c>
      <c r="R507" s="34" t="e">
        <f t="shared" si="294"/>
        <v>#REF!</v>
      </c>
      <c r="S507" s="34" t="e">
        <f t="shared" si="294"/>
        <v>#REF!</v>
      </c>
      <c r="T507" s="34" t="e">
        <f t="shared" si="294"/>
        <v>#REF!</v>
      </c>
      <c r="U507" s="34" t="e">
        <f t="shared" si="294"/>
        <v>#REF!</v>
      </c>
      <c r="V507" s="34" t="e">
        <f t="shared" si="294"/>
        <v>#REF!</v>
      </c>
      <c r="W507" s="34" t="e">
        <f t="shared" si="294"/>
        <v>#REF!</v>
      </c>
      <c r="X507" s="34" t="e">
        <f t="shared" si="294"/>
        <v>#REF!</v>
      </c>
      <c r="Y507" s="34" t="e">
        <f t="shared" si="294"/>
        <v>#REF!</v>
      </c>
      <c r="Z507" s="34" t="e">
        <f t="shared" si="294"/>
        <v>#REF!</v>
      </c>
      <c r="AA507" s="1" t="e">
        <f>Z507+AA505-AA511</f>
        <v>#REF!</v>
      </c>
      <c r="AB507" s="34" t="e">
        <f t="shared" si="294"/>
        <v>#REF!</v>
      </c>
      <c r="AC507" s="34" t="e">
        <f t="shared" si="294"/>
        <v>#REF!</v>
      </c>
      <c r="AD507" s="34" t="e">
        <f t="shared" si="294"/>
        <v>#REF!</v>
      </c>
      <c r="AE507" s="34" t="e">
        <f t="shared" si="294"/>
        <v>#REF!</v>
      </c>
      <c r="AF507" s="50"/>
      <c r="AG507" s="50"/>
      <c r="AH507" s="50"/>
      <c r="AI507" s="50"/>
      <c r="AJ507" s="50"/>
      <c r="AK507" s="50"/>
      <c r="AL507" s="50"/>
      <c r="AM507" s="50"/>
      <c r="AN507" s="50"/>
      <c r="AO507" s="50"/>
      <c r="AP507" s="50"/>
      <c r="AQ507" s="50"/>
      <c r="AR507" s="50"/>
      <c r="AS507" s="50"/>
      <c r="AT507" s="50"/>
      <c r="AU507" s="50"/>
      <c r="AV507" s="50"/>
      <c r="AW507" s="50"/>
      <c r="AX507" s="50"/>
      <c r="AY507" s="50"/>
      <c r="AZ507" s="50"/>
      <c r="BA507" s="50"/>
      <c r="BB507" s="12"/>
      <c r="BC507" s="12"/>
      <c r="BD507" s="12"/>
    </row>
    <row r="508" spans="1:56" s="12" customFormat="1">
      <c r="A508" s="39"/>
      <c r="C508" s="30" t="e">
        <f>+TEXT(C497,"#")&amp;"   "&amp;TEXT(A490,"#")</f>
        <v>#REF!</v>
      </c>
      <c r="D508" s="56" t="e">
        <f>IF($B493&gt;=$B494,D505,D505*D497/100)</f>
        <v>#REF!</v>
      </c>
      <c r="E508" s="56" t="e">
        <f>IF($B493&gt;=$B494,D508-E511+E505,D508*(1+$B494)-E509+E505*$D497/100)</f>
        <v>#REF!</v>
      </c>
      <c r="F508" s="56" t="e">
        <f t="shared" ref="F508:AE508" si="295">IF($B493&gt;=$B494,E508-F511+F505,E508*(1+$B494)-F509+F505*$D497/100)</f>
        <v>#REF!</v>
      </c>
      <c r="G508" s="56" t="e">
        <f t="shared" si="295"/>
        <v>#REF!</v>
      </c>
      <c r="H508" s="56" t="e">
        <f t="shared" si="295"/>
        <v>#REF!</v>
      </c>
      <c r="I508" s="56" t="e">
        <f t="shared" si="295"/>
        <v>#REF!</v>
      </c>
      <c r="J508" s="56" t="e">
        <f t="shared" si="295"/>
        <v>#REF!</v>
      </c>
      <c r="K508" s="56" t="e">
        <f t="shared" si="295"/>
        <v>#REF!</v>
      </c>
      <c r="L508" s="56" t="e">
        <f t="shared" si="295"/>
        <v>#REF!</v>
      </c>
      <c r="M508" s="56" t="e">
        <f t="shared" si="295"/>
        <v>#REF!</v>
      </c>
      <c r="N508" s="56" t="e">
        <f t="shared" si="295"/>
        <v>#REF!</v>
      </c>
      <c r="O508" s="56" t="e">
        <f t="shared" si="295"/>
        <v>#REF!</v>
      </c>
      <c r="P508" s="56" t="e">
        <f t="shared" si="295"/>
        <v>#REF!</v>
      </c>
      <c r="Q508" s="56" t="e">
        <f t="shared" si="295"/>
        <v>#REF!</v>
      </c>
      <c r="R508" s="56" t="e">
        <f t="shared" si="295"/>
        <v>#REF!</v>
      </c>
      <c r="S508" s="56" t="e">
        <f t="shared" si="295"/>
        <v>#REF!</v>
      </c>
      <c r="T508" s="56" t="e">
        <f t="shared" si="295"/>
        <v>#REF!</v>
      </c>
      <c r="U508" s="56" t="e">
        <f t="shared" si="295"/>
        <v>#REF!</v>
      </c>
      <c r="V508" s="56" t="e">
        <f t="shared" si="295"/>
        <v>#REF!</v>
      </c>
      <c r="W508" s="56" t="e">
        <f t="shared" si="295"/>
        <v>#REF!</v>
      </c>
      <c r="X508" s="56" t="e">
        <f t="shared" si="295"/>
        <v>#REF!</v>
      </c>
      <c r="Y508" s="56" t="e">
        <f t="shared" si="295"/>
        <v>#REF!</v>
      </c>
      <c r="Z508" s="56" t="e">
        <f t="shared" si="295"/>
        <v>#REF!</v>
      </c>
      <c r="AA508" s="56" t="e">
        <f t="shared" si="295"/>
        <v>#REF!</v>
      </c>
      <c r="AB508" s="56" t="e">
        <f t="shared" si="295"/>
        <v>#REF!</v>
      </c>
      <c r="AC508" s="56" t="e">
        <f t="shared" si="295"/>
        <v>#REF!</v>
      </c>
      <c r="AD508" s="56" t="e">
        <f t="shared" si="295"/>
        <v>#REF!</v>
      </c>
      <c r="AE508" s="56" t="e">
        <f t="shared" si="295"/>
        <v>#REF!</v>
      </c>
      <c r="AF508" s="50"/>
      <c r="AG508" s="50"/>
      <c r="AH508" s="50"/>
      <c r="AI508" s="50"/>
      <c r="AJ508" s="50"/>
      <c r="AK508" s="50"/>
      <c r="AL508" s="50"/>
      <c r="AM508" s="50"/>
      <c r="AN508" s="50"/>
      <c r="AO508" s="50"/>
      <c r="AP508" s="50"/>
      <c r="AQ508" s="50"/>
      <c r="AR508" s="50"/>
      <c r="AS508" s="50"/>
      <c r="AT508" s="50"/>
      <c r="AU508" s="50"/>
      <c r="AV508" s="50"/>
      <c r="AW508" s="50"/>
      <c r="AX508" s="50"/>
      <c r="AY508" s="50"/>
      <c r="AZ508" s="50"/>
      <c r="BA508" s="50"/>
      <c r="BB508" s="50"/>
      <c r="BC508" s="50"/>
      <c r="BD508" s="50"/>
    </row>
    <row r="509" spans="1:56">
      <c r="C509" s="30" t="e">
        <f>$C$26</f>
        <v>#REF!</v>
      </c>
      <c r="D509" s="84" t="e">
        <f t="shared" ref="D509:AE509" si="296">D510+D511</f>
        <v>#REF!</v>
      </c>
      <c r="E509" s="84" t="e">
        <f t="shared" si="296"/>
        <v>#REF!</v>
      </c>
      <c r="F509" s="84" t="e">
        <f t="shared" si="296"/>
        <v>#REF!</v>
      </c>
      <c r="G509" s="84" t="e">
        <f t="shared" si="296"/>
        <v>#REF!</v>
      </c>
      <c r="H509" s="84" t="e">
        <f t="shared" si="296"/>
        <v>#REF!</v>
      </c>
      <c r="I509" s="84" t="e">
        <f t="shared" si="296"/>
        <v>#REF!</v>
      </c>
      <c r="J509" s="84" t="e">
        <f t="shared" si="296"/>
        <v>#REF!</v>
      </c>
      <c r="K509" s="84" t="e">
        <f t="shared" si="296"/>
        <v>#REF!</v>
      </c>
      <c r="L509" s="84" t="e">
        <f t="shared" si="296"/>
        <v>#REF!</v>
      </c>
      <c r="M509" s="84" t="e">
        <f t="shared" si="296"/>
        <v>#REF!</v>
      </c>
      <c r="N509" s="84" t="e">
        <f t="shared" si="296"/>
        <v>#REF!</v>
      </c>
      <c r="O509" s="84" t="e">
        <f t="shared" si="296"/>
        <v>#REF!</v>
      </c>
      <c r="P509" s="84" t="e">
        <f t="shared" si="296"/>
        <v>#REF!</v>
      </c>
      <c r="Q509" s="84" t="e">
        <f t="shared" si="296"/>
        <v>#REF!</v>
      </c>
      <c r="R509" s="84" t="e">
        <f t="shared" si="296"/>
        <v>#REF!</v>
      </c>
      <c r="S509" s="84" t="e">
        <f t="shared" si="296"/>
        <v>#REF!</v>
      </c>
      <c r="T509" s="84" t="e">
        <f t="shared" si="296"/>
        <v>#REF!</v>
      </c>
      <c r="U509" s="84" t="e">
        <f t="shared" si="296"/>
        <v>#REF!</v>
      </c>
      <c r="V509" s="84" t="e">
        <f t="shared" si="296"/>
        <v>#REF!</v>
      </c>
      <c r="W509" s="84" t="e">
        <f t="shared" si="296"/>
        <v>#REF!</v>
      </c>
      <c r="X509" s="84" t="e">
        <f t="shared" si="296"/>
        <v>#REF!</v>
      </c>
      <c r="Y509" s="84" t="e">
        <f t="shared" si="296"/>
        <v>#REF!</v>
      </c>
      <c r="Z509" s="84" t="e">
        <f t="shared" si="296"/>
        <v>#REF!</v>
      </c>
      <c r="AA509" s="84" t="e">
        <f t="shared" si="296"/>
        <v>#REF!</v>
      </c>
      <c r="AB509" s="84" t="e">
        <f t="shared" si="296"/>
        <v>#REF!</v>
      </c>
      <c r="AC509" s="84" t="e">
        <f t="shared" si="296"/>
        <v>#REF!</v>
      </c>
      <c r="AD509" s="84" t="e">
        <f t="shared" si="296"/>
        <v>#REF!</v>
      </c>
      <c r="AE509" s="84" t="e">
        <f t="shared" si="296"/>
        <v>#REF!</v>
      </c>
      <c r="AF509" s="23"/>
      <c r="AG509" s="23"/>
      <c r="AH509" s="23"/>
      <c r="AI509" s="23"/>
      <c r="AJ509" s="23"/>
      <c r="AK509" s="23"/>
      <c r="AL509" s="23"/>
      <c r="AM509" s="23"/>
      <c r="AN509" s="23"/>
      <c r="AO509" s="23"/>
      <c r="AP509" s="59"/>
      <c r="AQ509" s="23"/>
      <c r="AR509" s="23"/>
      <c r="AS509" s="23"/>
      <c r="AT509" s="23"/>
      <c r="AU509" s="23"/>
      <c r="AV509" s="23"/>
      <c r="AW509" s="23"/>
      <c r="AX509" s="23"/>
      <c r="AY509" s="23"/>
      <c r="AZ509" s="23"/>
      <c r="BA509" s="23"/>
      <c r="BB509" s="12"/>
      <c r="BC509" s="12"/>
      <c r="BD509" s="12"/>
    </row>
    <row r="510" spans="1:56">
      <c r="C510" s="30" t="e">
        <f>$C$27</f>
        <v>#REF!</v>
      </c>
      <c r="D510" s="84"/>
      <c r="E510" s="84" t="e">
        <f>$B493*D507</f>
        <v>#REF!</v>
      </c>
      <c r="F510" s="84" t="e">
        <f t="shared" ref="F510:AE510" si="297">$B493*E507</f>
        <v>#REF!</v>
      </c>
      <c r="G510" s="84" t="e">
        <f t="shared" si="297"/>
        <v>#REF!</v>
      </c>
      <c r="H510" s="84" t="e">
        <f t="shared" si="297"/>
        <v>#REF!</v>
      </c>
      <c r="I510" s="84" t="e">
        <f t="shared" si="297"/>
        <v>#REF!</v>
      </c>
      <c r="J510" s="84" t="e">
        <f t="shared" si="297"/>
        <v>#REF!</v>
      </c>
      <c r="K510" s="84" t="e">
        <f t="shared" si="297"/>
        <v>#REF!</v>
      </c>
      <c r="L510" s="84" t="e">
        <f t="shared" si="297"/>
        <v>#REF!</v>
      </c>
      <c r="M510" s="84" t="e">
        <f t="shared" si="297"/>
        <v>#REF!</v>
      </c>
      <c r="N510" s="84" t="e">
        <f t="shared" si="297"/>
        <v>#REF!</v>
      </c>
      <c r="O510" s="84" t="e">
        <f t="shared" si="297"/>
        <v>#REF!</v>
      </c>
      <c r="P510" s="84" t="e">
        <f t="shared" si="297"/>
        <v>#REF!</v>
      </c>
      <c r="Q510" s="84" t="e">
        <f t="shared" si="297"/>
        <v>#REF!</v>
      </c>
      <c r="R510" s="84" t="e">
        <f t="shared" si="297"/>
        <v>#REF!</v>
      </c>
      <c r="S510" s="84" t="e">
        <f t="shared" si="297"/>
        <v>#REF!</v>
      </c>
      <c r="T510" s="84" t="e">
        <f t="shared" si="297"/>
        <v>#REF!</v>
      </c>
      <c r="U510" s="84" t="e">
        <f t="shared" si="297"/>
        <v>#REF!</v>
      </c>
      <c r="V510" s="84" t="e">
        <f t="shared" si="297"/>
        <v>#REF!</v>
      </c>
      <c r="W510" s="84" t="e">
        <f t="shared" si="297"/>
        <v>#REF!</v>
      </c>
      <c r="X510" s="84" t="e">
        <f t="shared" si="297"/>
        <v>#REF!</v>
      </c>
      <c r="Y510" s="84" t="e">
        <f t="shared" si="297"/>
        <v>#REF!</v>
      </c>
      <c r="Z510" s="84" t="e">
        <f t="shared" si="297"/>
        <v>#REF!</v>
      </c>
      <c r="AA510" s="84" t="e">
        <f t="shared" si="297"/>
        <v>#REF!</v>
      </c>
      <c r="AB510" s="84" t="e">
        <f t="shared" si="297"/>
        <v>#REF!</v>
      </c>
      <c r="AC510" s="84" t="e">
        <f t="shared" si="297"/>
        <v>#REF!</v>
      </c>
      <c r="AD510" s="84" t="e">
        <f t="shared" si="297"/>
        <v>#REF!</v>
      </c>
      <c r="AE510" s="84" t="e">
        <f t="shared" si="297"/>
        <v>#REF!</v>
      </c>
      <c r="AF510" s="45"/>
      <c r="AG510" s="45"/>
      <c r="AH510" s="45"/>
      <c r="AI510" s="45"/>
      <c r="AJ510" s="45"/>
      <c r="AK510" s="45"/>
      <c r="AL510" s="45"/>
      <c r="AM510" s="45"/>
      <c r="AN510" s="45"/>
      <c r="AO510" s="45"/>
      <c r="AP510" s="60"/>
      <c r="AQ510" s="45"/>
      <c r="AR510" s="45"/>
      <c r="AS510" s="45"/>
      <c r="AT510" s="45"/>
      <c r="AU510" s="45"/>
      <c r="AV510" s="45"/>
      <c r="AW510" s="46"/>
      <c r="AX510" s="45"/>
      <c r="AY510" s="45"/>
      <c r="AZ510" s="45"/>
      <c r="BA510" s="45"/>
      <c r="BB510" s="12"/>
      <c r="BC510" s="12"/>
      <c r="BD510" s="12"/>
    </row>
    <row r="511" spans="1:56">
      <c r="C511" s="30" t="e">
        <f>$C$28</f>
        <v>#REF!</v>
      </c>
      <c r="D511" s="84" t="e">
        <f>(D500-D502)/(B492-B491)</f>
        <v>#REF!</v>
      </c>
      <c r="E511" s="84" t="e">
        <f>(E500-E502)/(B492-B491)</f>
        <v>#REF!</v>
      </c>
      <c r="F511" s="84" t="e">
        <f>(F500-F502)/(B492-B491)</f>
        <v>#REF!</v>
      </c>
      <c r="G511" s="84" t="e">
        <f>(G500-G502)/(B492-B491)</f>
        <v>#REF!</v>
      </c>
      <c r="H511" s="84" t="e">
        <f>(H500-H502)/(B492-B491)</f>
        <v>#REF!</v>
      </c>
      <c r="I511" s="84" t="e">
        <f>(I500-I502)/(B492-B491)</f>
        <v>#REF!</v>
      </c>
      <c r="J511" s="84" t="e">
        <f>(J500-J502)/(B492-B491)</f>
        <v>#REF!</v>
      </c>
      <c r="K511" s="84" t="e">
        <f>(K500-K502)/(B492-B491)</f>
        <v>#REF!</v>
      </c>
      <c r="L511" s="84" t="e">
        <f>(L500-L502)/(B492-B491)</f>
        <v>#REF!</v>
      </c>
      <c r="M511" s="84" t="e">
        <f>(M500-M502)/(B492-B491)</f>
        <v>#REF!</v>
      </c>
      <c r="N511" s="84" t="e">
        <f>(N500-N502)/(B492-B491)</f>
        <v>#REF!</v>
      </c>
      <c r="O511" s="84" t="e">
        <f>(O500-O502)/(B492-B491)</f>
        <v>#REF!</v>
      </c>
      <c r="P511" s="84" t="e">
        <f>(P500-P502)/(B492-B491)</f>
        <v>#REF!</v>
      </c>
      <c r="Q511" s="84" t="e">
        <f>(Q500-Q502)/(B492-B491)</f>
        <v>#REF!</v>
      </c>
      <c r="R511" s="84" t="e">
        <f>(R500-R502)/(B492-B491)</f>
        <v>#REF!</v>
      </c>
      <c r="S511" s="84" t="e">
        <f>(S500-S502)/(B492-B491)</f>
        <v>#REF!</v>
      </c>
      <c r="T511" s="84" t="e">
        <f>(T500-T502)/(B492-B491)</f>
        <v>#REF!</v>
      </c>
      <c r="U511" s="84" t="e">
        <f>(U500-U502)/(B492-B491)</f>
        <v>#REF!</v>
      </c>
      <c r="V511" s="84" t="e">
        <f>(V500-V502)/(B492-B491)</f>
        <v>#REF!</v>
      </c>
      <c r="W511" s="84" t="e">
        <f>(W500-W502)/(B492-B491)</f>
        <v>#REF!</v>
      </c>
      <c r="X511" s="84" t="e">
        <f>(X500-X502)/(B492-B491)</f>
        <v>#REF!</v>
      </c>
      <c r="Y511" s="84" t="e">
        <f>(Y500-Y502)/(B492-B491)</f>
        <v>#REF!</v>
      </c>
      <c r="Z511" s="84" t="e">
        <f>(Z500-Z502)/(B492-B491)</f>
        <v>#REF!</v>
      </c>
      <c r="AA511" s="84" t="e">
        <f>(AA500-AA502)/(B492-B491)</f>
        <v>#REF!</v>
      </c>
      <c r="AB511" s="84" t="e">
        <f>(AB500-AB502)/(B492-B491)</f>
        <v>#REF!</v>
      </c>
      <c r="AC511" s="84" t="e">
        <f>(AC500-AC502)/(B492-B491)</f>
        <v>#REF!</v>
      </c>
      <c r="AD511" s="84" t="e">
        <f>(AD500-AD502)/(B492-B491)</f>
        <v>#REF!</v>
      </c>
      <c r="AE511" s="84" t="e">
        <f>(AE500-AE502)/(B492-B491)</f>
        <v>#REF!</v>
      </c>
      <c r="AF511" s="46"/>
      <c r="AG511" s="46"/>
      <c r="AH511" s="46"/>
      <c r="AI511" s="46"/>
      <c r="AJ511" s="46"/>
      <c r="AK511" s="46"/>
      <c r="AL511" s="46"/>
      <c r="AM511" s="46"/>
      <c r="AN511" s="46"/>
      <c r="AO511" s="46"/>
      <c r="AP511" s="46"/>
      <c r="AQ511" s="46"/>
      <c r="AR511" s="46"/>
      <c r="AS511" s="46"/>
      <c r="AT511" s="46"/>
      <c r="AU511" s="46"/>
      <c r="AV511" s="12"/>
      <c r="AW511" s="46"/>
      <c r="AX511" s="12"/>
      <c r="AY511" s="12"/>
      <c r="AZ511" s="12"/>
      <c r="BA511" s="12"/>
      <c r="BB511" s="12"/>
      <c r="BC511" s="12"/>
      <c r="BD511" s="12"/>
    </row>
    <row r="512" spans="1:56">
      <c r="C512" s="30"/>
      <c r="BB512" s="12"/>
      <c r="BC512" s="12"/>
      <c r="BD512" s="12"/>
    </row>
    <row r="513" spans="1:56">
      <c r="BB513" s="12"/>
      <c r="BC513" s="12"/>
      <c r="BD513" s="12"/>
    </row>
    <row r="514" spans="1:56">
      <c r="BB514" s="12"/>
      <c r="BC514" s="12"/>
      <c r="BD514" s="12"/>
    </row>
    <row r="515" spans="1:56">
      <c r="B515" s="12"/>
      <c r="C515" s="17"/>
      <c r="BB515" s="12"/>
      <c r="BC515" s="12"/>
      <c r="BD515" s="12"/>
    </row>
    <row r="516" spans="1:56">
      <c r="A516" s="18" t="e">
        <f>+#REF!</f>
        <v>#REF!</v>
      </c>
      <c r="B516" s="12"/>
      <c r="C516" s="12"/>
      <c r="D516" s="12">
        <f t="shared" ref="D516:BD517" si="298">D49</f>
        <v>0</v>
      </c>
      <c r="E516" s="12">
        <f t="shared" si="298"/>
        <v>1</v>
      </c>
      <c r="F516" s="12">
        <f t="shared" si="298"/>
        <v>2</v>
      </c>
      <c r="G516" s="12">
        <f t="shared" si="298"/>
        <v>3</v>
      </c>
      <c r="H516" s="12">
        <f t="shared" si="298"/>
        <v>4</v>
      </c>
      <c r="I516" s="12">
        <f t="shared" si="298"/>
        <v>5</v>
      </c>
      <c r="J516" s="12">
        <f t="shared" si="298"/>
        <v>6</v>
      </c>
      <c r="K516" s="12">
        <f t="shared" si="298"/>
        <v>7</v>
      </c>
      <c r="L516" s="12">
        <f t="shared" si="298"/>
        <v>8</v>
      </c>
      <c r="M516" s="12">
        <f t="shared" si="298"/>
        <v>9</v>
      </c>
      <c r="N516" s="12">
        <f t="shared" si="298"/>
        <v>10</v>
      </c>
      <c r="O516" s="12">
        <f t="shared" si="298"/>
        <v>11</v>
      </c>
      <c r="P516" s="12">
        <f t="shared" si="298"/>
        <v>12</v>
      </c>
      <c r="Q516" s="12">
        <f t="shared" si="298"/>
        <v>13</v>
      </c>
      <c r="R516" s="12">
        <f t="shared" si="298"/>
        <v>14</v>
      </c>
      <c r="S516" s="12">
        <f t="shared" si="298"/>
        <v>15</v>
      </c>
      <c r="T516" s="12">
        <f t="shared" si="298"/>
        <v>16</v>
      </c>
      <c r="U516" s="12">
        <f t="shared" si="298"/>
        <v>17</v>
      </c>
      <c r="V516" s="12">
        <f t="shared" si="298"/>
        <v>18</v>
      </c>
      <c r="W516" s="12">
        <f t="shared" si="298"/>
        <v>19</v>
      </c>
      <c r="X516" s="12">
        <f t="shared" si="298"/>
        <v>20</v>
      </c>
      <c r="Y516" s="12">
        <f t="shared" si="298"/>
        <v>21</v>
      </c>
      <c r="Z516" s="12">
        <f t="shared" si="298"/>
        <v>22</v>
      </c>
      <c r="AA516" s="12">
        <f t="shared" si="298"/>
        <v>23</v>
      </c>
      <c r="AB516" s="12">
        <f t="shared" si="298"/>
        <v>24</v>
      </c>
      <c r="AC516" s="12">
        <f t="shared" si="298"/>
        <v>25</v>
      </c>
      <c r="AD516" s="12">
        <f t="shared" si="298"/>
        <v>26</v>
      </c>
      <c r="AE516" s="12">
        <f t="shared" si="298"/>
        <v>27</v>
      </c>
      <c r="AF516" s="12">
        <f t="shared" si="298"/>
        <v>28</v>
      </c>
      <c r="AG516" s="12">
        <f t="shared" si="298"/>
        <v>29</v>
      </c>
      <c r="AH516" s="12">
        <f t="shared" si="298"/>
        <v>30</v>
      </c>
      <c r="AI516" s="12">
        <f t="shared" si="298"/>
        <v>31</v>
      </c>
      <c r="AJ516" s="12">
        <f t="shared" si="298"/>
        <v>32</v>
      </c>
      <c r="AK516" s="12">
        <f t="shared" si="298"/>
        <v>33</v>
      </c>
      <c r="AL516" s="12">
        <f t="shared" si="298"/>
        <v>34</v>
      </c>
      <c r="AM516" s="12">
        <f t="shared" si="298"/>
        <v>35</v>
      </c>
      <c r="AN516" s="12">
        <f t="shared" si="298"/>
        <v>36</v>
      </c>
      <c r="AO516" s="12">
        <f t="shared" si="298"/>
        <v>37</v>
      </c>
      <c r="AP516" s="12">
        <f t="shared" si="298"/>
        <v>38</v>
      </c>
      <c r="AQ516" s="12">
        <f t="shared" si="298"/>
        <v>39</v>
      </c>
      <c r="AR516" s="12">
        <f t="shared" si="298"/>
        <v>40</v>
      </c>
      <c r="AS516" s="12">
        <f t="shared" si="298"/>
        <v>41</v>
      </c>
      <c r="AT516" s="12">
        <f t="shared" si="298"/>
        <v>42</v>
      </c>
      <c r="AU516" s="12">
        <f t="shared" si="298"/>
        <v>43</v>
      </c>
      <c r="AV516" s="12">
        <f t="shared" si="298"/>
        <v>44</v>
      </c>
      <c r="AW516" s="12">
        <f t="shared" si="298"/>
        <v>45</v>
      </c>
      <c r="AX516" s="12">
        <f t="shared" si="298"/>
        <v>46</v>
      </c>
      <c r="AY516" s="12">
        <f t="shared" si="298"/>
        <v>47</v>
      </c>
      <c r="AZ516" s="12">
        <f t="shared" si="298"/>
        <v>48</v>
      </c>
      <c r="BA516" s="12">
        <f t="shared" si="298"/>
        <v>49</v>
      </c>
      <c r="BB516" s="12">
        <f t="shared" si="298"/>
        <v>50</v>
      </c>
      <c r="BC516" s="12">
        <f t="shared" si="298"/>
        <v>51</v>
      </c>
      <c r="BD516" s="12">
        <f t="shared" si="298"/>
        <v>52</v>
      </c>
    </row>
    <row r="517" spans="1:56">
      <c r="A517" s="28" t="e">
        <f>+"Grace "&amp; PV_Base!A516&amp;""</f>
        <v>#REF!</v>
      </c>
      <c r="B517" s="29" t="e">
        <f>#REF!</f>
        <v>#REF!</v>
      </c>
      <c r="C517" s="17"/>
      <c r="D517" s="25" t="e">
        <f t="shared" si="298"/>
        <v>#NAME?</v>
      </c>
      <c r="E517" s="25" t="e">
        <f t="shared" si="298"/>
        <v>#NAME?</v>
      </c>
      <c r="F517" s="25" t="e">
        <f t="shared" si="298"/>
        <v>#NAME?</v>
      </c>
      <c r="G517" s="25" t="e">
        <f t="shared" si="298"/>
        <v>#NAME?</v>
      </c>
      <c r="H517" s="25" t="e">
        <f t="shared" si="298"/>
        <v>#NAME?</v>
      </c>
      <c r="I517" s="25" t="e">
        <f t="shared" si="298"/>
        <v>#NAME?</v>
      </c>
      <c r="J517" s="25" t="e">
        <f t="shared" si="298"/>
        <v>#NAME?</v>
      </c>
      <c r="K517" s="25" t="e">
        <f t="shared" si="298"/>
        <v>#NAME?</v>
      </c>
      <c r="L517" s="25" t="e">
        <f t="shared" si="298"/>
        <v>#NAME?</v>
      </c>
      <c r="M517" s="25" t="e">
        <f t="shared" si="298"/>
        <v>#NAME?</v>
      </c>
      <c r="N517" s="25" t="e">
        <f t="shared" si="298"/>
        <v>#NAME?</v>
      </c>
      <c r="O517" s="25" t="e">
        <f t="shared" si="298"/>
        <v>#NAME?</v>
      </c>
      <c r="P517" s="25" t="e">
        <f t="shared" si="298"/>
        <v>#NAME?</v>
      </c>
      <c r="Q517" s="25" t="e">
        <f t="shared" si="298"/>
        <v>#NAME?</v>
      </c>
      <c r="R517" s="25" t="e">
        <f t="shared" si="298"/>
        <v>#NAME?</v>
      </c>
      <c r="S517" s="25" t="e">
        <f t="shared" si="298"/>
        <v>#NAME?</v>
      </c>
      <c r="T517" s="25" t="e">
        <f t="shared" si="298"/>
        <v>#NAME?</v>
      </c>
      <c r="U517" s="25" t="e">
        <f t="shared" si="298"/>
        <v>#NAME?</v>
      </c>
      <c r="V517" s="25" t="e">
        <f t="shared" si="298"/>
        <v>#NAME?</v>
      </c>
      <c r="W517" s="25" t="e">
        <f t="shared" si="298"/>
        <v>#NAME?</v>
      </c>
      <c r="X517" s="25" t="e">
        <f t="shared" si="298"/>
        <v>#NAME?</v>
      </c>
      <c r="Y517" s="25" t="e">
        <f t="shared" si="298"/>
        <v>#NAME?</v>
      </c>
      <c r="Z517" s="25" t="e">
        <f t="shared" si="298"/>
        <v>#NAME?</v>
      </c>
      <c r="AA517" s="25" t="e">
        <f t="shared" si="298"/>
        <v>#NAME?</v>
      </c>
      <c r="AB517" s="25" t="e">
        <f t="shared" si="298"/>
        <v>#NAME?</v>
      </c>
      <c r="AC517" s="25" t="e">
        <f t="shared" si="298"/>
        <v>#NAME?</v>
      </c>
      <c r="AD517" s="25" t="e">
        <f t="shared" si="298"/>
        <v>#NAME?</v>
      </c>
      <c r="AE517" s="25" t="e">
        <f t="shared" si="298"/>
        <v>#NAME?</v>
      </c>
      <c r="AF517" s="25" t="e">
        <f t="shared" si="298"/>
        <v>#NAME?</v>
      </c>
      <c r="AG517" s="25" t="e">
        <f t="shared" si="298"/>
        <v>#NAME?</v>
      </c>
      <c r="AH517" s="25" t="e">
        <f t="shared" si="298"/>
        <v>#NAME?</v>
      </c>
      <c r="AI517" s="25" t="e">
        <f t="shared" si="298"/>
        <v>#NAME?</v>
      </c>
      <c r="AJ517" s="25" t="e">
        <f t="shared" si="298"/>
        <v>#NAME?</v>
      </c>
      <c r="AK517" s="25" t="e">
        <f t="shared" si="298"/>
        <v>#NAME?</v>
      </c>
      <c r="AL517" s="25" t="e">
        <f t="shared" si="298"/>
        <v>#NAME?</v>
      </c>
      <c r="AM517" s="25" t="e">
        <f t="shared" si="298"/>
        <v>#NAME?</v>
      </c>
      <c r="AN517" s="25" t="e">
        <f t="shared" si="298"/>
        <v>#NAME?</v>
      </c>
      <c r="AO517" s="25" t="e">
        <f t="shared" si="298"/>
        <v>#NAME?</v>
      </c>
      <c r="AP517" s="25" t="e">
        <f t="shared" si="298"/>
        <v>#NAME?</v>
      </c>
      <c r="AQ517" s="25" t="e">
        <f t="shared" si="298"/>
        <v>#NAME?</v>
      </c>
      <c r="AR517" s="25" t="e">
        <f t="shared" si="298"/>
        <v>#NAME?</v>
      </c>
      <c r="AS517" s="25" t="e">
        <f t="shared" si="298"/>
        <v>#NAME?</v>
      </c>
      <c r="AT517" s="25" t="e">
        <f t="shared" si="298"/>
        <v>#NAME?</v>
      </c>
      <c r="AU517" s="25" t="e">
        <f t="shared" si="298"/>
        <v>#NAME?</v>
      </c>
      <c r="AV517" s="25" t="e">
        <f t="shared" si="298"/>
        <v>#NAME?</v>
      </c>
      <c r="AW517" s="25" t="e">
        <f t="shared" si="298"/>
        <v>#NAME?</v>
      </c>
      <c r="AX517" s="25" t="e">
        <f t="shared" si="298"/>
        <v>#NAME?</v>
      </c>
      <c r="AY517" s="25" t="e">
        <f t="shared" si="298"/>
        <v>#NAME?</v>
      </c>
      <c r="AZ517" s="25" t="e">
        <f t="shared" si="298"/>
        <v>#NAME?</v>
      </c>
      <c r="BA517" s="25" t="e">
        <f t="shared" si="298"/>
        <v>#NAME?</v>
      </c>
      <c r="BB517" s="25" t="e">
        <f t="shared" si="298"/>
        <v>#NAME?</v>
      </c>
      <c r="BC517" s="25" t="e">
        <f t="shared" si="298"/>
        <v>#NAME?</v>
      </c>
      <c r="BD517" s="25" t="e">
        <f t="shared" si="298"/>
        <v>#NAME?</v>
      </c>
    </row>
    <row r="518" spans="1:56">
      <c r="A518" s="32" t="e">
        <f>+"Maturity "&amp; PV_Base!A516&amp;""</f>
        <v>#REF!</v>
      </c>
      <c r="B518" s="33" t="e">
        <f>#REF!</f>
        <v>#REF!</v>
      </c>
      <c r="C518" s="30" t="str">
        <f>$C$9</f>
        <v>Base</v>
      </c>
      <c r="D518" s="31">
        <v>100</v>
      </c>
      <c r="E518" s="27"/>
      <c r="F518" s="27"/>
      <c r="G518" s="27"/>
      <c r="H518" s="27"/>
      <c r="I518" s="27"/>
      <c r="J518" s="27"/>
      <c r="K518" s="27"/>
      <c r="L518" s="27"/>
      <c r="M518" s="27"/>
      <c r="N518" s="27"/>
      <c r="O518" s="27"/>
      <c r="P518" s="27"/>
      <c r="Q518" s="27"/>
      <c r="R518" s="27"/>
      <c r="S518" s="27"/>
      <c r="T518" s="27"/>
      <c r="U518" s="27"/>
      <c r="V518" s="27"/>
      <c r="W518" s="27"/>
      <c r="X518" s="27"/>
      <c r="Y518" s="27"/>
      <c r="Z518" s="27"/>
      <c r="AA518" s="27"/>
      <c r="AB518" s="27"/>
      <c r="AC518" s="27"/>
      <c r="AD518" s="27"/>
      <c r="AE518" s="27"/>
      <c r="AF518" s="27"/>
      <c r="AG518" s="27"/>
      <c r="AH518" s="27"/>
      <c r="AI518" s="27"/>
      <c r="AJ518" s="27"/>
      <c r="AK518" s="27"/>
      <c r="AL518" s="27"/>
      <c r="AM518" s="27"/>
      <c r="AN518" s="27"/>
      <c r="AO518" s="27"/>
      <c r="AP518" s="27"/>
      <c r="AQ518" s="27"/>
      <c r="AR518" s="27"/>
      <c r="AS518" s="27"/>
      <c r="AT518" s="27"/>
      <c r="AU518" s="27"/>
      <c r="AV518" s="27"/>
      <c r="AW518" s="27"/>
      <c r="AX518" s="27"/>
      <c r="AY518" s="27"/>
      <c r="AZ518" s="27"/>
      <c r="BA518" s="27"/>
      <c r="BB518" s="12"/>
      <c r="BC518" s="12"/>
      <c r="BD518" s="12"/>
    </row>
    <row r="519" spans="1:56">
      <c r="A519" s="32" t="e">
        <f>+"Interest "&amp; PV_Base!A516&amp;""</f>
        <v>#REF!</v>
      </c>
      <c r="B519" s="35" t="e">
        <f>#REF!</f>
        <v>#REF!</v>
      </c>
      <c r="C519" s="30" t="e">
        <f>$C$10</f>
        <v>#REF!</v>
      </c>
      <c r="D519" s="34" t="e">
        <f>D518-D520</f>
        <v>#REF!</v>
      </c>
      <c r="E519" s="34" t="e">
        <f t="shared" ref="E519:AQ519" si="299">D519-E520</f>
        <v>#REF!</v>
      </c>
      <c r="F519" s="34" t="e">
        <f t="shared" si="299"/>
        <v>#REF!</v>
      </c>
      <c r="G519" s="34" t="e">
        <f t="shared" si="299"/>
        <v>#REF!</v>
      </c>
      <c r="H519" s="34" t="e">
        <f t="shared" si="299"/>
        <v>#REF!</v>
      </c>
      <c r="I519" s="34" t="e">
        <f t="shared" si="299"/>
        <v>#REF!</v>
      </c>
      <c r="J519" s="34" t="e">
        <f t="shared" si="299"/>
        <v>#REF!</v>
      </c>
      <c r="K519" s="34" t="e">
        <f t="shared" si="299"/>
        <v>#REF!</v>
      </c>
      <c r="L519" s="34" t="e">
        <f t="shared" si="299"/>
        <v>#REF!</v>
      </c>
      <c r="M519" s="34" t="e">
        <f t="shared" si="299"/>
        <v>#REF!</v>
      </c>
      <c r="N519" s="34" t="e">
        <f t="shared" si="299"/>
        <v>#REF!</v>
      </c>
      <c r="O519" s="34" t="e">
        <f t="shared" si="299"/>
        <v>#REF!</v>
      </c>
      <c r="P519" s="34" t="e">
        <f t="shared" si="299"/>
        <v>#REF!</v>
      </c>
      <c r="Q519" s="34" t="e">
        <f t="shared" si="299"/>
        <v>#REF!</v>
      </c>
      <c r="R519" s="34" t="e">
        <f t="shared" si="299"/>
        <v>#REF!</v>
      </c>
      <c r="S519" s="34" t="e">
        <f t="shared" si="299"/>
        <v>#REF!</v>
      </c>
      <c r="T519" s="34" t="e">
        <f t="shared" si="299"/>
        <v>#REF!</v>
      </c>
      <c r="U519" s="34" t="e">
        <f t="shared" si="299"/>
        <v>#REF!</v>
      </c>
      <c r="V519" s="34" t="e">
        <f t="shared" si="299"/>
        <v>#REF!</v>
      </c>
      <c r="W519" s="34" t="e">
        <f t="shared" si="299"/>
        <v>#REF!</v>
      </c>
      <c r="X519" s="34" t="e">
        <f t="shared" si="299"/>
        <v>#REF!</v>
      </c>
      <c r="Y519" s="34" t="e">
        <f t="shared" si="299"/>
        <v>#REF!</v>
      </c>
      <c r="Z519" s="34" t="e">
        <f t="shared" si="299"/>
        <v>#REF!</v>
      </c>
      <c r="AA519" s="34" t="e">
        <f t="shared" si="299"/>
        <v>#REF!</v>
      </c>
      <c r="AB519" s="34" t="e">
        <f t="shared" si="299"/>
        <v>#REF!</v>
      </c>
      <c r="AC519" s="34" t="e">
        <f t="shared" si="299"/>
        <v>#REF!</v>
      </c>
      <c r="AD519" s="34" t="e">
        <f t="shared" si="299"/>
        <v>#REF!</v>
      </c>
      <c r="AE519" s="34" t="e">
        <f t="shared" si="299"/>
        <v>#REF!</v>
      </c>
      <c r="AF519" s="34" t="e">
        <f t="shared" si="299"/>
        <v>#REF!</v>
      </c>
      <c r="AG519" s="34" t="e">
        <f t="shared" si="299"/>
        <v>#REF!</v>
      </c>
      <c r="AH519" s="34" t="e">
        <f t="shared" si="299"/>
        <v>#REF!</v>
      </c>
      <c r="AI519" s="34" t="e">
        <f t="shared" si="299"/>
        <v>#REF!</v>
      </c>
      <c r="AJ519" s="34" t="e">
        <f t="shared" si="299"/>
        <v>#REF!</v>
      </c>
      <c r="AK519" s="34" t="e">
        <f t="shared" si="299"/>
        <v>#REF!</v>
      </c>
      <c r="AL519" s="34" t="e">
        <f t="shared" si="299"/>
        <v>#REF!</v>
      </c>
      <c r="AM519" s="34" t="e">
        <f t="shared" si="299"/>
        <v>#REF!</v>
      </c>
      <c r="AN519" s="34" t="e">
        <f t="shared" si="299"/>
        <v>#REF!</v>
      </c>
      <c r="AO519" s="34" t="e">
        <f t="shared" si="299"/>
        <v>#REF!</v>
      </c>
      <c r="AP519" s="34" t="e">
        <f t="shared" si="299"/>
        <v>#REF!</v>
      </c>
      <c r="AQ519" s="34" t="e">
        <f t="shared" si="299"/>
        <v>#REF!</v>
      </c>
      <c r="AR519" s="34"/>
      <c r="AS519" s="34"/>
      <c r="AT519" s="34"/>
      <c r="AU519" s="34"/>
      <c r="AV519" s="34"/>
      <c r="AW519" s="34"/>
      <c r="AX519" s="34"/>
      <c r="AY519" s="34"/>
      <c r="AZ519" s="34"/>
      <c r="BA519" s="34"/>
      <c r="BB519" s="46"/>
      <c r="BC519" s="46"/>
      <c r="BD519" s="46"/>
    </row>
    <row r="520" spans="1:56">
      <c r="A520" s="36" t="e">
        <f>+"Discount "&amp; PV_Base!A516&amp;""</f>
        <v>#REF!</v>
      </c>
      <c r="B520" s="37" t="e">
        <f>#REF!</f>
        <v>#REF!</v>
      </c>
      <c r="C520" s="30" t="e">
        <f>$C$11</f>
        <v>#REF!</v>
      </c>
      <c r="D520" s="34" t="e">
        <f>IF(D516-D516-1&lt;B517,0,IF(D516-D516-1&lt;B518,D518/(B518-B517),0))</f>
        <v>#REF!</v>
      </c>
      <c r="E520" s="34" t="e">
        <f>IF(E516-D516-1&lt;B517,0,IF(E516-D516-1&lt;B518,D518/(B518-B517),0))</f>
        <v>#REF!</v>
      </c>
      <c r="F520" s="34" t="e">
        <f>IF(F516-D516-1&lt;B517,0,IF(F516-D516-1&lt;B518,D518/(B518-B517),0))</f>
        <v>#REF!</v>
      </c>
      <c r="G520" s="34" t="e">
        <f>IF(G516-D516-1&lt;B517,0,IF(G516-D516-1&lt;B518,D518/(B518-B517),0))</f>
        <v>#REF!</v>
      </c>
      <c r="H520" s="34" t="e">
        <f>IF(H516-D516-1&lt;B517,0,IF(H516-D516-1&lt;B518,D518/(B518-B517),0))</f>
        <v>#REF!</v>
      </c>
      <c r="I520" s="34" t="e">
        <f>IF(I516-D516-1&lt;B517,0,IF(I516-D516-1&lt;B518,D518/(B518-B517),0))</f>
        <v>#REF!</v>
      </c>
      <c r="J520" s="34" t="e">
        <f>IF(J516-D516-1&lt;B517,0,IF(J516-D516-1&lt;B518,D518/(B518-B517),0))</f>
        <v>#REF!</v>
      </c>
      <c r="K520" s="34" t="e">
        <f>IF(K516-D516-1&lt;B517,0,IF(K516-D516-1&lt;B518,D518/(B518-B517),0))</f>
        <v>#REF!</v>
      </c>
      <c r="L520" s="34" t="e">
        <f>IF(L516-D516-1&lt;B517,0,IF(L516-D516-1&lt;B518,D518/(B518-B517),0))</f>
        <v>#REF!</v>
      </c>
      <c r="M520" s="34" t="e">
        <f>IF(M516-D516-1&lt;B517,0,IF(M516-D516-1&lt;B518,D518/(B518-B517),0))</f>
        <v>#REF!</v>
      </c>
      <c r="N520" s="34" t="e">
        <f>IF(N516-D516-1&lt;B517,0,IF(N516-D516-1&lt;B518,D518/(B518-B517),0))</f>
        <v>#REF!</v>
      </c>
      <c r="O520" s="34" t="e">
        <f>IF(O516-D516-1&lt;B517,0,IF(O516-D516-1&lt;B518,D518/(B518-B517),0))</f>
        <v>#REF!</v>
      </c>
      <c r="P520" s="34" t="e">
        <f>IF(P516-D516-1&lt;B517,0,IF(P516-D516-1&lt;B518,D518/(B518-B517),0))</f>
        <v>#REF!</v>
      </c>
      <c r="Q520" s="34" t="e">
        <f>IF(Q516-D516-1&lt;B517,0,IF(Q516-D516-1&lt;B518,D518/(B518-B517),0))</f>
        <v>#REF!</v>
      </c>
      <c r="R520" s="34" t="e">
        <f>IF(R516-D516-1&lt;B517,0,IF(R516-D516-1&lt;B518,D518/(B518-B517),0))</f>
        <v>#REF!</v>
      </c>
      <c r="S520" s="34" t="e">
        <f>IF(S516-D516-1&lt;B517,0,IF(S516-D516-1&lt;B518,D518/(B518-B517),0))</f>
        <v>#REF!</v>
      </c>
      <c r="T520" s="34" t="e">
        <f>IF(T516-D516-1&lt;B517,0,IF(T516-D516-1&lt;B518,D518/(B518-B517),0))</f>
        <v>#REF!</v>
      </c>
      <c r="U520" s="34" t="e">
        <f>IF(U516-D516-1&lt;B517,0,IF(U516-D516-1&lt;B518,D518/(B518-B517),0))</f>
        <v>#REF!</v>
      </c>
      <c r="V520" s="34" t="e">
        <f>IF(V516-D516-1&lt;B517,0,IF(V516-D516-1&lt;B518,D518/(B518-B517),0))</f>
        <v>#REF!</v>
      </c>
      <c r="W520" s="34" t="e">
        <f>IF(W516-D516-1&lt;B517,0,IF(W516-D516-1&lt;B518,D518/(B518-B517),0))</f>
        <v>#REF!</v>
      </c>
      <c r="X520" s="34" t="e">
        <f>IF(X516-D516-1&lt;B517,0,IF(X516-D516-1&lt;B518,D518/(B518-B517),0))</f>
        <v>#REF!</v>
      </c>
      <c r="Y520" s="34" t="e">
        <f>IF(Y516-D516-1&lt;B517,0,IF(Y516-D516-1&lt;B518,D518/(B518-B517),0))</f>
        <v>#REF!</v>
      </c>
      <c r="Z520" s="34" t="e">
        <f>IF(Z516-D516-1&lt;B517,0,IF(Z516-D516-1&lt;B518,D518/(B518-B517),0))</f>
        <v>#REF!</v>
      </c>
      <c r="AA520" s="34" t="e">
        <f>IF(AA516-D516-1&lt;B517,0,IF(AA516-D516-1&lt;B518,D518/(B518-B517),0))</f>
        <v>#REF!</v>
      </c>
      <c r="AB520" s="34" t="e">
        <f>IF(AB516-D516-1&lt;B517,0,IF(AB516-D516-1&lt;B518,D518/(B518-B517),0))</f>
        <v>#REF!</v>
      </c>
      <c r="AC520" s="34" t="e">
        <f>IF(AC516-D516-1&lt;B517,0,IF(AC516-D516-1&lt;B518,D518/(B518-B517),0))</f>
        <v>#REF!</v>
      </c>
      <c r="AD520" s="34" t="e">
        <f>IF(AD516-D516-1&lt;B517,0,IF(AD516-D516-1&lt;B518,D518/(B518-B517),0))</f>
        <v>#REF!</v>
      </c>
      <c r="AE520" s="34" t="e">
        <f>IF(AE516-D516-1&lt;B517,0,IF(AE516-D516-1&lt;B518,D518/(B518-B517),0))</f>
        <v>#REF!</v>
      </c>
      <c r="AF520" s="34" t="e">
        <f>IF(AF516-D516-1&lt;B517,0,IF(AF516-D516-1&lt;B518,D518/(B518-B517),0))</f>
        <v>#REF!</v>
      </c>
      <c r="AG520" s="34" t="e">
        <f>IF(AG516-D516-1&lt;B517,0,IF(AG516-D516-1&lt;B518,D518/(B518-B517),0))</f>
        <v>#REF!</v>
      </c>
      <c r="AH520" s="34" t="e">
        <f>IF(AH516-D516-1&lt;B517,0,IF(AH516-D516-1&lt;B518,D518/(B518-B517),0))</f>
        <v>#REF!</v>
      </c>
      <c r="AI520" s="34" t="e">
        <f>IF(AI516-D516-1&lt;B517,0,IF(AI516-D516-1&lt;B518,D518/(B518-B517),0))</f>
        <v>#REF!</v>
      </c>
      <c r="AJ520" s="34" t="e">
        <f>IF(AJ516-D516-1&lt;B517,0,IF(AJ516-D516-1&lt;B518,D518/(B518-B517),0))</f>
        <v>#REF!</v>
      </c>
      <c r="AK520" s="34" t="e">
        <f>IF(AK516-D516-1&lt;B517,0,IF(AK516-D516-1&lt;B518,D518/(B518-B517),0))</f>
        <v>#REF!</v>
      </c>
      <c r="AL520" s="34" t="e">
        <f>IF(AL516-D516-1&lt;B517,0,IF(AL516-D516-1&lt;B518,D518/(B518-B517),0))</f>
        <v>#REF!</v>
      </c>
      <c r="AM520" s="34" t="e">
        <f>IF(AM516-D516-1&lt;B517,0,IF(AM516-D516-1&lt;B518,D518/(B518-B517),0))</f>
        <v>#REF!</v>
      </c>
      <c r="AN520" s="34" t="e">
        <f>IF(AN516-D516-1&lt;B517,0,IF(AN516-D516-1&lt;B518,D518/(B518-B517),0))</f>
        <v>#REF!</v>
      </c>
      <c r="AO520" s="34" t="e">
        <f>IF(AO516-D516-1&lt;B517,0,IF(AO516-D516-1&lt;B518,D518/(B518-B517),0))</f>
        <v>#REF!</v>
      </c>
      <c r="AP520" s="34" t="e">
        <f>IF(AP516-D516-1&lt;B517,0,IF(AP516-D516-1&lt;B518,D518/(B518-B517),0))</f>
        <v>#REF!</v>
      </c>
      <c r="AQ520" s="34" t="e">
        <f>IF(AQ516-D516-1&lt;B517,0,IF(AQ516-D516-1&lt;B518,D518/(B518-B517),0))</f>
        <v>#REF!</v>
      </c>
      <c r="AR520" s="34"/>
      <c r="AS520" s="34"/>
      <c r="AT520" s="34"/>
      <c r="AU520" s="34"/>
      <c r="AV520" s="34"/>
      <c r="AW520" s="34"/>
      <c r="AX520" s="34"/>
      <c r="AY520" s="34"/>
      <c r="AZ520" s="34"/>
      <c r="BA520" s="34"/>
      <c r="BB520" s="46"/>
      <c r="BC520" s="46"/>
      <c r="BD520" s="46"/>
    </row>
    <row r="521" spans="1:56">
      <c r="A521" s="49"/>
      <c r="B521" s="12"/>
      <c r="C521" s="30" t="e">
        <f>$C$12</f>
        <v>#REF!</v>
      </c>
      <c r="D521" s="84"/>
      <c r="E521" s="84" t="e">
        <f>$B519*D519</f>
        <v>#REF!</v>
      </c>
      <c r="F521" s="84" t="e">
        <f t="shared" ref="F521:BD521" si="300">$B519*E519</f>
        <v>#REF!</v>
      </c>
      <c r="G521" s="84" t="e">
        <f t="shared" si="300"/>
        <v>#REF!</v>
      </c>
      <c r="H521" s="84" t="e">
        <f t="shared" si="300"/>
        <v>#REF!</v>
      </c>
      <c r="I521" s="84" t="e">
        <f t="shared" si="300"/>
        <v>#REF!</v>
      </c>
      <c r="J521" s="84" t="e">
        <f t="shared" si="300"/>
        <v>#REF!</v>
      </c>
      <c r="K521" s="84" t="e">
        <f t="shared" si="300"/>
        <v>#REF!</v>
      </c>
      <c r="L521" s="84" t="e">
        <f t="shared" si="300"/>
        <v>#REF!</v>
      </c>
      <c r="M521" s="84" t="e">
        <f t="shared" si="300"/>
        <v>#REF!</v>
      </c>
      <c r="N521" s="84" t="e">
        <f t="shared" si="300"/>
        <v>#REF!</v>
      </c>
      <c r="O521" s="84" t="e">
        <f t="shared" si="300"/>
        <v>#REF!</v>
      </c>
      <c r="P521" s="84" t="e">
        <f t="shared" si="300"/>
        <v>#REF!</v>
      </c>
      <c r="Q521" s="84" t="e">
        <f t="shared" si="300"/>
        <v>#REF!</v>
      </c>
      <c r="R521" s="84" t="e">
        <f t="shared" si="300"/>
        <v>#REF!</v>
      </c>
      <c r="S521" s="84" t="e">
        <f t="shared" si="300"/>
        <v>#REF!</v>
      </c>
      <c r="T521" s="84" t="e">
        <f t="shared" si="300"/>
        <v>#REF!</v>
      </c>
      <c r="U521" s="84" t="e">
        <f t="shared" si="300"/>
        <v>#REF!</v>
      </c>
      <c r="V521" s="84" t="e">
        <f t="shared" si="300"/>
        <v>#REF!</v>
      </c>
      <c r="W521" s="84" t="e">
        <f t="shared" si="300"/>
        <v>#REF!</v>
      </c>
      <c r="X521" s="84" t="e">
        <f t="shared" si="300"/>
        <v>#REF!</v>
      </c>
      <c r="Y521" s="84" t="e">
        <f t="shared" si="300"/>
        <v>#REF!</v>
      </c>
      <c r="Z521" s="84" t="e">
        <f t="shared" si="300"/>
        <v>#REF!</v>
      </c>
      <c r="AA521" s="84" t="e">
        <f t="shared" si="300"/>
        <v>#REF!</v>
      </c>
      <c r="AB521" s="84" t="e">
        <f t="shared" si="300"/>
        <v>#REF!</v>
      </c>
      <c r="AC521" s="84" t="e">
        <f t="shared" si="300"/>
        <v>#REF!</v>
      </c>
      <c r="AD521" s="84" t="e">
        <f t="shared" si="300"/>
        <v>#REF!</v>
      </c>
      <c r="AE521" s="84" t="e">
        <f t="shared" si="300"/>
        <v>#REF!</v>
      </c>
      <c r="AF521" s="84" t="e">
        <f t="shared" si="300"/>
        <v>#REF!</v>
      </c>
      <c r="AG521" s="84" t="e">
        <f t="shared" si="300"/>
        <v>#REF!</v>
      </c>
      <c r="AH521" s="84" t="e">
        <f t="shared" si="300"/>
        <v>#REF!</v>
      </c>
      <c r="AI521" s="84" t="e">
        <f t="shared" si="300"/>
        <v>#REF!</v>
      </c>
      <c r="AJ521" s="84" t="e">
        <f t="shared" si="300"/>
        <v>#REF!</v>
      </c>
      <c r="AK521" s="84" t="e">
        <f t="shared" si="300"/>
        <v>#REF!</v>
      </c>
      <c r="AL521" s="84" t="e">
        <f t="shared" si="300"/>
        <v>#REF!</v>
      </c>
      <c r="AM521" s="84" t="e">
        <f t="shared" si="300"/>
        <v>#REF!</v>
      </c>
      <c r="AN521" s="84" t="e">
        <f t="shared" si="300"/>
        <v>#REF!</v>
      </c>
      <c r="AO521" s="84" t="e">
        <f t="shared" si="300"/>
        <v>#REF!</v>
      </c>
      <c r="AP521" s="84" t="e">
        <f t="shared" si="300"/>
        <v>#REF!</v>
      </c>
      <c r="AQ521" s="84" t="e">
        <f t="shared" si="300"/>
        <v>#REF!</v>
      </c>
      <c r="AR521" s="84" t="e">
        <f t="shared" si="300"/>
        <v>#REF!</v>
      </c>
      <c r="AS521" s="84" t="e">
        <f t="shared" si="300"/>
        <v>#REF!</v>
      </c>
      <c r="AT521" s="84" t="e">
        <f t="shared" si="300"/>
        <v>#REF!</v>
      </c>
      <c r="AU521" s="84" t="e">
        <f t="shared" si="300"/>
        <v>#REF!</v>
      </c>
      <c r="AV521" s="84" t="e">
        <f t="shared" si="300"/>
        <v>#REF!</v>
      </c>
      <c r="AW521" s="84" t="e">
        <f t="shared" si="300"/>
        <v>#REF!</v>
      </c>
      <c r="AX521" s="84" t="e">
        <f t="shared" si="300"/>
        <v>#REF!</v>
      </c>
      <c r="AY521" s="84" t="e">
        <f t="shared" si="300"/>
        <v>#REF!</v>
      </c>
      <c r="AZ521" s="84" t="e">
        <f t="shared" si="300"/>
        <v>#REF!</v>
      </c>
      <c r="BA521" s="84" t="e">
        <f t="shared" si="300"/>
        <v>#REF!</v>
      </c>
      <c r="BB521" s="84" t="e">
        <f t="shared" si="300"/>
        <v>#REF!</v>
      </c>
      <c r="BC521" s="84" t="e">
        <f t="shared" si="300"/>
        <v>#REF!</v>
      </c>
      <c r="BD521" s="84" t="e">
        <f t="shared" si="300"/>
        <v>#REF!</v>
      </c>
    </row>
    <row r="522" spans="1:56">
      <c r="A522" s="49"/>
      <c r="B522" s="12"/>
      <c r="C522" s="30" t="e">
        <f>$C$13</f>
        <v>#REF!</v>
      </c>
      <c r="D522" s="34" t="e">
        <f t="shared" ref="D522:AQ522" si="301">D520+D521</f>
        <v>#REF!</v>
      </c>
      <c r="E522" s="34" t="e">
        <f t="shared" si="301"/>
        <v>#REF!</v>
      </c>
      <c r="F522" s="34" t="e">
        <f t="shared" si="301"/>
        <v>#REF!</v>
      </c>
      <c r="G522" s="34" t="e">
        <f t="shared" si="301"/>
        <v>#REF!</v>
      </c>
      <c r="H522" s="34" t="e">
        <f t="shared" si="301"/>
        <v>#REF!</v>
      </c>
      <c r="I522" s="34" t="e">
        <f t="shared" si="301"/>
        <v>#REF!</v>
      </c>
      <c r="J522" s="34" t="e">
        <f t="shared" si="301"/>
        <v>#REF!</v>
      </c>
      <c r="K522" s="34" t="e">
        <f t="shared" si="301"/>
        <v>#REF!</v>
      </c>
      <c r="L522" s="34" t="e">
        <f t="shared" si="301"/>
        <v>#REF!</v>
      </c>
      <c r="M522" s="34" t="e">
        <f t="shared" si="301"/>
        <v>#REF!</v>
      </c>
      <c r="N522" s="34" t="e">
        <f t="shared" si="301"/>
        <v>#REF!</v>
      </c>
      <c r="O522" s="34" t="e">
        <f t="shared" si="301"/>
        <v>#REF!</v>
      </c>
      <c r="P522" s="34" t="e">
        <f t="shared" si="301"/>
        <v>#REF!</v>
      </c>
      <c r="Q522" s="34" t="e">
        <f t="shared" si="301"/>
        <v>#REF!</v>
      </c>
      <c r="R522" s="34" t="e">
        <f t="shared" si="301"/>
        <v>#REF!</v>
      </c>
      <c r="S522" s="34" t="e">
        <f t="shared" si="301"/>
        <v>#REF!</v>
      </c>
      <c r="T522" s="34" t="e">
        <f t="shared" si="301"/>
        <v>#REF!</v>
      </c>
      <c r="U522" s="34" t="e">
        <f t="shared" si="301"/>
        <v>#REF!</v>
      </c>
      <c r="V522" s="34" t="e">
        <f t="shared" si="301"/>
        <v>#REF!</v>
      </c>
      <c r="W522" s="34" t="e">
        <f t="shared" si="301"/>
        <v>#REF!</v>
      </c>
      <c r="X522" s="34" t="e">
        <f t="shared" si="301"/>
        <v>#REF!</v>
      </c>
      <c r="Y522" s="34" t="e">
        <f t="shared" si="301"/>
        <v>#REF!</v>
      </c>
      <c r="Z522" s="34" t="e">
        <f t="shared" si="301"/>
        <v>#REF!</v>
      </c>
      <c r="AA522" s="34" t="e">
        <f t="shared" si="301"/>
        <v>#REF!</v>
      </c>
      <c r="AB522" s="34" t="e">
        <f t="shared" si="301"/>
        <v>#REF!</v>
      </c>
      <c r="AC522" s="34" t="e">
        <f t="shared" si="301"/>
        <v>#REF!</v>
      </c>
      <c r="AD522" s="34" t="e">
        <f t="shared" si="301"/>
        <v>#REF!</v>
      </c>
      <c r="AE522" s="34" t="e">
        <f t="shared" si="301"/>
        <v>#REF!</v>
      </c>
      <c r="AF522" s="34" t="e">
        <f t="shared" si="301"/>
        <v>#REF!</v>
      </c>
      <c r="AG522" s="34" t="e">
        <f t="shared" si="301"/>
        <v>#REF!</v>
      </c>
      <c r="AH522" s="34" t="e">
        <f t="shared" si="301"/>
        <v>#REF!</v>
      </c>
      <c r="AI522" s="34" t="e">
        <f t="shared" si="301"/>
        <v>#REF!</v>
      </c>
      <c r="AJ522" s="34" t="e">
        <f t="shared" si="301"/>
        <v>#REF!</v>
      </c>
      <c r="AK522" s="34" t="e">
        <f t="shared" si="301"/>
        <v>#REF!</v>
      </c>
      <c r="AL522" s="34" t="e">
        <f t="shared" si="301"/>
        <v>#REF!</v>
      </c>
      <c r="AM522" s="34" t="e">
        <f t="shared" si="301"/>
        <v>#REF!</v>
      </c>
      <c r="AN522" s="34" t="e">
        <f t="shared" si="301"/>
        <v>#REF!</v>
      </c>
      <c r="AO522" s="34" t="e">
        <f t="shared" si="301"/>
        <v>#REF!</v>
      </c>
      <c r="AP522" s="34" t="e">
        <f t="shared" si="301"/>
        <v>#REF!</v>
      </c>
      <c r="AQ522" s="34" t="e">
        <f t="shared" si="301"/>
        <v>#REF!</v>
      </c>
      <c r="AR522" s="34"/>
      <c r="AS522" s="34"/>
      <c r="AT522" s="34"/>
      <c r="AU522" s="34"/>
      <c r="AV522" s="34"/>
      <c r="AW522" s="34"/>
      <c r="AX522" s="34"/>
      <c r="AY522" s="34"/>
      <c r="AZ522" s="34"/>
      <c r="BA522" s="34"/>
      <c r="BB522" s="45"/>
      <c r="BC522" s="45"/>
      <c r="BD522" s="45"/>
    </row>
    <row r="523" spans="1:56">
      <c r="A523" s="39"/>
      <c r="B523" s="12"/>
      <c r="C523" s="30" t="e">
        <f>$C$14</f>
        <v>#REF!</v>
      </c>
      <c r="D523" s="34" t="e">
        <f>IF($B519&gt;=$B520, D519, NPV($B520,E522:$BD522))</f>
        <v>#REF!</v>
      </c>
      <c r="E523" s="34" t="e">
        <f>IF($B519&gt;=$B520, E519, NPV($B520,F522:$BD522))</f>
        <v>#REF!</v>
      </c>
      <c r="F523" s="34" t="e">
        <f>IF($B519&gt;=$B520, F519, NPV($B520,G522:$BD522))</f>
        <v>#REF!</v>
      </c>
      <c r="G523" s="34" t="e">
        <f>IF($B519&gt;=$B520, G519, NPV($B520,H522:$BD522))</f>
        <v>#REF!</v>
      </c>
      <c r="H523" s="34" t="e">
        <f>IF($B519&gt;=$B520, H519, NPV($B520,I522:$BD522))</f>
        <v>#REF!</v>
      </c>
      <c r="I523" s="34" t="e">
        <f>IF($B519&gt;=$B520, I519, NPV($B520,J522:$BD522))</f>
        <v>#REF!</v>
      </c>
      <c r="J523" s="34" t="e">
        <f>IF($B519&gt;=$B520, J519, NPV($B520,K522:$BD522))</f>
        <v>#REF!</v>
      </c>
      <c r="K523" s="34" t="e">
        <f>IF($B519&gt;=$B520, K519, NPV($B520,L522:$BD522))</f>
        <v>#REF!</v>
      </c>
      <c r="L523" s="34" t="e">
        <f>IF($B519&gt;=$B520, L519, NPV($B520,M522:$BD522))</f>
        <v>#REF!</v>
      </c>
      <c r="M523" s="34" t="e">
        <f>IF($B519&gt;=$B520, M519, NPV($B520,N522:$BD522))</f>
        <v>#REF!</v>
      </c>
      <c r="N523" s="34" t="e">
        <f>IF($B519&gt;=$B520, N519, NPV($B520,O522:$BD522))</f>
        <v>#REF!</v>
      </c>
      <c r="O523" s="34" t="e">
        <f>IF($B519&gt;=$B520, O519, NPV($B520,P522:$BD522))</f>
        <v>#REF!</v>
      </c>
      <c r="P523" s="34" t="e">
        <f>IF($B519&gt;=$B520, P519, NPV($B520,Q522:$BD522))</f>
        <v>#REF!</v>
      </c>
      <c r="Q523" s="34" t="e">
        <f>IF($B519&gt;=$B520, Q519, NPV($B520,R522:$BD522))</f>
        <v>#REF!</v>
      </c>
      <c r="R523" s="34" t="e">
        <f>IF($B519&gt;=$B520, R519, NPV($B520,S522:$BD522))</f>
        <v>#REF!</v>
      </c>
      <c r="S523" s="34" t="e">
        <f>IF($B519&gt;=$B520, S519, NPV($B520,T522:$BD522))</f>
        <v>#REF!</v>
      </c>
      <c r="T523" s="34" t="e">
        <f>IF($B519&gt;=$B520, T519, NPV($B520,U522:$BD522))</f>
        <v>#REF!</v>
      </c>
      <c r="U523" s="34" t="e">
        <f>IF($B519&gt;=$B520, U519, NPV($B520,V522:$BD522))</f>
        <v>#REF!</v>
      </c>
      <c r="V523" s="34" t="e">
        <f>IF($B519&gt;=$B520, V519, NPV($B520,W522:$BD522))</f>
        <v>#REF!</v>
      </c>
      <c r="W523" s="34" t="e">
        <f>IF($B519&gt;=$B520, W519, NPV($B520,X522:$BD522))</f>
        <v>#REF!</v>
      </c>
      <c r="X523" s="34" t="e">
        <f>IF($B519&gt;=$B520, X519, NPV($B520,Y522:$BD522))</f>
        <v>#REF!</v>
      </c>
      <c r="Y523" s="34" t="e">
        <f>IF($B519&gt;=$B520, Y519, NPV($B520,Z522:$BD522))</f>
        <v>#REF!</v>
      </c>
      <c r="Z523" s="34" t="e">
        <f>IF($B519&gt;=$B520, Z519, NPV($B520,AA522:$BD522))</f>
        <v>#REF!</v>
      </c>
      <c r="AA523" s="34" t="e">
        <f>IF($B519&gt;=$B520, AA519, NPV($B520,AB522:$BD522))</f>
        <v>#REF!</v>
      </c>
      <c r="AB523" s="34" t="e">
        <f>IF($B519&gt;=$B520, AB519, NPV($B520,AC522:$BD522))</f>
        <v>#REF!</v>
      </c>
      <c r="AC523" s="34" t="e">
        <f>IF($B519&gt;=$B520, AC519, NPV($B520,AD522:$BD522))</f>
        <v>#REF!</v>
      </c>
      <c r="AD523" s="34" t="e">
        <f>IF($B519&gt;=$B520, AD519, NPV($B520,AE522:$BD522))</f>
        <v>#REF!</v>
      </c>
      <c r="AE523" s="34" t="e">
        <f>IF($B519&gt;=$B520, AE519, NPV($B520,AF522:$BD522))</f>
        <v>#REF!</v>
      </c>
      <c r="AF523" s="34" t="e">
        <f>IF($B519&gt;=$B520, AF519, NPV($B520,AG522:$BD522))</f>
        <v>#REF!</v>
      </c>
      <c r="AG523" s="34" t="e">
        <f>IF($B519&gt;=$B520, AG519, NPV($B520,AH522:$BD522))</f>
        <v>#REF!</v>
      </c>
      <c r="AH523" s="34" t="e">
        <f>IF($B519&gt;=$B520, AH519, NPV($B520,AI522:$BD522))</f>
        <v>#REF!</v>
      </c>
      <c r="AI523" s="34" t="e">
        <f>IF($B519&gt;=$B520, AI519, NPV($B520,AJ522:$BD522))</f>
        <v>#REF!</v>
      </c>
      <c r="AJ523" s="34" t="e">
        <f>IF($B519&gt;=$B520, AJ519, NPV($B520,AK522:$BD522))</f>
        <v>#REF!</v>
      </c>
      <c r="AK523" s="34" t="e">
        <f>IF($B519&gt;=$B520, AK519, NPV($B520,AL522:$BD522))</f>
        <v>#REF!</v>
      </c>
      <c r="AL523" s="34" t="e">
        <f>IF($B519&gt;=$B520, AL519, NPV($B520,AM522:$BD522))</f>
        <v>#REF!</v>
      </c>
      <c r="AM523" s="34" t="e">
        <f>IF($B519&gt;=$B520, AM519, NPV($B520,AN522:$BD522))</f>
        <v>#REF!</v>
      </c>
      <c r="AN523" s="34" t="e">
        <f>IF($B519&gt;=$B520, AN519, NPV($B520,AO522:$BD522))</f>
        <v>#REF!</v>
      </c>
      <c r="AO523" s="34" t="e">
        <f>IF($B519&gt;=$B520, AO519, NPV($B520,AP522:$BD522))</f>
        <v>#REF!</v>
      </c>
      <c r="AP523" s="34" t="e">
        <f>IF($B519&gt;=$B520, AP519, NPV($B520,AQ522:$BD522))</f>
        <v>#REF!</v>
      </c>
      <c r="AQ523" s="34" t="e">
        <f>IF($B519&gt;=$B520, AQ519, NPV($B520,AR522:$BD522))</f>
        <v>#REF!</v>
      </c>
      <c r="AR523" s="34"/>
      <c r="AS523" s="34"/>
      <c r="AT523" s="34"/>
      <c r="AU523" s="34"/>
      <c r="AV523" s="34"/>
      <c r="AW523" s="34"/>
      <c r="AX523" s="34"/>
      <c r="AY523" s="34"/>
      <c r="AZ523" s="34"/>
      <c r="BA523" s="34"/>
      <c r="BB523" s="34"/>
      <c r="BC523" s="34"/>
      <c r="BD523" s="34"/>
    </row>
    <row r="524" spans="1:56">
      <c r="A524" s="39"/>
      <c r="B524" s="12"/>
      <c r="C524" s="30" t="e">
        <f>$C$15</f>
        <v>#REF!</v>
      </c>
      <c r="D524" s="34" t="e">
        <f t="shared" ref="D524:AQ524" si="302">IF(D523=0,0,(1-D523/D519)*100)</f>
        <v>#REF!</v>
      </c>
      <c r="E524" s="34" t="e">
        <f t="shared" si="302"/>
        <v>#REF!</v>
      </c>
      <c r="F524" s="34" t="e">
        <f t="shared" si="302"/>
        <v>#REF!</v>
      </c>
      <c r="G524" s="34" t="e">
        <f t="shared" si="302"/>
        <v>#REF!</v>
      </c>
      <c r="H524" s="34" t="e">
        <f t="shared" si="302"/>
        <v>#REF!</v>
      </c>
      <c r="I524" s="34" t="e">
        <f t="shared" si="302"/>
        <v>#REF!</v>
      </c>
      <c r="J524" s="34" t="e">
        <f t="shared" si="302"/>
        <v>#REF!</v>
      </c>
      <c r="K524" s="34" t="e">
        <f t="shared" si="302"/>
        <v>#REF!</v>
      </c>
      <c r="L524" s="34" t="e">
        <f t="shared" si="302"/>
        <v>#REF!</v>
      </c>
      <c r="M524" s="34" t="e">
        <f t="shared" si="302"/>
        <v>#REF!</v>
      </c>
      <c r="N524" s="34" t="e">
        <f t="shared" si="302"/>
        <v>#REF!</v>
      </c>
      <c r="O524" s="34" t="e">
        <f t="shared" si="302"/>
        <v>#REF!</v>
      </c>
      <c r="P524" s="34" t="e">
        <f t="shared" si="302"/>
        <v>#REF!</v>
      </c>
      <c r="Q524" s="34" t="e">
        <f t="shared" si="302"/>
        <v>#REF!</v>
      </c>
      <c r="R524" s="34" t="e">
        <f t="shared" si="302"/>
        <v>#REF!</v>
      </c>
      <c r="S524" s="34" t="e">
        <f t="shared" si="302"/>
        <v>#REF!</v>
      </c>
      <c r="T524" s="34" t="e">
        <f t="shared" si="302"/>
        <v>#REF!</v>
      </c>
      <c r="U524" s="34" t="e">
        <f t="shared" si="302"/>
        <v>#REF!</v>
      </c>
      <c r="V524" s="34" t="e">
        <f t="shared" si="302"/>
        <v>#REF!</v>
      </c>
      <c r="W524" s="34" t="e">
        <f t="shared" si="302"/>
        <v>#REF!</v>
      </c>
      <c r="X524" s="34" t="e">
        <f t="shared" si="302"/>
        <v>#REF!</v>
      </c>
      <c r="Y524" s="34" t="e">
        <f t="shared" si="302"/>
        <v>#REF!</v>
      </c>
      <c r="Z524" s="34" t="e">
        <f t="shared" si="302"/>
        <v>#REF!</v>
      </c>
      <c r="AA524" s="34" t="e">
        <f t="shared" si="302"/>
        <v>#REF!</v>
      </c>
      <c r="AB524" s="34" t="e">
        <f t="shared" si="302"/>
        <v>#REF!</v>
      </c>
      <c r="AC524" s="34" t="e">
        <f t="shared" si="302"/>
        <v>#REF!</v>
      </c>
      <c r="AD524" s="34" t="e">
        <f t="shared" si="302"/>
        <v>#REF!</v>
      </c>
      <c r="AE524" s="34" t="e">
        <f t="shared" si="302"/>
        <v>#REF!</v>
      </c>
      <c r="AF524" s="34" t="e">
        <f t="shared" si="302"/>
        <v>#REF!</v>
      </c>
      <c r="AG524" s="34" t="e">
        <f t="shared" si="302"/>
        <v>#REF!</v>
      </c>
      <c r="AH524" s="34" t="e">
        <f t="shared" si="302"/>
        <v>#REF!</v>
      </c>
      <c r="AI524" s="34" t="e">
        <f t="shared" si="302"/>
        <v>#REF!</v>
      </c>
      <c r="AJ524" s="34" t="e">
        <f t="shared" si="302"/>
        <v>#REF!</v>
      </c>
      <c r="AK524" s="34" t="e">
        <f t="shared" si="302"/>
        <v>#REF!</v>
      </c>
      <c r="AL524" s="34" t="e">
        <f t="shared" si="302"/>
        <v>#REF!</v>
      </c>
      <c r="AM524" s="34" t="e">
        <f t="shared" si="302"/>
        <v>#REF!</v>
      </c>
      <c r="AN524" s="34" t="e">
        <f t="shared" si="302"/>
        <v>#REF!</v>
      </c>
      <c r="AO524" s="34" t="e">
        <f t="shared" si="302"/>
        <v>#REF!</v>
      </c>
      <c r="AP524" s="34" t="e">
        <f t="shared" si="302"/>
        <v>#REF!</v>
      </c>
      <c r="AQ524" s="34" t="e">
        <f t="shared" si="302"/>
        <v>#REF!</v>
      </c>
      <c r="AR524" s="50"/>
      <c r="AS524" s="50"/>
      <c r="AT524" s="50"/>
      <c r="AU524" s="50"/>
      <c r="AV524" s="50"/>
      <c r="AW524" s="50"/>
      <c r="AX524" s="50"/>
      <c r="AY524" s="50"/>
      <c r="AZ524" s="50"/>
      <c r="BA524" s="50"/>
      <c r="BB524" s="12"/>
      <c r="BC524" s="12"/>
      <c r="BD524" s="12"/>
    </row>
    <row r="525" spans="1:56">
      <c r="C525" s="30" t="str">
        <f>$C$16</f>
        <v>t-g&gt;0</v>
      </c>
      <c r="D525" s="42" t="e">
        <f>IF(D49-B517&gt;0,D49-B517,0)</f>
        <v>#REF!</v>
      </c>
      <c r="E525" s="42" t="e">
        <f>IF(E49-B517&gt;0,E49-B517,0)</f>
        <v>#REF!</v>
      </c>
      <c r="F525" s="42" t="e">
        <f>IF(F49-B517&gt;0,F49-B517,0)</f>
        <v>#REF!</v>
      </c>
      <c r="G525" s="42" t="e">
        <f>IF(G49-B517&gt;0,G49-B517,0)</f>
        <v>#REF!</v>
      </c>
      <c r="H525" s="42" t="e">
        <f>IF(H49-B517&gt;0,H49-B517,0)</f>
        <v>#REF!</v>
      </c>
      <c r="I525" s="42" t="e">
        <f>IF(I49-B517&gt;0,I49-B517,0)</f>
        <v>#REF!</v>
      </c>
      <c r="J525" s="42" t="e">
        <f>IF(J49-B517&gt;0,J49-B517,0)</f>
        <v>#REF!</v>
      </c>
      <c r="K525" s="42" t="e">
        <f>IF(K49-B517&gt;0,K49-B517,0)</f>
        <v>#REF!</v>
      </c>
      <c r="L525" s="42" t="e">
        <f>IF(L49-B517&gt;0,L49-B517,0)</f>
        <v>#REF!</v>
      </c>
      <c r="M525" s="42" t="e">
        <f>IF(M49-B517&gt;0,M49-B517,0)</f>
        <v>#REF!</v>
      </c>
      <c r="N525" s="42" t="e">
        <f>IF(N49-B517&gt;0,N49-B517,0)</f>
        <v>#REF!</v>
      </c>
      <c r="O525" s="42" t="e">
        <f>IF(O49-B517&gt;0,O49-B517,0)</f>
        <v>#REF!</v>
      </c>
      <c r="P525" s="42" t="e">
        <f>IF(P49-B517&gt;0,P49-B517,0)</f>
        <v>#REF!</v>
      </c>
      <c r="Q525" s="42" t="e">
        <f>IF(Q49-B517&gt;0,Q49-B517,0)</f>
        <v>#REF!</v>
      </c>
      <c r="R525" s="42" t="e">
        <f>IF(R49-B517&gt;0,R49-B517,0)</f>
        <v>#REF!</v>
      </c>
      <c r="S525" s="42" t="e">
        <f>IF(S49-B517&gt;0,S49-B517,0)</f>
        <v>#REF!</v>
      </c>
      <c r="T525" s="42" t="e">
        <f>IF(T49-B517&gt;0,T49-B517,0)</f>
        <v>#REF!</v>
      </c>
      <c r="U525" s="42" t="e">
        <f>IF(U49-B517&gt;0,U49-B517,0)</f>
        <v>#REF!</v>
      </c>
      <c r="V525" s="42" t="e">
        <f>IF(V49-B517&gt;0,V49-B517,0)</f>
        <v>#REF!</v>
      </c>
      <c r="W525" s="42" t="e">
        <f>IF(W49-B517&gt;0,W49-B517,0)</f>
        <v>#REF!</v>
      </c>
      <c r="X525" s="42" t="e">
        <f>IF(X49-B517&gt;0,X49-B517,0)</f>
        <v>#REF!</v>
      </c>
      <c r="Y525" s="42" t="e">
        <f>IF(Y49-B517&gt;0,Y49-B517,0)</f>
        <v>#REF!</v>
      </c>
      <c r="Z525" s="42" t="e">
        <f>IF(Z49-B517&gt;0,Z49-B517,0)</f>
        <v>#REF!</v>
      </c>
      <c r="AA525" s="42" t="e">
        <f>IF(AA49-B517&gt;0,AA49-B517,0)</f>
        <v>#REF!</v>
      </c>
      <c r="AB525" s="42" t="e">
        <f>IF(AB49-B517&gt;0,AB49-B517,0)</f>
        <v>#REF!</v>
      </c>
      <c r="AC525" s="42" t="e">
        <f>IF(AC49-B517&gt;0,AC49-B517,0)</f>
        <v>#REF!</v>
      </c>
      <c r="AD525" s="42" t="e">
        <f>IF(AD49-B517&gt;0,AD49-B517,0)</f>
        <v>#REF!</v>
      </c>
      <c r="AE525" s="42" t="e">
        <f>IF(AE49-B517&gt;0,AE49-B517,0)</f>
        <v>#REF!</v>
      </c>
      <c r="AF525" s="42"/>
      <c r="AG525" s="42"/>
      <c r="AH525" s="42"/>
      <c r="AI525" s="42"/>
      <c r="AJ525" s="42"/>
      <c r="AK525" s="42"/>
      <c r="AL525" s="42"/>
      <c r="AM525" s="42"/>
      <c r="AN525" s="42"/>
      <c r="AO525" s="42"/>
      <c r="AP525" s="42"/>
      <c r="AQ525" s="42"/>
      <c r="AR525" s="43"/>
      <c r="AS525" s="43"/>
      <c r="AT525" s="43"/>
      <c r="AU525" s="43"/>
      <c r="AV525" s="43"/>
      <c r="AW525" s="43"/>
      <c r="AX525" s="43"/>
      <c r="AY525" s="43"/>
      <c r="AZ525" s="43"/>
      <c r="BA525" s="43"/>
      <c r="BB525" s="12"/>
      <c r="BC525" s="12"/>
      <c r="BD525" s="12"/>
    </row>
    <row r="526" spans="1:56">
      <c r="C526" s="30"/>
      <c r="D526" s="42" t="e">
        <f>IF(D525=0,0,CHOOSE(D525,D532,E532,F532,G532,H532,I532,J532,K532,L532,M532,N532,O532,P532,Q532,R532,S532,T532,U532,V532,W532,X532,Y532,Z532,AA532,AB532,AC532,AD532,AE532,AF532))</f>
        <v>#REF!</v>
      </c>
      <c r="E526" s="42" t="e">
        <f>IF(E525=0,0,CHOOSE(E525,D532,E532,F532,G532,H532,I532,J532,K532,L532,M532,N532,O532,P532,Q532,R532,S532,T532,U532,V532,W532,X532,Y532,Z532,AA532,AB532,AC532,AD532,AE532,AF532))</f>
        <v>#REF!</v>
      </c>
      <c r="F526" s="42" t="e">
        <f>IF(F525=0,0,CHOOSE(F525,D532,E532,F532,G532,H532,I532,J532,K532,L532,M532,N532,O532,P532,Q532,R532,S532,T532,U532,V532,W532,X532,Y532,Z532,AA532,AB532,AC532,AD532,AE532,AF532))</f>
        <v>#REF!</v>
      </c>
      <c r="G526" s="42" t="e">
        <f>IF(G525=0,0,CHOOSE(G525,D532,E532,F532,G532,H532,I532,J532,K532,L532,M532,N532,O532,P532,Q532,R532,S532,T532,U532,V532,W532,X532,Y532,Z532,AA532,AB532,AC532,AD532,AE532,AF532))</f>
        <v>#REF!</v>
      </c>
      <c r="H526" s="42" t="e">
        <f>IF(H525=0,0,CHOOSE(H525,D532,E532,F532,G532,H532,I532,J532,K532,L532,M532,N532,O532,P532,Q532,R532,S532,T532,U532,V532,W532,X532,Y532,Z532,AA532,AB532,AC532,AD532,AE532,AF532))</f>
        <v>#REF!</v>
      </c>
      <c r="I526" s="42" t="e">
        <f>IF(I525=0,0,CHOOSE(I525,D532,E532,F532,G532,H532,I532,J532,K532,L532,M532,N532,O532,P532,Q532,R532,S532,T532,U532,V532,W532,X532,Y532,Z532,AA532,AB532,AC532,AD532,AE532,AF532))</f>
        <v>#REF!</v>
      </c>
      <c r="J526" s="42" t="e">
        <f>IF(J525=0,0,CHOOSE(J525,D532,E532,F532,G532,H532,I532,J532,K532,L532,M532,N532,O532,P532,Q532,R532,S532,T532,U532,V532,W532,X532,Y532,Z532,AA532,AB532,AC532,AD532,AE532,AF532))</f>
        <v>#REF!</v>
      </c>
      <c r="K526" s="42" t="e">
        <f>IF(K525=0,0,CHOOSE(K525,D532,E532,F532,G532,H532,I532,J532,K532,L532,M532,N532,O532,P532,Q532,R532,S532,T532,U532,V532,W532,X532,Y532,Z532,AA532,AB532,AC532,AD532,AE532,AF532))</f>
        <v>#REF!</v>
      </c>
      <c r="L526" s="42" t="e">
        <f>IF(L525=0,0,CHOOSE(L525,D532,E532,F532,G532,H532,I532,J532,K532,L532,M532,N532,O532,P532,Q532,R532,S532,T532,U532,V532,W532,X532,Y532,Z532,AA532,AB532,AC532,AD532,AE532,AF532))</f>
        <v>#REF!</v>
      </c>
      <c r="M526" s="42" t="e">
        <f>IF(M525=0,0,CHOOSE(M525,D532,E532,F532,G532,H532,I532,J532,K532,L532,M532,N532,O532,P532,Q532,R532,S532,T532,U532,V532,W532,X532,Y532,Z532,AA532,AB532,AC532,AD532,AE532,AF532))</f>
        <v>#REF!</v>
      </c>
      <c r="N526" s="42" t="e">
        <f>IF(N525=0,0,CHOOSE(N525,D532,E532,F532,G532,H532,I532,J532,K532,L532,M532,N532,O532,P532,Q532,R532,S532,T532,U532,V532,W532,X532,Y532,Z532,AA532,AB532,AC532,AD532,AE532,AF532))</f>
        <v>#REF!</v>
      </c>
      <c r="O526" s="42" t="e">
        <f>IF(O525=0,0,CHOOSE(O525,D532,E532,F532,G532,H532,I532,J532,K532,L532,M532,N532,O532,P532,Q532,R532,S532,T532,U532,V532,W532,X532,Y532,Z532,AA532,AB532,AC532,AD532,AE532,AF532))</f>
        <v>#REF!</v>
      </c>
      <c r="P526" s="42" t="e">
        <f>IF(P525=0,0,CHOOSE(P525,D532,E532,F532,G532,H532,I532,J532,K532,L532,M532,N532,O532,P532,Q532,R532,S532,T532,U532,V532,W532,X532,Y532,Z532,AA532,AB532,AC532,AD532,AE532,AF532))</f>
        <v>#REF!</v>
      </c>
      <c r="Q526" s="42" t="e">
        <f>IF(Q525=0,0,CHOOSE(Q525,D532,E532,F532,G532,H532,I532,J532,K532,L532,M532,N532,O532,P532,Q532,R532,S532,T532,U532,V532,W532,X532,Y532,Z532,AA532,AB532,AC532,AD532,AE532,AF532))</f>
        <v>#REF!</v>
      </c>
      <c r="R526" s="42" t="e">
        <f>IF(R525=0,0,CHOOSE(R525,D532,E532,F532,G532,H532,I532,J532,K532,L532,M532,N532,O532,P532,Q532,R532,S532,T532,U532,V532,W532,X532,Y532,Z532,AA532,AB532,AC532,AD532,AE532,AF532))</f>
        <v>#REF!</v>
      </c>
      <c r="S526" s="42" t="e">
        <f>IF(S525=0,0,CHOOSE(S525,D532,E532,F532,G532,H532,I532,J532,K532,L532,M532,N532,O532,P532,Q532,R532,S532,T532,U532,V532,W532,X532,Y532,Z532,AA532,AB532,AC532,AD532,AE532,AF532))</f>
        <v>#REF!</v>
      </c>
      <c r="T526" s="42" t="e">
        <f>IF(T525=0,0,CHOOSE(T525,D532,E532,F532,G532,H532,I532,J532,K532,L532,M532,N532,O532,P532,Q532,R532,S532,T532,U532,V532,W532,X532,Y532,Z532,AA532,AB532,AC532,AD532,AE532,AF532))</f>
        <v>#REF!</v>
      </c>
      <c r="U526" s="42" t="e">
        <f>IF(U525=0,0,CHOOSE(U525,D532,E532,F532,G532,H532,I532,J532,K532,L532,M532,N532,O532,P532,Q532,R532,S532,T532,U532,V532,W532,X532,Y532,Z532,AA532,AB532,AC532,AD532,AE532,AF532))</f>
        <v>#REF!</v>
      </c>
      <c r="V526" s="42" t="e">
        <f>IF(V525=0,0,CHOOSE(V525,D532,E532,F532,G532,H532,I532,J532,K532,L532,M532,N532,O532,P532,Q532,R532,S532,T532,U532,V532,W532,X532,Y532,Z532,AA532,AB532,AC532,AD532,AE532,AF532))</f>
        <v>#REF!</v>
      </c>
      <c r="W526" s="42" t="e">
        <f>IF(W525=0,0,CHOOSE(W525,D532,E532,F532,G532,H532,I532,J532,K532,L532,M532,N532,O532,P532,Q532,R532,S532,T532,U532,V532,W532,X532,Y532,Z532,AA532,AB532,AC532,AD532,AE532,AF532))</f>
        <v>#REF!</v>
      </c>
      <c r="X526" s="42" t="e">
        <f>IF(X525=0,0,CHOOSE(X525,D532,E532,F532,G532,H532,I532,J532,K532,L532,M532,N532,O532,P532,Q532,R532,S532,T532,U532,V532,W532,X532,Y532,Z532,AA532,AB532,AC532,AD532,AE532,AF532))</f>
        <v>#REF!</v>
      </c>
      <c r="Y526" s="42" t="e">
        <f>IF(Y525=0,0,CHOOSE(Y525,D532,E532,F532,G532,H532,I532,J532,K532,L532,M532,N532,O532,P532,Q532,R532,S532,T532,U532,V532,W532,X532,Y532,Z532,AA532,AB532,AC532,AD532,AE532,AF532))</f>
        <v>#REF!</v>
      </c>
      <c r="Z526" s="42" t="e">
        <f>IF(Z525=0,0,CHOOSE(Z525,D532,E532,F532,G532,H532,I532,J532,K532,L532,M532,N532,O532,P532,Q532,R532,S532,T532,U532,V532,W532,X532,Y532,Z532,AA532,AB532,AC532,AD532,AE532,AF532))</f>
        <v>#REF!</v>
      </c>
      <c r="AA526" s="42" t="e">
        <f>IF(AA525=0,0,CHOOSE(AA525,D532,E532,F532,G532,H532,I532,J532,K532,L532,M532,N532,O532,P532,Q532,R532,S532,T532,U532,V532,W532,X532,Y532,Z532,AA532,AB532,AC532,AD532,AE532,AF532))</f>
        <v>#REF!</v>
      </c>
      <c r="AB526" s="42" t="e">
        <f>IF(AB525=0,0,CHOOSE(AB525,D532,E532,F532,G532,H532,I532,J532,K532,L532,M532,N532,O532,P532,Q532,R532,S532,T532,U532,V532,W532,X532,Y532,Z532,AA532,AB532,AC532,AD532,AE532,AF532))</f>
        <v>#REF!</v>
      </c>
      <c r="AC526" s="42" t="e">
        <f>IF(AC525=0,0,CHOOSE(AC525,D532,E532,F532,G532,H532,I532,J532,K532,L532,M532,N532,O532,P532,Q532,R532,S532,T532,U532,V532,W532,X532,Y532,Z532,AA532,AB532,AC532,AD532,AE532,AF532))</f>
        <v>#REF!</v>
      </c>
      <c r="AD526" s="42" t="e">
        <f>IF(AD525=0,0,CHOOSE(AD525,D532,E532,F532,G532,H532,I532,J532,K532,L532,M532,N532,O532,P532,Q532,R532,S532,T532,U532,V532,W532,X532,Y532,Z532,AA532,AB532,AC532,AD532,AE532,AF532))</f>
        <v>#REF!</v>
      </c>
      <c r="AE526" s="42" t="e">
        <f>IF(AE525=0,0,CHOOSE(AE525,D532,E532,F532,G532,H532,I532,J532,K532,L532,M532,N532,O532,P532,Q532,R532,S532,T532,U532,V532,W532,X532,Y532,Z532,AA532,AB532,AC532,AD532,AE532,AF532))</f>
        <v>#REF!</v>
      </c>
      <c r="AF526" s="42"/>
      <c r="AG526" s="42"/>
      <c r="AH526" s="42"/>
      <c r="AI526" s="42"/>
      <c r="AJ526" s="42"/>
      <c r="AK526" s="42"/>
      <c r="AL526" s="42"/>
      <c r="AM526" s="42"/>
      <c r="AN526" s="42"/>
      <c r="AO526" s="42"/>
      <c r="AP526" s="42"/>
      <c r="AQ526" s="42"/>
      <c r="AR526" s="23"/>
      <c r="AS526" s="23"/>
      <c r="AT526" s="23"/>
      <c r="AU526" s="23"/>
      <c r="AV526" s="23"/>
      <c r="AW526" s="23"/>
      <c r="AX526" s="23"/>
      <c r="AY526" s="23"/>
      <c r="AZ526" s="23"/>
      <c r="BA526" s="23"/>
      <c r="BB526" s="12"/>
      <c r="BC526" s="12"/>
      <c r="BD526" s="12"/>
    </row>
    <row r="527" spans="1:56">
      <c r="C527" s="30" t="str">
        <f>$C$18</f>
        <v>t-m condition</v>
      </c>
      <c r="D527" s="42" t="e">
        <f>IF(D49-B518&gt;0,D49-B518,0)</f>
        <v>#REF!</v>
      </c>
      <c r="E527" s="42" t="e">
        <f>IF(E49-B518&gt;0,E49-B518,0)</f>
        <v>#REF!</v>
      </c>
      <c r="F527" s="42" t="e">
        <f>IF(F49-B518&gt;0,F49-B518,0)</f>
        <v>#REF!</v>
      </c>
      <c r="G527" s="42" t="e">
        <f>IF(G49-B518&gt;0,G49-B518,0)</f>
        <v>#REF!</v>
      </c>
      <c r="H527" s="42" t="e">
        <f>IF(H49-B518&gt;0,H49-B518,0)</f>
        <v>#REF!</v>
      </c>
      <c r="I527" s="42" t="e">
        <f>IF(I49-B518&gt;0,I49-B518,0)</f>
        <v>#REF!</v>
      </c>
      <c r="J527" s="42" t="e">
        <f>IF(J49-B518&gt;0,J49-B518,0)</f>
        <v>#REF!</v>
      </c>
      <c r="K527" s="42" t="e">
        <f>IF(K49-B518&gt;0,K49-B518,0)</f>
        <v>#REF!</v>
      </c>
      <c r="L527" s="42" t="e">
        <f>IF(L49-B518&gt;0,L49-B518,0)</f>
        <v>#REF!</v>
      </c>
      <c r="M527" s="42" t="e">
        <f>IF(M49-B518&gt;0,M49-B518,0)</f>
        <v>#REF!</v>
      </c>
      <c r="N527" s="42" t="e">
        <f>IF(N49-B518&gt;0,N49-B518,0)</f>
        <v>#REF!</v>
      </c>
      <c r="O527" s="42" t="e">
        <f>IF(O49-B518&gt;0,O49-B518,0)</f>
        <v>#REF!</v>
      </c>
      <c r="P527" s="42" t="e">
        <f>IF(P49-B518&gt;0,P49-B518,0)</f>
        <v>#REF!</v>
      </c>
      <c r="Q527" s="42" t="e">
        <f>IF(Q49-B518&gt;0,Q49-B518,0)</f>
        <v>#REF!</v>
      </c>
      <c r="R527" s="42" t="e">
        <f>IF(R49-B518&gt;0,R49-B518,0)</f>
        <v>#REF!</v>
      </c>
      <c r="S527" s="42" t="e">
        <f>IF(S49-B518&gt;0,S49-B518,0)</f>
        <v>#REF!</v>
      </c>
      <c r="T527" s="42" t="e">
        <f>IF(T49-B518&gt;0,T49-B518,0)</f>
        <v>#REF!</v>
      </c>
      <c r="U527" s="42" t="e">
        <f>IF(U49-B518&gt;0,U49-B518,0)</f>
        <v>#REF!</v>
      </c>
      <c r="V527" s="42" t="e">
        <f>IF(V49-B518&gt;0,V49-B518,0)</f>
        <v>#REF!</v>
      </c>
      <c r="W527" s="42" t="e">
        <f>IF(W49-B518&gt;0,W49-B518,0)</f>
        <v>#REF!</v>
      </c>
      <c r="X527" s="42" t="e">
        <f>IF(X49-B518&gt;0,X49-B518,0)</f>
        <v>#REF!</v>
      </c>
      <c r="Y527" s="42" t="e">
        <f>IF(Y49-B518&gt;0,Y49-B518,0)</f>
        <v>#REF!</v>
      </c>
      <c r="Z527" s="42" t="e">
        <f>IF(Z49-B518&gt;0,Z49-B518,0)</f>
        <v>#REF!</v>
      </c>
      <c r="AA527" s="42" t="e">
        <f>IF(AA49-B518&gt;0,AA49-B518,0)</f>
        <v>#REF!</v>
      </c>
      <c r="AB527" s="42" t="e">
        <f>IF(AB49-B518&gt;0,AB49-B518,0)</f>
        <v>#REF!</v>
      </c>
      <c r="AC527" s="42" t="e">
        <f>IF(AC49-B518&gt;0,AC49-B518,0)</f>
        <v>#REF!</v>
      </c>
      <c r="AD527" s="42" t="e">
        <f>IF(AD49-B518&gt;0,AD49-B518,0)</f>
        <v>#REF!</v>
      </c>
      <c r="AE527" s="42" t="e">
        <f>IF(AE49-B518&gt;0,AE49-B518,0)</f>
        <v>#REF!</v>
      </c>
      <c r="AF527" s="42"/>
      <c r="AG527" s="42"/>
      <c r="AH527" s="42"/>
      <c r="AI527" s="42"/>
      <c r="AJ527" s="42"/>
      <c r="AK527" s="42"/>
      <c r="AL527" s="42"/>
      <c r="AM527" s="42"/>
      <c r="AN527" s="42"/>
      <c r="AO527" s="42"/>
      <c r="AP527" s="42"/>
      <c r="AQ527" s="42"/>
      <c r="AR527" s="45"/>
      <c r="AS527" s="45"/>
      <c r="AT527" s="45"/>
      <c r="AU527" s="45"/>
      <c r="AV527" s="45"/>
      <c r="AW527" s="46"/>
      <c r="AX527" s="45"/>
      <c r="AY527" s="45"/>
      <c r="AZ527" s="45"/>
      <c r="BA527" s="45"/>
      <c r="BB527" s="12"/>
      <c r="BC527" s="12"/>
      <c r="BD527" s="12"/>
    </row>
    <row r="528" spans="1:56">
      <c r="D528" s="34" t="e">
        <f>IF(D527=0,0,CHOOSE(D527,D532,E532,F532,G532,H532,I532,J532,K532,L532,M532,N532,O532,P532,Q532,R532,S532,T532,U532,V532,W532,X532,Y532,Z532,AA532,AB532,AC532,AD532,AE532))</f>
        <v>#REF!</v>
      </c>
      <c r="E528" s="34" t="e">
        <f>IF(E527=0,0,CHOOSE(E527,D532,E532,F532,G532,H532,I532,J532,K532,L532,M532,N532,O532,P532,Q532,R532,S532,T532,U532,V532,W532,X532,Y532,Z532,AA532,AB532,AC532,AD532,AE532))</f>
        <v>#REF!</v>
      </c>
      <c r="F528" s="34" t="e">
        <f>IF(F527=0,0,CHOOSE(F527,D532,E532,F532,G532,H532,I532,J532,K532,L532,M532,N532,O532,P532,Q532,R532,S532,T532,U532,V532,W532,X532,Y532,Z532,AA532,AB532,AC532,AD532,AE532))</f>
        <v>#REF!</v>
      </c>
      <c r="G528" s="34" t="e">
        <f>IF(G527=0,0,CHOOSE(G527,D532,E532,F532,G532,H532,I532,J532,K532,L532,M532,N532,O532,P532,Q532,R532,S532,T532,U532,V532,W532,X532,Y532,Z532,AA532,AB532,AC532,AD532,AE532))</f>
        <v>#REF!</v>
      </c>
      <c r="H528" s="34" t="e">
        <f>IF(H527=0,0,CHOOSE(H527,D532,E532,F532,G532,H532,I532,J532,K532,L532,M532,N532,O532,P532,Q532,R532,S532,T532,U532,V532,W532,X532,Y532,Z532,AA532,AB532,AC532,AD532,AE532))</f>
        <v>#REF!</v>
      </c>
      <c r="I528" s="34" t="e">
        <f>IF(I527=0,0,CHOOSE(I527,D532,E532,F532,G532,H532,I532,J532,K532,L532,M532,N532,O532,P532,Q532,R532,S532,T532,U532,V532,W532,X532,Y532,Z532,AA532,AB532,AC532,AD532,AE532))</f>
        <v>#REF!</v>
      </c>
      <c r="J528" s="34" t="e">
        <f>IF(J527=0,0,CHOOSE(J527,D532,E532,F532,G532,H532,I532,J532,K532,L532,M532,N532,O532,P532,Q532,R532,S532,T532,U532,V532,W532,X532,Y532,Z532,AA532,AB532,AC532,AD532,AE532))</f>
        <v>#REF!</v>
      </c>
      <c r="K528" s="34" t="e">
        <f>IF(K527=0,0,CHOOSE(K527,D532,E532,F532,G532,H532,I532,J532,K532,L532,M532,N532,O532,P532,Q532,R532,S532,T532,U532,V532,W532,X532,Y532,Z532,AA532,AB532,AC532,AD532,AE532))</f>
        <v>#REF!</v>
      </c>
      <c r="L528" s="34" t="e">
        <f>IF(L527=0,0,CHOOSE(L527,D532,E532,F532,G532,H532,I532,J532,K532,L532,M532,N532,O532,P532,Q532,R532,S532,T532,U532,V532,W532,X532,Y532,Z532,AA532,AB532,AC532,AD532,AE532))</f>
        <v>#REF!</v>
      </c>
      <c r="M528" s="34" t="e">
        <f>IF(M527=0,0,CHOOSE(M527,D532,E532,F532,G532,H532,I532,J532,K532,L532,M532,N532,O532,P532,Q532,R532,S532,T532,U532,V532,W532,X532,Y532,Z532,AA532,AB532,AC532,AD532,AE532))</f>
        <v>#REF!</v>
      </c>
      <c r="N528" s="34" t="e">
        <f>IF(N527=0,0,CHOOSE(N527,D532,E532,F532,G532,H532,I532,J532,K532,L532,M532,N532,O532,P532,Q532,R532,S532,T532,U532,V532,W532,X532,Y532,Z532,AA532,AB532,AC532,AD532,AE532))</f>
        <v>#REF!</v>
      </c>
      <c r="O528" s="34" t="e">
        <f>IF(O527=0,0,CHOOSE(O527,D532,E532,F532,G532,H532,I532,J532,K532,L532,M532,N532,O532,P532,Q532,R532,S532,T532,U532,V532,W532,X532,Y532,Z532,AA532,AB532,AC532,AD532,AE532))</f>
        <v>#REF!</v>
      </c>
      <c r="P528" s="34" t="e">
        <f>IF(P527=0,0,CHOOSE(P527,D532,E532,F532,G532,H532,I532,J532,K532,L532,M532,N532,O532,P532,Q532,R532,S532,T532,U532,V532,W532,X532,Y532,Z532,AA532,AB532,AC532,AD532,AE532))</f>
        <v>#REF!</v>
      </c>
      <c r="Q528" s="34" t="e">
        <f>IF(Q527=0,0,CHOOSE(Q527,D532,E532,F532,G532,H532,I532,J532,K532,L532,M532,N532,O532,P532,Q532,R532,S532,T532,U532,V532,W532,X532,Y532,Z532,AA532,AB532,AC532,AD532,AE532))</f>
        <v>#REF!</v>
      </c>
      <c r="R528" s="34" t="e">
        <f>IF(R527=0,0,CHOOSE(R527,D532,E532,F532,G532,H532,I532,J532,K532,L532,M532,N532,O532,P532,Q532,R532,S532,T532,U532,V532,W532,X532,Y532,Z532,AA532,AB532,AC532,AD532,AE532))</f>
        <v>#REF!</v>
      </c>
      <c r="S528" s="34" t="e">
        <f>IF(S527=0,0,CHOOSE(S527,D532,E532,F532,G532,H532,I532,J532,K532,L532,M532,N532,O532,P532,Q532,R532,S532,T532,U532,V532,W532,X532,Y532,Z532,AA532,AB532,AC532,AD532,AE532))</f>
        <v>#REF!</v>
      </c>
      <c r="T528" s="34" t="e">
        <f>IF(T527=0,0,CHOOSE(T527,D532,E532,F532,G532,H532,I532,J532,K532,L532,M532,N532,O532,P532,Q532,R532,S532,T532,U532,V532,W532,X532,Y532,Z532,AA532,AB532,AC532,AD532,AE532))</f>
        <v>#REF!</v>
      </c>
      <c r="U528" s="34" t="e">
        <f>IF(U527=0,0,CHOOSE(U527,D532,E532,F532,G532,H532,I532,J532,K532,L532,M532,N532,O532,P532,Q532,R532,S532,T532,U532,V532,W532,X532,Y532,Z532,AA532,AB532,AC532,AD532,AE532))</f>
        <v>#REF!</v>
      </c>
      <c r="V528" s="34" t="e">
        <f>IF(V527=0,0,CHOOSE(V527,D532,E532,F532,G532,H532,I532,J532,K532,L532,M532,N532,O532,P532,Q532,R532,S532,T532,U532,V532,W532,X532,Y532,Z532,AA532,AB532,AC532,AD532,AE532))</f>
        <v>#REF!</v>
      </c>
      <c r="W528" s="34" t="e">
        <f>IF(W527=0,0,CHOOSE(W527,D532,E532,F532,G532,H532,I532,J532,K532,L532,M532,N532,O532,P532,Q532,R532,S532,T532,U532,V532,W532,X532,Y532,Z532,AA532,AB532,AC532,AD532,AE532))</f>
        <v>#REF!</v>
      </c>
      <c r="X528" s="34" t="e">
        <f>IF(X527=0,0,CHOOSE(X527,D532,E532,F532,G532,H532,I532,J532,K532,L532,M532,N532,O532,P532,Q532,R532,S532,T532,U532,V532,W532,X532,Y532,Z532,AA532,AB532,AC532,AD532,AE532))</f>
        <v>#REF!</v>
      </c>
      <c r="Y528" s="34" t="e">
        <f>IF(Y527=0,0,CHOOSE(Y527,D532,E532,F532,G532,H532,I532,J532,K532,L532,M532,N532,O532,P532,Q532,R532,S532,T532,U532,V532,W532,X532,Y532,Z532,AA532,AB532,AC532,AD532,AE532))</f>
        <v>#REF!</v>
      </c>
      <c r="Z528" s="34" t="e">
        <f>IF(Z527=0,0,CHOOSE(Z527,D532,E532,F532,G532,H532,I532,J532,K532,L532,M532,N532,O532,P532,Q532,R532,S532,T532,U532,V532,W532,X532,Y532,Z532,AA532,AB532,AC532,AD532,AE532))</f>
        <v>#REF!</v>
      </c>
      <c r="AA528" s="34" t="e">
        <f>IF(AA527=0,0,CHOOSE(AA527,D532,E532,F532,G532,H532,I532,J532,K532,L532,M532,N532,O532,P532,Q532,R532,S532,T532,U532,V532,W532,X532,Y532,Z532,AA532,AB532,AC532,AD532,AE532))</f>
        <v>#REF!</v>
      </c>
      <c r="AB528" s="34" t="e">
        <f>IF(AB527=0,0,CHOOSE(AB527,D532,E532,F532,G532,H532,I532,J532,K532,L532,M532,N532,O532,P532,Q532,R532,S532,T532,U532,V532,W532,X532,Y532,Z532,AA532,AB532,AC532,AD532,AE532))</f>
        <v>#REF!</v>
      </c>
      <c r="AC528" s="34" t="e">
        <f>IF(AC527=0,0,CHOOSE(AC527,D532,E532,F532,G532,H532,I532,J532,K532,L532,M532,N532,O532,P532,Q532,R532,S532,T532,U532,V532,W532,X532,Y532,Z532,AA532,AB532,AC532,AD532,AE532))</f>
        <v>#REF!</v>
      </c>
      <c r="AD528" s="34" t="e">
        <f>IF(AD527=0,0,CHOOSE(AD527,D532,E532,F532,G532,H532,I532,J532,K532,L532,M532,N532,O532,P532,Q532,R532,S532,T532,U532,V532,W532,X532,Y532,Z532,AA532,AB532,AC532,AD532,AE532))</f>
        <v>#REF!</v>
      </c>
      <c r="AE528" s="34" t="e">
        <f>IF(AE527=0,0,CHOOSE(AE527,D532,E532,F532,G532,H532,I532,J532,K532,L532,M532,N532,O532,P532,Q532,R532,S532,T532,U532,V532,W532,X532,Y532,Z532,AA532,AB532,AC532,AD532,AE532))</f>
        <v>#REF!</v>
      </c>
      <c r="AF528" s="42"/>
      <c r="AG528" s="42"/>
      <c r="AH528" s="42"/>
      <c r="AI528" s="42"/>
      <c r="AJ528" s="42"/>
      <c r="AK528" s="42"/>
      <c r="AL528" s="42"/>
      <c r="AM528" s="42"/>
      <c r="AN528" s="42"/>
      <c r="AO528" s="42"/>
      <c r="AP528" s="42"/>
      <c r="AQ528" s="42"/>
      <c r="AR528" s="12"/>
      <c r="AS528" s="12"/>
      <c r="AT528" s="12"/>
      <c r="AU528" s="12"/>
      <c r="AV528" s="12"/>
      <c r="AW528" s="12"/>
      <c r="AX528" s="12"/>
      <c r="AY528" s="12"/>
      <c r="AZ528" s="12"/>
      <c r="BA528" s="12"/>
      <c r="BB528" s="12"/>
      <c r="BC528" s="12"/>
      <c r="BD528" s="12"/>
    </row>
    <row r="529" spans="1:56">
      <c r="A529" s="49"/>
      <c r="B529" s="12"/>
      <c r="C529" s="12"/>
      <c r="D529" s="22"/>
      <c r="E529" s="22"/>
      <c r="F529" s="22"/>
      <c r="G529" s="22"/>
      <c r="H529" s="22"/>
      <c r="I529" s="22"/>
      <c r="J529" s="22"/>
      <c r="K529" s="22"/>
      <c r="L529" s="22"/>
      <c r="M529" s="22"/>
      <c r="N529" s="22"/>
      <c r="O529" s="22"/>
      <c r="P529" s="22"/>
      <c r="Q529" s="22"/>
      <c r="R529" s="22"/>
      <c r="S529" s="22"/>
      <c r="T529" s="22"/>
      <c r="U529" s="22"/>
      <c r="V529" s="22"/>
      <c r="W529" s="22"/>
      <c r="X529" s="22"/>
      <c r="Y529" s="22"/>
      <c r="Z529" s="22"/>
      <c r="AA529" s="22"/>
      <c r="AB529" s="22"/>
      <c r="AC529" s="22"/>
      <c r="AD529" s="50"/>
      <c r="AE529" s="50"/>
      <c r="AF529" s="50"/>
      <c r="AG529" s="50"/>
      <c r="AH529" s="50"/>
      <c r="AI529" s="50"/>
      <c r="AJ529" s="50"/>
      <c r="AK529" s="50"/>
      <c r="AL529" s="50"/>
      <c r="AM529" s="50"/>
      <c r="AN529" s="50"/>
      <c r="AO529" s="50"/>
      <c r="AP529" s="50"/>
      <c r="AQ529" s="50"/>
      <c r="AR529" s="50"/>
      <c r="AS529" s="50"/>
      <c r="AT529" s="50"/>
      <c r="AU529" s="50"/>
      <c r="AV529" s="50"/>
      <c r="AW529" s="50"/>
      <c r="AX529" s="50"/>
      <c r="AY529" s="50"/>
      <c r="AZ529" s="50"/>
      <c r="BA529" s="50"/>
      <c r="BB529" s="12"/>
      <c r="BC529" s="12"/>
      <c r="BD529" s="12"/>
    </row>
    <row r="530" spans="1:56">
      <c r="A530" s="49" t="e">
        <f>+"Output "&amp; PV_Base!A516&amp;""</f>
        <v>#REF!</v>
      </c>
      <c r="B530" s="12"/>
      <c r="C530" s="51"/>
      <c r="D530" s="52" t="e">
        <f>D63</f>
        <v>#NAME?</v>
      </c>
      <c r="E530" s="25" t="e">
        <f t="shared" ref="E530:AE530" si="303">D530+1</f>
        <v>#NAME?</v>
      </c>
      <c r="F530" s="25" t="e">
        <f t="shared" si="303"/>
        <v>#NAME?</v>
      </c>
      <c r="G530" s="25" t="e">
        <f t="shared" si="303"/>
        <v>#NAME?</v>
      </c>
      <c r="H530" s="25" t="e">
        <f t="shared" si="303"/>
        <v>#NAME?</v>
      </c>
      <c r="I530" s="25" t="e">
        <f t="shared" si="303"/>
        <v>#NAME?</v>
      </c>
      <c r="J530" s="25" t="e">
        <f t="shared" si="303"/>
        <v>#NAME?</v>
      </c>
      <c r="K530" s="25" t="e">
        <f t="shared" si="303"/>
        <v>#NAME?</v>
      </c>
      <c r="L530" s="25" t="e">
        <f t="shared" si="303"/>
        <v>#NAME?</v>
      </c>
      <c r="M530" s="25" t="e">
        <f t="shared" si="303"/>
        <v>#NAME?</v>
      </c>
      <c r="N530" s="25" t="e">
        <f t="shared" si="303"/>
        <v>#NAME?</v>
      </c>
      <c r="O530" s="25" t="e">
        <f t="shared" si="303"/>
        <v>#NAME?</v>
      </c>
      <c r="P530" s="25" t="e">
        <f t="shared" si="303"/>
        <v>#NAME?</v>
      </c>
      <c r="Q530" s="25" t="e">
        <f t="shared" si="303"/>
        <v>#NAME?</v>
      </c>
      <c r="R530" s="25" t="e">
        <f t="shared" si="303"/>
        <v>#NAME?</v>
      </c>
      <c r="S530" s="25" t="e">
        <f t="shared" si="303"/>
        <v>#NAME?</v>
      </c>
      <c r="T530" s="25" t="e">
        <f t="shared" si="303"/>
        <v>#NAME?</v>
      </c>
      <c r="U530" s="25" t="e">
        <f t="shared" si="303"/>
        <v>#NAME?</v>
      </c>
      <c r="V530" s="25" t="e">
        <f t="shared" si="303"/>
        <v>#NAME?</v>
      </c>
      <c r="W530" s="25" t="e">
        <f t="shared" si="303"/>
        <v>#NAME?</v>
      </c>
      <c r="X530" s="25" t="e">
        <f t="shared" si="303"/>
        <v>#NAME?</v>
      </c>
      <c r="Y530" s="25" t="e">
        <f t="shared" si="303"/>
        <v>#NAME?</v>
      </c>
      <c r="Z530" s="25" t="e">
        <f t="shared" si="303"/>
        <v>#NAME?</v>
      </c>
      <c r="AA530" s="25" t="e">
        <f t="shared" si="303"/>
        <v>#NAME?</v>
      </c>
      <c r="AB530" s="25" t="e">
        <f t="shared" si="303"/>
        <v>#NAME?</v>
      </c>
      <c r="AC530" s="25" t="e">
        <f t="shared" si="303"/>
        <v>#NAME?</v>
      </c>
      <c r="AD530" s="25" t="e">
        <f t="shared" si="303"/>
        <v>#NAME?</v>
      </c>
      <c r="AE530" s="25" t="e">
        <f t="shared" si="303"/>
        <v>#NAME?</v>
      </c>
      <c r="AF530" s="50"/>
      <c r="AG530" s="50"/>
      <c r="AH530" s="50"/>
      <c r="AI530" s="50"/>
      <c r="AJ530" s="50"/>
      <c r="AK530" s="50"/>
      <c r="AL530" s="50"/>
      <c r="AM530" s="50"/>
      <c r="AN530" s="50"/>
      <c r="AO530" s="50"/>
      <c r="AP530" s="50"/>
      <c r="AQ530" s="50"/>
      <c r="AR530" s="50"/>
      <c r="AS530" s="50"/>
      <c r="AT530" s="50"/>
      <c r="AU530" s="50"/>
      <c r="AV530" s="50"/>
      <c r="AW530" s="50"/>
      <c r="AX530" s="50"/>
      <c r="AY530" s="50"/>
      <c r="AZ530" s="50"/>
      <c r="BA530" s="50"/>
      <c r="BB530" s="12"/>
      <c r="BC530" s="12"/>
      <c r="BD530" s="12"/>
    </row>
    <row r="531" spans="1:56">
      <c r="A531" s="53"/>
      <c r="B531" s="51"/>
      <c r="C531" s="54" t="e">
        <f>$C$22</f>
        <v>#REF!</v>
      </c>
      <c r="D531" s="85" t="e">
        <f>#REF!</f>
        <v>#REF!</v>
      </c>
      <c r="E531" s="85" t="e">
        <f>#REF!</f>
        <v>#REF!</v>
      </c>
      <c r="F531" s="85" t="e">
        <f>#REF!</f>
        <v>#REF!</v>
      </c>
      <c r="G531" s="85" t="e">
        <f>#REF!</f>
        <v>#REF!</v>
      </c>
      <c r="H531" s="85" t="e">
        <f>#REF!</f>
        <v>#REF!</v>
      </c>
      <c r="I531" s="85" t="e">
        <f>#REF!</f>
        <v>#REF!</v>
      </c>
      <c r="J531" s="85" t="e">
        <f>#REF!</f>
        <v>#REF!</v>
      </c>
      <c r="K531" s="85" t="e">
        <f>#REF!</f>
        <v>#REF!</v>
      </c>
      <c r="L531" s="85" t="e">
        <f>#REF!</f>
        <v>#REF!</v>
      </c>
      <c r="M531" s="85" t="e">
        <f>#REF!</f>
        <v>#REF!</v>
      </c>
      <c r="N531" s="85" t="e">
        <f>#REF!</f>
        <v>#REF!</v>
      </c>
      <c r="O531" s="85" t="e">
        <f>#REF!</f>
        <v>#REF!</v>
      </c>
      <c r="P531" s="85" t="e">
        <f>#REF!</f>
        <v>#REF!</v>
      </c>
      <c r="Q531" s="85" t="e">
        <f>#REF!</f>
        <v>#REF!</v>
      </c>
      <c r="R531" s="85" t="e">
        <f>#REF!</f>
        <v>#REF!</v>
      </c>
      <c r="S531" s="85" t="e">
        <f>#REF!</f>
        <v>#REF!</v>
      </c>
      <c r="T531" s="85" t="e">
        <f>#REF!</f>
        <v>#REF!</v>
      </c>
      <c r="U531" s="85" t="e">
        <f>#REF!</f>
        <v>#REF!</v>
      </c>
      <c r="V531" s="85" t="e">
        <f>#REF!</f>
        <v>#REF!</v>
      </c>
      <c r="W531" s="85" t="e">
        <f>#REF!</f>
        <v>#REF!</v>
      </c>
      <c r="X531" s="85" t="e">
        <f>#REF!</f>
        <v>#REF!</v>
      </c>
      <c r="Y531" s="85" t="e">
        <f>#REF!</f>
        <v>#REF!</v>
      </c>
      <c r="Z531" s="85" t="e">
        <f>#REF!</f>
        <v>#REF!</v>
      </c>
      <c r="AA531" s="85" t="e">
        <f>#REF!</f>
        <v>#REF!</v>
      </c>
      <c r="AB531" s="85" t="e">
        <f>#REF!</f>
        <v>#REF!</v>
      </c>
      <c r="AC531" s="85" t="e">
        <f>#REF!</f>
        <v>#REF!</v>
      </c>
      <c r="AD531" s="85" t="e">
        <f>#REF!</f>
        <v>#REF!</v>
      </c>
      <c r="AE531" s="85" t="e">
        <f>#REF!</f>
        <v>#REF!</v>
      </c>
      <c r="AF531" s="50"/>
      <c r="AG531" s="50"/>
      <c r="AH531" s="50"/>
      <c r="AI531" s="50"/>
      <c r="AJ531" s="50"/>
      <c r="AK531" s="50"/>
      <c r="AL531" s="50"/>
      <c r="AM531" s="50"/>
      <c r="AN531" s="50"/>
      <c r="AO531" s="50"/>
      <c r="AP531" s="50"/>
      <c r="AQ531" s="50"/>
      <c r="AR531" s="50"/>
      <c r="AS531" s="50"/>
      <c r="AT531" s="50"/>
      <c r="AU531" s="50"/>
      <c r="AV531" s="50"/>
      <c r="AW531" s="50"/>
      <c r="AX531" s="50"/>
      <c r="AY531" s="50"/>
      <c r="AZ531" s="50"/>
      <c r="BA531" s="50"/>
      <c r="BB531" s="12"/>
      <c r="BC531" s="12"/>
      <c r="BD531" s="12"/>
    </row>
    <row r="532" spans="1:56">
      <c r="C532" s="30" t="e">
        <f>$C$23</f>
        <v>#REF!</v>
      </c>
      <c r="D532" s="84" t="e">
        <f>D531</f>
        <v>#REF!</v>
      </c>
      <c r="E532" s="84" t="e">
        <f>SUM(D531:E531)</f>
        <v>#REF!</v>
      </c>
      <c r="F532" s="84" t="e">
        <f>SUM(D531:F531)</f>
        <v>#REF!</v>
      </c>
      <c r="G532" s="84" t="e">
        <f>SUM(D531:G531)</f>
        <v>#REF!</v>
      </c>
      <c r="H532" s="84" t="e">
        <f>SUM(D531:H531)</f>
        <v>#REF!</v>
      </c>
      <c r="I532" s="84" t="e">
        <f>SUM(D531:I531)</f>
        <v>#REF!</v>
      </c>
      <c r="J532" s="84" t="e">
        <f>SUM(D531:J531)</f>
        <v>#REF!</v>
      </c>
      <c r="K532" s="84" t="e">
        <f>SUM(D531:K531)</f>
        <v>#REF!</v>
      </c>
      <c r="L532" s="84" t="e">
        <f>SUM(D531:L531)</f>
        <v>#REF!</v>
      </c>
      <c r="M532" s="84" t="e">
        <f>SUM(D531:M531)</f>
        <v>#REF!</v>
      </c>
      <c r="N532" s="84" t="e">
        <f>SUM(D531:N531)</f>
        <v>#REF!</v>
      </c>
      <c r="O532" s="84" t="e">
        <f>SUM(D531:O531)</f>
        <v>#REF!</v>
      </c>
      <c r="P532" s="84" t="e">
        <f>SUM(D531:P531)</f>
        <v>#REF!</v>
      </c>
      <c r="Q532" s="84" t="e">
        <f>SUM(D531:Q531)</f>
        <v>#REF!</v>
      </c>
      <c r="R532" s="84" t="e">
        <f>SUM(D531:R531)</f>
        <v>#REF!</v>
      </c>
      <c r="S532" s="84" t="e">
        <f>SUM(D531:S531)</f>
        <v>#REF!</v>
      </c>
      <c r="T532" s="84" t="e">
        <f>SUM(D531:T531)</f>
        <v>#REF!</v>
      </c>
      <c r="U532" s="84" t="e">
        <f>SUM(D531:U531)</f>
        <v>#REF!</v>
      </c>
      <c r="V532" s="84" t="e">
        <f>SUM(D531:V531)</f>
        <v>#REF!</v>
      </c>
      <c r="W532" s="84" t="e">
        <f>SUM(D531:W531)</f>
        <v>#REF!</v>
      </c>
      <c r="X532" s="84" t="e">
        <f>SUM(D531:X531)</f>
        <v>#REF!</v>
      </c>
      <c r="Y532" s="84" t="e">
        <f>SUM(D531:Y531)</f>
        <v>#REF!</v>
      </c>
      <c r="Z532" s="84" t="e">
        <f>SUM(D531:Z531)</f>
        <v>#REF!</v>
      </c>
      <c r="AA532" s="84" t="e">
        <f>SUM(D531:AA531)</f>
        <v>#REF!</v>
      </c>
      <c r="AB532" s="84" t="e">
        <f>SUM(D531:AB531)</f>
        <v>#REF!</v>
      </c>
      <c r="AC532" s="84" t="e">
        <f>SUM(D531:AC531)</f>
        <v>#REF!</v>
      </c>
      <c r="AD532" s="84" t="e">
        <f>SUM(D531:AD531)</f>
        <v>#REF!</v>
      </c>
      <c r="AE532" s="84" t="e">
        <f>SUM(D531:AE531)</f>
        <v>#REF!</v>
      </c>
      <c r="AF532" s="50"/>
      <c r="AG532" s="50"/>
      <c r="AH532" s="50"/>
      <c r="AI532" s="50"/>
      <c r="AJ532" s="50"/>
      <c r="AK532" s="50"/>
      <c r="AL532" s="50"/>
      <c r="AM532" s="50"/>
      <c r="AN532" s="50"/>
      <c r="AO532" s="50"/>
      <c r="AP532" s="50"/>
      <c r="AQ532" s="50"/>
      <c r="AR532" s="50"/>
      <c r="AS532" s="50"/>
      <c r="AT532" s="50"/>
      <c r="AU532" s="50"/>
      <c r="AV532" s="50"/>
      <c r="AW532" s="50"/>
      <c r="AX532" s="50"/>
      <c r="AY532" s="50"/>
      <c r="AZ532" s="50"/>
      <c r="BA532" s="50"/>
      <c r="BB532" s="12"/>
      <c r="BC532" s="12"/>
      <c r="BD532" s="12"/>
    </row>
    <row r="533" spans="1:56">
      <c r="A533" s="53"/>
      <c r="C533" s="30" t="e">
        <f>$C$24</f>
        <v>#REF!</v>
      </c>
      <c r="D533" s="34" t="e">
        <f>D531-D537</f>
        <v>#REF!</v>
      </c>
      <c r="E533" s="34" t="e">
        <f t="shared" ref="E533:AE533" si="304">D533+E531-E537</f>
        <v>#REF!</v>
      </c>
      <c r="F533" s="34" t="e">
        <f t="shared" si="304"/>
        <v>#REF!</v>
      </c>
      <c r="G533" s="34" t="e">
        <f t="shared" si="304"/>
        <v>#REF!</v>
      </c>
      <c r="H533" s="34" t="e">
        <f t="shared" si="304"/>
        <v>#REF!</v>
      </c>
      <c r="I533" s="34" t="e">
        <f t="shared" si="304"/>
        <v>#REF!</v>
      </c>
      <c r="J533" s="34" t="e">
        <f t="shared" si="304"/>
        <v>#REF!</v>
      </c>
      <c r="K533" s="34" t="e">
        <f t="shared" si="304"/>
        <v>#REF!</v>
      </c>
      <c r="L533" s="34" t="e">
        <f t="shared" si="304"/>
        <v>#REF!</v>
      </c>
      <c r="M533" s="34" t="e">
        <f t="shared" si="304"/>
        <v>#REF!</v>
      </c>
      <c r="N533" s="34" t="e">
        <f t="shared" si="304"/>
        <v>#REF!</v>
      </c>
      <c r="O533" s="34" t="e">
        <f t="shared" si="304"/>
        <v>#REF!</v>
      </c>
      <c r="P533" s="34" t="e">
        <f t="shared" si="304"/>
        <v>#REF!</v>
      </c>
      <c r="Q533" s="34" t="e">
        <f t="shared" si="304"/>
        <v>#REF!</v>
      </c>
      <c r="R533" s="34" t="e">
        <f t="shared" si="304"/>
        <v>#REF!</v>
      </c>
      <c r="S533" s="34" t="e">
        <f t="shared" si="304"/>
        <v>#REF!</v>
      </c>
      <c r="T533" s="34" t="e">
        <f t="shared" si="304"/>
        <v>#REF!</v>
      </c>
      <c r="U533" s="34" t="e">
        <f t="shared" si="304"/>
        <v>#REF!</v>
      </c>
      <c r="V533" s="34" t="e">
        <f t="shared" si="304"/>
        <v>#REF!</v>
      </c>
      <c r="W533" s="34" t="e">
        <f t="shared" si="304"/>
        <v>#REF!</v>
      </c>
      <c r="X533" s="34" t="e">
        <f t="shared" si="304"/>
        <v>#REF!</v>
      </c>
      <c r="Y533" s="34" t="e">
        <f t="shared" si="304"/>
        <v>#REF!</v>
      </c>
      <c r="Z533" s="34" t="e">
        <f t="shared" si="304"/>
        <v>#REF!</v>
      </c>
      <c r="AA533" s="34" t="e">
        <f t="shared" si="304"/>
        <v>#REF!</v>
      </c>
      <c r="AB533" s="34" t="e">
        <f t="shared" si="304"/>
        <v>#REF!</v>
      </c>
      <c r="AC533" s="34" t="e">
        <f t="shared" si="304"/>
        <v>#REF!</v>
      </c>
      <c r="AD533" s="34" t="e">
        <f t="shared" si="304"/>
        <v>#REF!</v>
      </c>
      <c r="AE533" s="34" t="e">
        <f t="shared" si="304"/>
        <v>#REF!</v>
      </c>
      <c r="AF533" s="50"/>
      <c r="AG533" s="50"/>
      <c r="AH533" s="50"/>
      <c r="AI533" s="50"/>
      <c r="AJ533" s="50"/>
      <c r="AK533" s="50"/>
      <c r="AL533" s="50"/>
      <c r="AM533" s="50"/>
      <c r="AN533" s="50"/>
      <c r="AO533" s="50"/>
      <c r="AP533" s="50"/>
      <c r="AQ533" s="50"/>
      <c r="AR533" s="50"/>
      <c r="AS533" s="50"/>
      <c r="AT533" s="50"/>
      <c r="AU533" s="50"/>
      <c r="AV533" s="50"/>
      <c r="AW533" s="50"/>
      <c r="AX533" s="50"/>
      <c r="AY533" s="50"/>
      <c r="AZ533" s="50"/>
      <c r="BA533" s="50"/>
      <c r="BB533" s="12"/>
      <c r="BC533" s="12"/>
      <c r="BD533" s="12"/>
    </row>
    <row r="534" spans="1:56" s="12" customFormat="1">
      <c r="A534" s="39"/>
      <c r="C534" s="30" t="e">
        <f>+TEXT(C523,"#")&amp;"   "&amp;TEXT(A516,"#")</f>
        <v>#REF!</v>
      </c>
      <c r="D534" s="56" t="e">
        <f>IF($B519&gt;=$B520,D531,D531*D523/100)</f>
        <v>#REF!</v>
      </c>
      <c r="E534" s="56" t="e">
        <f>IF($B519&gt;=$B520,D534-E537+E531,D534*(1+$B520)-E535+E531*$D523/100)</f>
        <v>#REF!</v>
      </c>
      <c r="F534" s="56" t="e">
        <f t="shared" ref="F534:AE534" si="305">IF($B519&gt;=$B520,E534-F537+F531,E534*(1+$B520)-F535+F531*$D523/100)</f>
        <v>#REF!</v>
      </c>
      <c r="G534" s="56" t="e">
        <f t="shared" si="305"/>
        <v>#REF!</v>
      </c>
      <c r="H534" s="56" t="e">
        <f t="shared" si="305"/>
        <v>#REF!</v>
      </c>
      <c r="I534" s="56" t="e">
        <f t="shared" si="305"/>
        <v>#REF!</v>
      </c>
      <c r="J534" s="56" t="e">
        <f t="shared" si="305"/>
        <v>#REF!</v>
      </c>
      <c r="K534" s="56" t="e">
        <f t="shared" si="305"/>
        <v>#REF!</v>
      </c>
      <c r="L534" s="56" t="e">
        <f t="shared" si="305"/>
        <v>#REF!</v>
      </c>
      <c r="M534" s="56" t="e">
        <f t="shared" si="305"/>
        <v>#REF!</v>
      </c>
      <c r="N534" s="56" t="e">
        <f t="shared" si="305"/>
        <v>#REF!</v>
      </c>
      <c r="O534" s="56" t="e">
        <f t="shared" si="305"/>
        <v>#REF!</v>
      </c>
      <c r="P534" s="56" t="e">
        <f t="shared" si="305"/>
        <v>#REF!</v>
      </c>
      <c r="Q534" s="56" t="e">
        <f t="shared" si="305"/>
        <v>#REF!</v>
      </c>
      <c r="R534" s="56" t="e">
        <f t="shared" si="305"/>
        <v>#REF!</v>
      </c>
      <c r="S534" s="56" t="e">
        <f t="shared" si="305"/>
        <v>#REF!</v>
      </c>
      <c r="T534" s="56" t="e">
        <f t="shared" si="305"/>
        <v>#REF!</v>
      </c>
      <c r="U534" s="56" t="e">
        <f t="shared" si="305"/>
        <v>#REF!</v>
      </c>
      <c r="V534" s="56" t="e">
        <f t="shared" si="305"/>
        <v>#REF!</v>
      </c>
      <c r="W534" s="56" t="e">
        <f t="shared" si="305"/>
        <v>#REF!</v>
      </c>
      <c r="X534" s="56" t="e">
        <f t="shared" si="305"/>
        <v>#REF!</v>
      </c>
      <c r="Y534" s="56" t="e">
        <f t="shared" si="305"/>
        <v>#REF!</v>
      </c>
      <c r="Z534" s="56" t="e">
        <f t="shared" si="305"/>
        <v>#REF!</v>
      </c>
      <c r="AA534" s="56" t="e">
        <f t="shared" si="305"/>
        <v>#REF!</v>
      </c>
      <c r="AB534" s="56" t="e">
        <f t="shared" si="305"/>
        <v>#REF!</v>
      </c>
      <c r="AC534" s="56" t="e">
        <f t="shared" si="305"/>
        <v>#REF!</v>
      </c>
      <c r="AD534" s="56" t="e">
        <f t="shared" si="305"/>
        <v>#REF!</v>
      </c>
      <c r="AE534" s="56" t="e">
        <f t="shared" si="305"/>
        <v>#REF!</v>
      </c>
      <c r="AF534" s="50"/>
      <c r="AG534" s="50"/>
      <c r="AH534" s="50"/>
      <c r="AI534" s="50"/>
      <c r="AJ534" s="50"/>
      <c r="AK534" s="50"/>
      <c r="AL534" s="50"/>
      <c r="AM534" s="50"/>
      <c r="AN534" s="50"/>
      <c r="AO534" s="50"/>
      <c r="AP534" s="50"/>
      <c r="AQ534" s="50"/>
      <c r="AR534" s="50"/>
      <c r="AS534" s="50"/>
      <c r="AT534" s="50"/>
      <c r="AU534" s="50"/>
      <c r="AV534" s="50"/>
      <c r="AW534" s="50"/>
      <c r="AX534" s="50"/>
      <c r="AY534" s="50"/>
      <c r="AZ534" s="50"/>
      <c r="BA534" s="50"/>
      <c r="BB534" s="50"/>
      <c r="BC534" s="50"/>
      <c r="BD534" s="50"/>
    </row>
    <row r="535" spans="1:56">
      <c r="C535" s="30" t="e">
        <f>$C$26</f>
        <v>#REF!</v>
      </c>
      <c r="D535" s="84" t="e">
        <f t="shared" ref="D535:AE535" si="306">D536+D537</f>
        <v>#REF!</v>
      </c>
      <c r="E535" s="84" t="e">
        <f t="shared" si="306"/>
        <v>#REF!</v>
      </c>
      <c r="F535" s="84" t="e">
        <f t="shared" si="306"/>
        <v>#REF!</v>
      </c>
      <c r="G535" s="84" t="e">
        <f t="shared" si="306"/>
        <v>#REF!</v>
      </c>
      <c r="H535" s="84" t="e">
        <f t="shared" si="306"/>
        <v>#REF!</v>
      </c>
      <c r="I535" s="84" t="e">
        <f t="shared" si="306"/>
        <v>#REF!</v>
      </c>
      <c r="J535" s="84" t="e">
        <f t="shared" si="306"/>
        <v>#REF!</v>
      </c>
      <c r="K535" s="84" t="e">
        <f t="shared" si="306"/>
        <v>#REF!</v>
      </c>
      <c r="L535" s="84" t="e">
        <f t="shared" si="306"/>
        <v>#REF!</v>
      </c>
      <c r="M535" s="84" t="e">
        <f t="shared" si="306"/>
        <v>#REF!</v>
      </c>
      <c r="N535" s="84" t="e">
        <f t="shared" si="306"/>
        <v>#REF!</v>
      </c>
      <c r="O535" s="84" t="e">
        <f t="shared" si="306"/>
        <v>#REF!</v>
      </c>
      <c r="P535" s="84" t="e">
        <f t="shared" si="306"/>
        <v>#REF!</v>
      </c>
      <c r="Q535" s="84" t="e">
        <f t="shared" si="306"/>
        <v>#REF!</v>
      </c>
      <c r="R535" s="84" t="e">
        <f t="shared" si="306"/>
        <v>#REF!</v>
      </c>
      <c r="S535" s="84" t="e">
        <f t="shared" si="306"/>
        <v>#REF!</v>
      </c>
      <c r="T535" s="84" t="e">
        <f t="shared" si="306"/>
        <v>#REF!</v>
      </c>
      <c r="U535" s="84" t="e">
        <f t="shared" si="306"/>
        <v>#REF!</v>
      </c>
      <c r="V535" s="84" t="e">
        <f t="shared" si="306"/>
        <v>#REF!</v>
      </c>
      <c r="W535" s="84" t="e">
        <f t="shared" si="306"/>
        <v>#REF!</v>
      </c>
      <c r="X535" s="84" t="e">
        <f t="shared" si="306"/>
        <v>#REF!</v>
      </c>
      <c r="Y535" s="84" t="e">
        <f t="shared" si="306"/>
        <v>#REF!</v>
      </c>
      <c r="Z535" s="84" t="e">
        <f t="shared" si="306"/>
        <v>#REF!</v>
      </c>
      <c r="AA535" s="84" t="e">
        <f t="shared" si="306"/>
        <v>#REF!</v>
      </c>
      <c r="AB535" s="84" t="e">
        <f t="shared" si="306"/>
        <v>#REF!</v>
      </c>
      <c r="AC535" s="84" t="e">
        <f t="shared" si="306"/>
        <v>#REF!</v>
      </c>
      <c r="AD535" s="84" t="e">
        <f t="shared" si="306"/>
        <v>#REF!</v>
      </c>
      <c r="AE535" s="84" t="e">
        <f t="shared" si="306"/>
        <v>#REF!</v>
      </c>
      <c r="AF535" s="23"/>
      <c r="AG535" s="23"/>
      <c r="AH535" s="23"/>
      <c r="AI535" s="23"/>
      <c r="AJ535" s="23"/>
      <c r="AK535" s="23"/>
      <c r="AL535" s="23"/>
      <c r="AM535" s="23"/>
      <c r="AN535" s="23"/>
      <c r="AO535" s="23"/>
      <c r="AP535" s="59"/>
      <c r="AQ535" s="23"/>
      <c r="AR535" s="23"/>
      <c r="AS535" s="23"/>
      <c r="AT535" s="23"/>
      <c r="AU535" s="23"/>
      <c r="AV535" s="23"/>
      <c r="AW535" s="23"/>
      <c r="AX535" s="23"/>
      <c r="AY535" s="23"/>
      <c r="AZ535" s="23"/>
      <c r="BA535" s="23"/>
      <c r="BB535" s="12"/>
      <c r="BC535" s="12"/>
      <c r="BD535" s="12"/>
    </row>
    <row r="536" spans="1:56">
      <c r="C536" s="30" t="e">
        <f>$C$27</f>
        <v>#REF!</v>
      </c>
      <c r="D536" s="84"/>
      <c r="E536" s="84" t="e">
        <f>$B519*D533</f>
        <v>#REF!</v>
      </c>
      <c r="F536" s="84" t="e">
        <f t="shared" ref="F536:AE536" si="307">$B519*E533</f>
        <v>#REF!</v>
      </c>
      <c r="G536" s="84" t="e">
        <f t="shared" si="307"/>
        <v>#REF!</v>
      </c>
      <c r="H536" s="84" t="e">
        <f t="shared" si="307"/>
        <v>#REF!</v>
      </c>
      <c r="I536" s="84" t="e">
        <f t="shared" si="307"/>
        <v>#REF!</v>
      </c>
      <c r="J536" s="84" t="e">
        <f t="shared" si="307"/>
        <v>#REF!</v>
      </c>
      <c r="K536" s="84" t="e">
        <f t="shared" si="307"/>
        <v>#REF!</v>
      </c>
      <c r="L536" s="84" t="e">
        <f t="shared" si="307"/>
        <v>#REF!</v>
      </c>
      <c r="M536" s="84" t="e">
        <f t="shared" si="307"/>
        <v>#REF!</v>
      </c>
      <c r="N536" s="84" t="e">
        <f t="shared" si="307"/>
        <v>#REF!</v>
      </c>
      <c r="O536" s="84" t="e">
        <f t="shared" si="307"/>
        <v>#REF!</v>
      </c>
      <c r="P536" s="84" t="e">
        <f t="shared" si="307"/>
        <v>#REF!</v>
      </c>
      <c r="Q536" s="84" t="e">
        <f t="shared" si="307"/>
        <v>#REF!</v>
      </c>
      <c r="R536" s="84" t="e">
        <f t="shared" si="307"/>
        <v>#REF!</v>
      </c>
      <c r="S536" s="84" t="e">
        <f t="shared" si="307"/>
        <v>#REF!</v>
      </c>
      <c r="T536" s="84" t="e">
        <f t="shared" si="307"/>
        <v>#REF!</v>
      </c>
      <c r="U536" s="84" t="e">
        <f t="shared" si="307"/>
        <v>#REF!</v>
      </c>
      <c r="V536" s="84" t="e">
        <f t="shared" si="307"/>
        <v>#REF!</v>
      </c>
      <c r="W536" s="84" t="e">
        <f t="shared" si="307"/>
        <v>#REF!</v>
      </c>
      <c r="X536" s="84" t="e">
        <f t="shared" si="307"/>
        <v>#REF!</v>
      </c>
      <c r="Y536" s="84" t="e">
        <f t="shared" si="307"/>
        <v>#REF!</v>
      </c>
      <c r="Z536" s="84" t="e">
        <f t="shared" si="307"/>
        <v>#REF!</v>
      </c>
      <c r="AA536" s="84" t="e">
        <f t="shared" si="307"/>
        <v>#REF!</v>
      </c>
      <c r="AB536" s="84" t="e">
        <f t="shared" si="307"/>
        <v>#REF!</v>
      </c>
      <c r="AC536" s="84" t="e">
        <f t="shared" si="307"/>
        <v>#REF!</v>
      </c>
      <c r="AD536" s="84" t="e">
        <f t="shared" si="307"/>
        <v>#REF!</v>
      </c>
      <c r="AE536" s="84" t="e">
        <f t="shared" si="307"/>
        <v>#REF!</v>
      </c>
      <c r="AF536" s="45"/>
      <c r="AG536" s="45"/>
      <c r="AH536" s="45"/>
      <c r="AI536" s="45"/>
      <c r="AJ536" s="45"/>
      <c r="AK536" s="45"/>
      <c r="AL536" s="45"/>
      <c r="AM536" s="45"/>
      <c r="AN536" s="45"/>
      <c r="AO536" s="45"/>
      <c r="AP536" s="60"/>
      <c r="AQ536" s="45"/>
      <c r="AR536" s="45"/>
      <c r="AS536" s="45"/>
      <c r="AT536" s="45"/>
      <c r="AU536" s="45"/>
      <c r="AV536" s="45"/>
      <c r="AW536" s="46"/>
      <c r="AX536" s="45"/>
      <c r="AY536" s="45"/>
      <c r="AZ536" s="45"/>
      <c r="BA536" s="45"/>
      <c r="BB536" s="12"/>
      <c r="BC536" s="12"/>
      <c r="BD536" s="12"/>
    </row>
    <row r="537" spans="1:56">
      <c r="C537" s="30" t="e">
        <f>$C$28</f>
        <v>#REF!</v>
      </c>
      <c r="D537" s="84" t="e">
        <f>(D526-D528)/(B518-B517)</f>
        <v>#REF!</v>
      </c>
      <c r="E537" s="84" t="e">
        <f>(E526-E528)/(B518-B517)</f>
        <v>#REF!</v>
      </c>
      <c r="F537" s="84" t="e">
        <f>(F526-F528)/(B518-B517)</f>
        <v>#REF!</v>
      </c>
      <c r="G537" s="84" t="e">
        <f>(G526-G528)/(B518-B517)</f>
        <v>#REF!</v>
      </c>
      <c r="H537" s="84" t="e">
        <f>(H526-H528)/(B518-B517)</f>
        <v>#REF!</v>
      </c>
      <c r="I537" s="84" t="e">
        <f>(I526-I528)/(B518-B517)</f>
        <v>#REF!</v>
      </c>
      <c r="J537" s="84" t="e">
        <f>(J526-J528)/(B518-B517)</f>
        <v>#REF!</v>
      </c>
      <c r="K537" s="84" t="e">
        <f>(K526-K528)/(B518-B517)</f>
        <v>#REF!</v>
      </c>
      <c r="L537" s="84" t="e">
        <f>(L526-L528)/(B518-B517)</f>
        <v>#REF!</v>
      </c>
      <c r="M537" s="84" t="e">
        <f>(M526-M528)/(B518-B517)</f>
        <v>#REF!</v>
      </c>
      <c r="N537" s="84" t="e">
        <f>(N526-N528)/(B518-B517)</f>
        <v>#REF!</v>
      </c>
      <c r="O537" s="84" t="e">
        <f>(O526-O528)/(B518-B517)</f>
        <v>#REF!</v>
      </c>
      <c r="P537" s="84" t="e">
        <f>(P526-P528)/(B518-B517)</f>
        <v>#REF!</v>
      </c>
      <c r="Q537" s="84" t="e">
        <f>(Q526-Q528)/(B518-B517)</f>
        <v>#REF!</v>
      </c>
      <c r="R537" s="84" t="e">
        <f>(R526-R528)/(B518-B517)</f>
        <v>#REF!</v>
      </c>
      <c r="S537" s="84" t="e">
        <f>(S526-S528)/(B518-B517)</f>
        <v>#REF!</v>
      </c>
      <c r="T537" s="84" t="e">
        <f>(T526-T528)/(B518-B517)</f>
        <v>#REF!</v>
      </c>
      <c r="U537" s="84" t="e">
        <f>(U526-U528)/(B518-B517)</f>
        <v>#REF!</v>
      </c>
      <c r="V537" s="84" t="e">
        <f>(V526-V528)/(B518-B517)</f>
        <v>#REF!</v>
      </c>
      <c r="W537" s="84" t="e">
        <f>(W526-W528)/(B518-B517)</f>
        <v>#REF!</v>
      </c>
      <c r="X537" s="84" t="e">
        <f>(X526-X528)/(B518-B517)</f>
        <v>#REF!</v>
      </c>
      <c r="Y537" s="84" t="e">
        <f>(Y526-Y528)/(B518-B517)</f>
        <v>#REF!</v>
      </c>
      <c r="Z537" s="84" t="e">
        <f>(Z526-Z528)/(B518-B517)</f>
        <v>#REF!</v>
      </c>
      <c r="AA537" s="84" t="e">
        <f>(AA526-AA528)/(B518-B517)</f>
        <v>#REF!</v>
      </c>
      <c r="AB537" s="84" t="e">
        <f>(AB526-AB528)/(B518-B517)</f>
        <v>#REF!</v>
      </c>
      <c r="AC537" s="84" t="e">
        <f>(AC526-AC528)/(B518-B517)</f>
        <v>#REF!</v>
      </c>
      <c r="AD537" s="84" t="e">
        <f>(AD526-AD528)/(B518-B517)</f>
        <v>#REF!</v>
      </c>
      <c r="AE537" s="84" t="e">
        <f>(AE526-AE528)/(B518-B517)</f>
        <v>#REF!</v>
      </c>
      <c r="AF537" s="46"/>
      <c r="AG537" s="46"/>
      <c r="AH537" s="46"/>
      <c r="AI537" s="46"/>
      <c r="AJ537" s="46"/>
      <c r="AK537" s="46"/>
      <c r="AL537" s="46"/>
      <c r="AM537" s="46"/>
      <c r="AN537" s="46"/>
      <c r="AO537" s="46"/>
      <c r="AP537" s="46"/>
      <c r="AQ537" s="46"/>
      <c r="AR537" s="46"/>
      <c r="AS537" s="46"/>
      <c r="AT537" s="46"/>
      <c r="AU537" s="46"/>
      <c r="AV537" s="12"/>
      <c r="AW537" s="46"/>
      <c r="AX537" s="12"/>
      <c r="AY537" s="12"/>
      <c r="AZ537" s="12"/>
      <c r="BA537" s="12"/>
      <c r="BB537" s="12"/>
      <c r="BC537" s="12"/>
      <c r="BD537" s="12"/>
    </row>
    <row r="538" spans="1:56">
      <c r="C538" s="30"/>
      <c r="BB538" s="12"/>
      <c r="BC538" s="12"/>
      <c r="BD538" s="12"/>
    </row>
    <row r="539" spans="1:56">
      <c r="BB539" s="12"/>
      <c r="BC539" s="12"/>
      <c r="BD539" s="12"/>
    </row>
    <row r="540" spans="1:56">
      <c r="BB540" s="12"/>
      <c r="BC540" s="12"/>
      <c r="BD540" s="12"/>
    </row>
    <row r="541" spans="1:56">
      <c r="B541" s="12"/>
      <c r="C541" s="17"/>
      <c r="D541" s="12"/>
      <c r="E541" s="12"/>
      <c r="F541" s="12"/>
      <c r="G541" s="12"/>
      <c r="H541" s="12"/>
      <c r="I541" s="12"/>
      <c r="J541" s="12"/>
      <c r="K541" s="12"/>
      <c r="L541" s="50"/>
      <c r="M541" s="12"/>
      <c r="N541" s="12"/>
      <c r="O541" s="12"/>
      <c r="P541" s="12"/>
      <c r="Q541" s="12"/>
      <c r="R541" s="12"/>
      <c r="S541" s="12"/>
      <c r="T541" s="12"/>
      <c r="U541" s="12"/>
      <c r="V541" s="12"/>
      <c r="W541" s="12"/>
      <c r="X541" s="12"/>
      <c r="Y541" s="12"/>
      <c r="Z541" s="12"/>
      <c r="AA541" s="12"/>
      <c r="AB541" s="12"/>
      <c r="AC541" s="12"/>
      <c r="AD541" s="12"/>
      <c r="AE541" s="12"/>
      <c r="AF541" s="22"/>
      <c r="AG541" s="22"/>
      <c r="AH541" s="22"/>
      <c r="AI541" s="22"/>
      <c r="AJ541" s="22"/>
      <c r="AK541" s="22"/>
      <c r="AL541" s="22"/>
      <c r="AM541" s="22"/>
      <c r="AN541" s="22"/>
      <c r="AO541" s="22"/>
      <c r="AP541" s="22"/>
      <c r="AQ541" s="23"/>
      <c r="AR541" s="23"/>
      <c r="AS541" s="23"/>
      <c r="AT541" s="23"/>
      <c r="AU541" s="23"/>
      <c r="AV541" s="23"/>
      <c r="AW541" s="23"/>
      <c r="AX541" s="23"/>
      <c r="AY541" s="23"/>
      <c r="AZ541" s="23"/>
      <c r="BA541" s="23"/>
      <c r="BB541" s="12"/>
      <c r="BC541" s="12"/>
      <c r="BD541" s="12"/>
    </row>
    <row r="542" spans="1:56" ht="13.5" customHeight="1">
      <c r="A542" s="18" t="e">
        <f>+#REF!</f>
        <v>#REF!</v>
      </c>
      <c r="B542" s="12"/>
      <c r="C542" s="12"/>
      <c r="D542" s="12">
        <f t="shared" ref="D542:BD543" si="308">D49</f>
        <v>0</v>
      </c>
      <c r="E542" s="12">
        <f t="shared" si="308"/>
        <v>1</v>
      </c>
      <c r="F542" s="12">
        <f t="shared" si="308"/>
        <v>2</v>
      </c>
      <c r="G542" s="12">
        <f t="shared" si="308"/>
        <v>3</v>
      </c>
      <c r="H542" s="12">
        <f t="shared" si="308"/>
        <v>4</v>
      </c>
      <c r="I542" s="12">
        <f t="shared" si="308"/>
        <v>5</v>
      </c>
      <c r="J542" s="12">
        <f t="shared" si="308"/>
        <v>6</v>
      </c>
      <c r="K542" s="12">
        <f t="shared" si="308"/>
        <v>7</v>
      </c>
      <c r="L542" s="12">
        <f t="shared" si="308"/>
        <v>8</v>
      </c>
      <c r="M542" s="12">
        <f t="shared" si="308"/>
        <v>9</v>
      </c>
      <c r="N542" s="12">
        <f t="shared" si="308"/>
        <v>10</v>
      </c>
      <c r="O542" s="12">
        <f t="shared" si="308"/>
        <v>11</v>
      </c>
      <c r="P542" s="12">
        <f t="shared" si="308"/>
        <v>12</v>
      </c>
      <c r="Q542" s="12">
        <f t="shared" si="308"/>
        <v>13</v>
      </c>
      <c r="R542" s="12">
        <f t="shared" si="308"/>
        <v>14</v>
      </c>
      <c r="S542" s="12">
        <f t="shared" si="308"/>
        <v>15</v>
      </c>
      <c r="T542" s="12">
        <f t="shared" si="308"/>
        <v>16</v>
      </c>
      <c r="U542" s="12">
        <f t="shared" si="308"/>
        <v>17</v>
      </c>
      <c r="V542" s="12">
        <f t="shared" si="308"/>
        <v>18</v>
      </c>
      <c r="W542" s="12">
        <f t="shared" si="308"/>
        <v>19</v>
      </c>
      <c r="X542" s="12">
        <f t="shared" si="308"/>
        <v>20</v>
      </c>
      <c r="Y542" s="12">
        <f t="shared" si="308"/>
        <v>21</v>
      </c>
      <c r="Z542" s="12">
        <f t="shared" si="308"/>
        <v>22</v>
      </c>
      <c r="AA542" s="12">
        <f t="shared" si="308"/>
        <v>23</v>
      </c>
      <c r="AB542" s="12">
        <f t="shared" si="308"/>
        <v>24</v>
      </c>
      <c r="AC542" s="12">
        <f t="shared" si="308"/>
        <v>25</v>
      </c>
      <c r="AD542" s="12">
        <f t="shared" si="308"/>
        <v>26</v>
      </c>
      <c r="AE542" s="12">
        <f t="shared" si="308"/>
        <v>27</v>
      </c>
      <c r="AF542" s="12">
        <f t="shared" si="308"/>
        <v>28</v>
      </c>
      <c r="AG542" s="12">
        <f t="shared" si="308"/>
        <v>29</v>
      </c>
      <c r="AH542" s="12">
        <f t="shared" si="308"/>
        <v>30</v>
      </c>
      <c r="AI542" s="12">
        <f t="shared" si="308"/>
        <v>31</v>
      </c>
      <c r="AJ542" s="12">
        <f t="shared" si="308"/>
        <v>32</v>
      </c>
      <c r="AK542" s="12">
        <f t="shared" si="308"/>
        <v>33</v>
      </c>
      <c r="AL542" s="12">
        <f t="shared" si="308"/>
        <v>34</v>
      </c>
      <c r="AM542" s="12">
        <f t="shared" si="308"/>
        <v>35</v>
      </c>
      <c r="AN542" s="12">
        <f t="shared" si="308"/>
        <v>36</v>
      </c>
      <c r="AO542" s="12">
        <f t="shared" si="308"/>
        <v>37</v>
      </c>
      <c r="AP542" s="12">
        <f t="shared" si="308"/>
        <v>38</v>
      </c>
      <c r="AQ542" s="12">
        <f t="shared" si="308"/>
        <v>39</v>
      </c>
      <c r="AR542" s="12">
        <f t="shared" si="308"/>
        <v>40</v>
      </c>
      <c r="AS542" s="12">
        <f t="shared" si="308"/>
        <v>41</v>
      </c>
      <c r="AT542" s="12">
        <f t="shared" si="308"/>
        <v>42</v>
      </c>
      <c r="AU542" s="12">
        <f t="shared" si="308"/>
        <v>43</v>
      </c>
      <c r="AV542" s="12">
        <f t="shared" si="308"/>
        <v>44</v>
      </c>
      <c r="AW542" s="12">
        <f t="shared" si="308"/>
        <v>45</v>
      </c>
      <c r="AX542" s="12">
        <f t="shared" si="308"/>
        <v>46</v>
      </c>
      <c r="AY542" s="12">
        <f t="shared" si="308"/>
        <v>47</v>
      </c>
      <c r="AZ542" s="12">
        <f t="shared" si="308"/>
        <v>48</v>
      </c>
      <c r="BA542" s="12">
        <f t="shared" si="308"/>
        <v>49</v>
      </c>
      <c r="BB542" s="12">
        <f t="shared" si="308"/>
        <v>50</v>
      </c>
      <c r="BC542" s="12">
        <f t="shared" si="308"/>
        <v>51</v>
      </c>
      <c r="BD542" s="12">
        <f t="shared" si="308"/>
        <v>52</v>
      </c>
    </row>
    <row r="543" spans="1:56" ht="15" customHeight="1">
      <c r="A543" s="28" t="e">
        <f>+"Grace "&amp; PV_Base!A542&amp;""</f>
        <v>#REF!</v>
      </c>
      <c r="B543" s="29" t="e">
        <f>#REF!</f>
        <v>#REF!</v>
      </c>
      <c r="C543" s="17"/>
      <c r="D543" s="25" t="e">
        <f t="shared" si="308"/>
        <v>#NAME?</v>
      </c>
      <c r="E543" s="25" t="e">
        <f t="shared" si="308"/>
        <v>#NAME?</v>
      </c>
      <c r="F543" s="25" t="e">
        <f t="shared" si="308"/>
        <v>#NAME?</v>
      </c>
      <c r="G543" s="25" t="e">
        <f t="shared" si="308"/>
        <v>#NAME?</v>
      </c>
      <c r="H543" s="25" t="e">
        <f t="shared" si="308"/>
        <v>#NAME?</v>
      </c>
      <c r="I543" s="25" t="e">
        <f t="shared" si="308"/>
        <v>#NAME?</v>
      </c>
      <c r="J543" s="25" t="e">
        <f t="shared" si="308"/>
        <v>#NAME?</v>
      </c>
      <c r="K543" s="25" t="e">
        <f t="shared" si="308"/>
        <v>#NAME?</v>
      </c>
      <c r="L543" s="25" t="e">
        <f t="shared" si="308"/>
        <v>#NAME?</v>
      </c>
      <c r="M543" s="25" t="e">
        <f t="shared" si="308"/>
        <v>#NAME?</v>
      </c>
      <c r="N543" s="25" t="e">
        <f t="shared" si="308"/>
        <v>#NAME?</v>
      </c>
      <c r="O543" s="25" t="e">
        <f t="shared" si="308"/>
        <v>#NAME?</v>
      </c>
      <c r="P543" s="25" t="e">
        <f t="shared" si="308"/>
        <v>#NAME?</v>
      </c>
      <c r="Q543" s="25" t="e">
        <f t="shared" si="308"/>
        <v>#NAME?</v>
      </c>
      <c r="R543" s="25" t="e">
        <f t="shared" si="308"/>
        <v>#NAME?</v>
      </c>
      <c r="S543" s="25" t="e">
        <f t="shared" si="308"/>
        <v>#NAME?</v>
      </c>
      <c r="T543" s="25" t="e">
        <f t="shared" si="308"/>
        <v>#NAME?</v>
      </c>
      <c r="U543" s="25" t="e">
        <f t="shared" si="308"/>
        <v>#NAME?</v>
      </c>
      <c r="V543" s="25" t="e">
        <f t="shared" si="308"/>
        <v>#NAME?</v>
      </c>
      <c r="W543" s="25" t="e">
        <f t="shared" si="308"/>
        <v>#NAME?</v>
      </c>
      <c r="X543" s="25" t="e">
        <f t="shared" si="308"/>
        <v>#NAME?</v>
      </c>
      <c r="Y543" s="25" t="e">
        <f t="shared" si="308"/>
        <v>#NAME?</v>
      </c>
      <c r="Z543" s="25" t="e">
        <f t="shared" si="308"/>
        <v>#NAME?</v>
      </c>
      <c r="AA543" s="25" t="e">
        <f t="shared" si="308"/>
        <v>#NAME?</v>
      </c>
      <c r="AB543" s="25" t="e">
        <f t="shared" si="308"/>
        <v>#NAME?</v>
      </c>
      <c r="AC543" s="25" t="e">
        <f t="shared" si="308"/>
        <v>#NAME?</v>
      </c>
      <c r="AD543" s="25" t="e">
        <f t="shared" si="308"/>
        <v>#NAME?</v>
      </c>
      <c r="AE543" s="25" t="e">
        <f t="shared" si="308"/>
        <v>#NAME?</v>
      </c>
      <c r="AF543" s="25" t="e">
        <f t="shared" si="308"/>
        <v>#NAME?</v>
      </c>
      <c r="AG543" s="25" t="e">
        <f t="shared" si="308"/>
        <v>#NAME?</v>
      </c>
      <c r="AH543" s="25" t="e">
        <f t="shared" si="308"/>
        <v>#NAME?</v>
      </c>
      <c r="AI543" s="25" t="e">
        <f t="shared" si="308"/>
        <v>#NAME?</v>
      </c>
      <c r="AJ543" s="25" t="e">
        <f t="shared" si="308"/>
        <v>#NAME?</v>
      </c>
      <c r="AK543" s="25" t="e">
        <f t="shared" si="308"/>
        <v>#NAME?</v>
      </c>
      <c r="AL543" s="25" t="e">
        <f t="shared" si="308"/>
        <v>#NAME?</v>
      </c>
      <c r="AM543" s="25" t="e">
        <f t="shared" si="308"/>
        <v>#NAME?</v>
      </c>
      <c r="AN543" s="25" t="e">
        <f t="shared" si="308"/>
        <v>#NAME?</v>
      </c>
      <c r="AO543" s="25" t="e">
        <f t="shared" si="308"/>
        <v>#NAME?</v>
      </c>
      <c r="AP543" s="25" t="e">
        <f t="shared" si="308"/>
        <v>#NAME?</v>
      </c>
      <c r="AQ543" s="25" t="e">
        <f t="shared" si="308"/>
        <v>#NAME?</v>
      </c>
      <c r="AR543" s="25" t="e">
        <f t="shared" si="308"/>
        <v>#NAME?</v>
      </c>
      <c r="AS543" s="25" t="e">
        <f t="shared" si="308"/>
        <v>#NAME?</v>
      </c>
      <c r="AT543" s="25" t="e">
        <f t="shared" si="308"/>
        <v>#NAME?</v>
      </c>
      <c r="AU543" s="25" t="e">
        <f t="shared" si="308"/>
        <v>#NAME?</v>
      </c>
      <c r="AV543" s="25" t="e">
        <f t="shared" si="308"/>
        <v>#NAME?</v>
      </c>
      <c r="AW543" s="25" t="e">
        <f t="shared" si="308"/>
        <v>#NAME?</v>
      </c>
      <c r="AX543" s="25" t="e">
        <f t="shared" si="308"/>
        <v>#NAME?</v>
      </c>
      <c r="AY543" s="25" t="e">
        <f t="shared" si="308"/>
        <v>#NAME?</v>
      </c>
      <c r="AZ543" s="25" t="e">
        <f t="shared" si="308"/>
        <v>#NAME?</v>
      </c>
      <c r="BA543" s="25" t="e">
        <f t="shared" si="308"/>
        <v>#NAME?</v>
      </c>
      <c r="BB543" s="12"/>
      <c r="BC543" s="12"/>
      <c r="BD543" s="12"/>
    </row>
    <row r="544" spans="1:56">
      <c r="A544" s="32" t="e">
        <f>+"Maturity "&amp; PV_Base!A542&amp;""</f>
        <v>#REF!</v>
      </c>
      <c r="B544" s="33" t="e">
        <f>#REF!</f>
        <v>#REF!</v>
      </c>
      <c r="C544" s="30" t="str">
        <f>$C$9</f>
        <v>Base</v>
      </c>
      <c r="D544" s="31">
        <v>100</v>
      </c>
      <c r="E544" s="27"/>
      <c r="F544" s="27"/>
      <c r="G544" s="27"/>
      <c r="H544" s="27"/>
      <c r="I544" s="27"/>
      <c r="J544" s="27"/>
      <c r="K544" s="27"/>
      <c r="L544" s="27"/>
      <c r="M544" s="27"/>
      <c r="N544" s="27"/>
      <c r="O544" s="27"/>
      <c r="P544" s="27"/>
      <c r="Q544" s="27"/>
      <c r="R544" s="27"/>
      <c r="S544" s="27"/>
      <c r="T544" s="27"/>
      <c r="U544" s="27"/>
      <c r="V544" s="27"/>
      <c r="W544" s="27"/>
      <c r="X544" s="27"/>
      <c r="Y544" s="27"/>
      <c r="Z544" s="27"/>
      <c r="AA544" s="27"/>
      <c r="AB544" s="27"/>
      <c r="AC544" s="27"/>
      <c r="AD544" s="27"/>
      <c r="AE544" s="27"/>
      <c r="AF544" s="27"/>
      <c r="AG544" s="27"/>
      <c r="AH544" s="27"/>
      <c r="AI544" s="27"/>
      <c r="AJ544" s="27"/>
      <c r="AK544" s="27"/>
      <c r="AL544" s="27"/>
      <c r="AM544" s="27"/>
      <c r="AN544" s="27"/>
      <c r="AO544" s="27"/>
      <c r="AP544" s="27"/>
      <c r="AQ544" s="27"/>
      <c r="AR544" s="27"/>
      <c r="AS544" s="27"/>
      <c r="AT544" s="27"/>
      <c r="AU544" s="27"/>
      <c r="AV544" s="27"/>
      <c r="AW544" s="27"/>
      <c r="AX544" s="27"/>
      <c r="AY544" s="27"/>
      <c r="AZ544" s="27"/>
      <c r="BA544" s="27"/>
      <c r="BB544" s="12"/>
      <c r="BC544" s="12"/>
      <c r="BD544" s="12"/>
    </row>
    <row r="545" spans="1:56">
      <c r="A545" s="32" t="e">
        <f>+"Interest "&amp; PV_Base!A542&amp;""</f>
        <v>#REF!</v>
      </c>
      <c r="B545" s="35" t="e">
        <f>#REF!</f>
        <v>#REF!</v>
      </c>
      <c r="C545" s="30" t="e">
        <f>$C$10</f>
        <v>#REF!</v>
      </c>
      <c r="D545" s="34" t="e">
        <f>D544-D546</f>
        <v>#REF!</v>
      </c>
      <c r="E545" s="34" t="e">
        <f t="shared" ref="E545:AQ545" si="309">D545-E546</f>
        <v>#REF!</v>
      </c>
      <c r="F545" s="34" t="e">
        <f t="shared" si="309"/>
        <v>#REF!</v>
      </c>
      <c r="G545" s="34" t="e">
        <f t="shared" si="309"/>
        <v>#REF!</v>
      </c>
      <c r="H545" s="34" t="e">
        <f t="shared" si="309"/>
        <v>#REF!</v>
      </c>
      <c r="I545" s="34" t="e">
        <f t="shared" si="309"/>
        <v>#REF!</v>
      </c>
      <c r="J545" s="34" t="e">
        <f t="shared" si="309"/>
        <v>#REF!</v>
      </c>
      <c r="K545" s="34" t="e">
        <f t="shared" si="309"/>
        <v>#REF!</v>
      </c>
      <c r="L545" s="34" t="e">
        <f t="shared" si="309"/>
        <v>#REF!</v>
      </c>
      <c r="M545" s="34" t="e">
        <f t="shared" si="309"/>
        <v>#REF!</v>
      </c>
      <c r="N545" s="34" t="e">
        <f t="shared" si="309"/>
        <v>#REF!</v>
      </c>
      <c r="O545" s="34" t="e">
        <f t="shared" si="309"/>
        <v>#REF!</v>
      </c>
      <c r="P545" s="34" t="e">
        <f t="shared" si="309"/>
        <v>#REF!</v>
      </c>
      <c r="Q545" s="34" t="e">
        <f t="shared" si="309"/>
        <v>#REF!</v>
      </c>
      <c r="R545" s="34" t="e">
        <f t="shared" si="309"/>
        <v>#REF!</v>
      </c>
      <c r="S545" s="34" t="e">
        <f t="shared" si="309"/>
        <v>#REF!</v>
      </c>
      <c r="T545" s="34" t="e">
        <f t="shared" si="309"/>
        <v>#REF!</v>
      </c>
      <c r="U545" s="34" t="e">
        <f t="shared" si="309"/>
        <v>#REF!</v>
      </c>
      <c r="V545" s="34" t="e">
        <f t="shared" si="309"/>
        <v>#REF!</v>
      </c>
      <c r="W545" s="34" t="e">
        <f t="shared" si="309"/>
        <v>#REF!</v>
      </c>
      <c r="X545" s="34" t="e">
        <f t="shared" si="309"/>
        <v>#REF!</v>
      </c>
      <c r="Y545" s="34" t="e">
        <f t="shared" si="309"/>
        <v>#REF!</v>
      </c>
      <c r="Z545" s="34" t="e">
        <f t="shared" si="309"/>
        <v>#REF!</v>
      </c>
      <c r="AA545" s="34" t="e">
        <f t="shared" si="309"/>
        <v>#REF!</v>
      </c>
      <c r="AB545" s="34" t="e">
        <f t="shared" si="309"/>
        <v>#REF!</v>
      </c>
      <c r="AC545" s="34" t="e">
        <f t="shared" si="309"/>
        <v>#REF!</v>
      </c>
      <c r="AD545" s="34" t="e">
        <f t="shared" si="309"/>
        <v>#REF!</v>
      </c>
      <c r="AE545" s="34" t="e">
        <f t="shared" si="309"/>
        <v>#REF!</v>
      </c>
      <c r="AF545" s="34" t="e">
        <f t="shared" si="309"/>
        <v>#REF!</v>
      </c>
      <c r="AG545" s="34" t="e">
        <f t="shared" si="309"/>
        <v>#REF!</v>
      </c>
      <c r="AH545" s="34" t="e">
        <f t="shared" si="309"/>
        <v>#REF!</v>
      </c>
      <c r="AI545" s="34" t="e">
        <f t="shared" si="309"/>
        <v>#REF!</v>
      </c>
      <c r="AJ545" s="34" t="e">
        <f t="shared" si="309"/>
        <v>#REF!</v>
      </c>
      <c r="AK545" s="34" t="e">
        <f t="shared" si="309"/>
        <v>#REF!</v>
      </c>
      <c r="AL545" s="34" t="e">
        <f t="shared" si="309"/>
        <v>#REF!</v>
      </c>
      <c r="AM545" s="34" t="e">
        <f t="shared" si="309"/>
        <v>#REF!</v>
      </c>
      <c r="AN545" s="34" t="e">
        <f t="shared" si="309"/>
        <v>#REF!</v>
      </c>
      <c r="AO545" s="34" t="e">
        <f t="shared" si="309"/>
        <v>#REF!</v>
      </c>
      <c r="AP545" s="34" t="e">
        <f t="shared" si="309"/>
        <v>#REF!</v>
      </c>
      <c r="AQ545" s="34" t="e">
        <f t="shared" si="309"/>
        <v>#REF!</v>
      </c>
      <c r="AR545" s="34"/>
      <c r="AS545" s="34"/>
      <c r="AT545" s="34"/>
      <c r="AU545" s="34"/>
      <c r="AV545" s="34"/>
      <c r="AW545" s="34"/>
      <c r="AX545" s="34"/>
      <c r="AY545" s="34"/>
      <c r="AZ545" s="34"/>
      <c r="BA545" s="34"/>
      <c r="BB545" s="46"/>
      <c r="BC545" s="46"/>
      <c r="BD545" s="46"/>
    </row>
    <row r="546" spans="1:56">
      <c r="A546" s="36" t="e">
        <f>+"Discount "&amp; PV_Base!A542&amp;""</f>
        <v>#REF!</v>
      </c>
      <c r="B546" s="37" t="e">
        <f>#REF!</f>
        <v>#REF!</v>
      </c>
      <c r="C546" s="30" t="e">
        <f>$C$11</f>
        <v>#REF!</v>
      </c>
      <c r="D546" s="34" t="e">
        <f>IF(D542-D542-1&lt;B543,0,IF(D542-D542-1&lt;B544,D544/(B544-B543),0))</f>
        <v>#REF!</v>
      </c>
      <c r="E546" s="34" t="e">
        <f>IF(E542-D542-1&lt;B543,0,IF(E542-D542-1&lt;B544,D544/(B544-B543),0))</f>
        <v>#REF!</v>
      </c>
      <c r="F546" s="34" t="e">
        <f>IF(F542-D542-1&lt;B543,0,IF(F542-D542-1&lt;B544,D544/(B544-B543),0))</f>
        <v>#REF!</v>
      </c>
      <c r="G546" s="34" t="e">
        <f>IF(G542-D542-1&lt;B543,0,IF(G542-D542-1&lt;B544,D544/(B544-B543),0))</f>
        <v>#REF!</v>
      </c>
      <c r="H546" s="34" t="e">
        <f>IF(H542-D542-1&lt;B543,0,IF(H542-D542-1&lt;B544,D544/(B544-B543),0))</f>
        <v>#REF!</v>
      </c>
      <c r="I546" s="34" t="e">
        <f>IF(I542-D542-1&lt;B543,0,IF(I542-D542-1&lt;B544,D544/(B544-B543),0))</f>
        <v>#REF!</v>
      </c>
      <c r="J546" s="34" t="e">
        <f>IF(J542-D542-1&lt;B543,0,IF(J542-D542-1&lt;B544,D544/(B544-B543),0))</f>
        <v>#REF!</v>
      </c>
      <c r="K546" s="34" t="e">
        <f>IF(K542-D542-1&lt;B543,0,IF(K542-D542-1&lt;B544,D544/(B544-B543),0))</f>
        <v>#REF!</v>
      </c>
      <c r="L546" s="34" t="e">
        <f>IF(L542-D542-1&lt;B543,0,IF(L542-D542-1&lt;B544,D544/(B544-B543),0))</f>
        <v>#REF!</v>
      </c>
      <c r="M546" s="34" t="e">
        <f>IF(M542-D542-1&lt;B543,0,IF(M542-D542-1&lt;B544,D544/(B544-B543),0))</f>
        <v>#REF!</v>
      </c>
      <c r="N546" s="34" t="e">
        <f>IF(N542-D542-1&lt;B543,0,IF(N542-D542-1&lt;B544,D544/(B544-B543),0))</f>
        <v>#REF!</v>
      </c>
      <c r="O546" s="34" t="e">
        <f>IF(O542-D542-1&lt;B543,0,IF(O542-D542-1&lt;B544,D544/(B544-B543),0))</f>
        <v>#REF!</v>
      </c>
      <c r="P546" s="34" t="e">
        <f>IF(P542-D542-1&lt;B543,0,IF(P542-D542-1&lt;B544,D544/(B544-B543),0))</f>
        <v>#REF!</v>
      </c>
      <c r="Q546" s="34" t="e">
        <f>IF(Q542-D542-1&lt;B543,0,IF(Q542-D542-1&lt;B544,D544/(B544-B543),0))</f>
        <v>#REF!</v>
      </c>
      <c r="R546" s="34" t="e">
        <f>IF(R542-D542-1&lt;B543,0,IF(R542-D542-1&lt;B544,D544/(B544-B543),0))</f>
        <v>#REF!</v>
      </c>
      <c r="S546" s="34" t="e">
        <f>IF(S542-D542-1&lt;B543,0,IF(S542-D542-1&lt;B544,D544/(B544-B543),0))</f>
        <v>#REF!</v>
      </c>
      <c r="T546" s="34" t="e">
        <f>IF(T542-D542-1&lt;B543,0,IF(T542-D542-1&lt;B544,D544/(B544-B543),0))</f>
        <v>#REF!</v>
      </c>
      <c r="U546" s="34" t="e">
        <f>IF(U542-D542-1&lt;B543,0,IF(U542-D542-1&lt;B544,D544/(B544-B543),0))</f>
        <v>#REF!</v>
      </c>
      <c r="V546" s="34" t="e">
        <f>IF(V542-D542-1&lt;B543,0,IF(V542-D542-1&lt;B544,D544/(B544-B543),0))</f>
        <v>#REF!</v>
      </c>
      <c r="W546" s="34" t="e">
        <f>IF(W542-D542-1&lt;B543,0,IF(W542-D542-1&lt;B544,D544/(B544-B543),0))</f>
        <v>#REF!</v>
      </c>
      <c r="X546" s="34" t="e">
        <f>IF(X542-D542-1&lt;B543,0,IF(X542-D542-1&lt;B544,D544/(B544-B543),0))</f>
        <v>#REF!</v>
      </c>
      <c r="Y546" s="34" t="e">
        <f>IF(Y542-D542-1&lt;B543,0,IF(Y542-D542-1&lt;B544,D544/(B544-B543),0))</f>
        <v>#REF!</v>
      </c>
      <c r="Z546" s="34" t="e">
        <f>IF(Z542-D542-1&lt;B543,0,IF(Z542-D542-1&lt;B544,D544/(B544-B543),0))</f>
        <v>#REF!</v>
      </c>
      <c r="AA546" s="34" t="e">
        <f>IF(AA542-D542-1&lt;B543,0,IF(AA542-D542-1&lt;B544,D544/(B544-B543),0))</f>
        <v>#REF!</v>
      </c>
      <c r="AB546" s="34" t="e">
        <f>IF(AB542-D542-1&lt;B543,0,IF(AB542-D542-1&lt;B544,D544/(B544-B543),0))</f>
        <v>#REF!</v>
      </c>
      <c r="AC546" s="34" t="e">
        <f>IF(AC542-D542-1&lt;B543,0,IF(AC542-D542-1&lt;B544,D544/(B544-B543),0))</f>
        <v>#REF!</v>
      </c>
      <c r="AD546" s="34" t="e">
        <f>IF(AD542-D542-1&lt;B543,0,IF(AD542-D542-1&lt;B544,D544/(B544-B543),0))</f>
        <v>#REF!</v>
      </c>
      <c r="AE546" s="34" t="e">
        <f>IF(AE542-D542-1&lt;B543,0,IF(AE542-D542-1&lt;B544,D544/(B544-B543),0))</f>
        <v>#REF!</v>
      </c>
      <c r="AF546" s="34" t="e">
        <f>IF(AF542-D542-1&lt;B543,0,IF(AF542-D542-1&lt;B544,D544/(B544-B543),0))</f>
        <v>#REF!</v>
      </c>
      <c r="AG546" s="34" t="e">
        <f>IF(AG542-D542-1&lt;B543,0,IF(AG542-D542-1&lt;B544,D544/(B544-B543),0))</f>
        <v>#REF!</v>
      </c>
      <c r="AH546" s="34" t="e">
        <f>IF(AH542-D542-1&lt;B543,0,IF(AH542-D542-1&lt;B544,D544/(B544-B543),0))</f>
        <v>#REF!</v>
      </c>
      <c r="AI546" s="34" t="e">
        <f>IF(AI542-D542-1&lt;B543,0,IF(AI542-D542-1&lt;B544,D544/(B544-B543),0))</f>
        <v>#REF!</v>
      </c>
      <c r="AJ546" s="34" t="e">
        <f>IF(AJ542-D542-1&lt;B543,0,IF(AJ542-D542-1&lt;B544,D544/(B544-B543),0))</f>
        <v>#REF!</v>
      </c>
      <c r="AK546" s="34" t="e">
        <f>IF(AK542-D542-1&lt;B543,0,IF(AK542-D542-1&lt;B544,D544/(B544-B543),0))</f>
        <v>#REF!</v>
      </c>
      <c r="AL546" s="34" t="e">
        <f>IF(AL542-D542-1&lt;B543,0,IF(AL542-D542-1&lt;B544,D544/(B544-B543),0))</f>
        <v>#REF!</v>
      </c>
      <c r="AM546" s="34" t="e">
        <f>IF(AM542-D542-1&lt;B543,0,IF(AM542-D542-1&lt;B544,D544/(B544-B543),0))</f>
        <v>#REF!</v>
      </c>
      <c r="AN546" s="34" t="e">
        <f>IF(AN542-D542-1&lt;B543,0,IF(AN542-D542-1&lt;B544,D544/(B544-B543),0))</f>
        <v>#REF!</v>
      </c>
      <c r="AO546" s="34" t="e">
        <f>IF(AO542-D542-1&lt;B543,0,IF(AO542-D542-1&lt;B544,D544/(B544-B543),0))</f>
        <v>#REF!</v>
      </c>
      <c r="AP546" s="34" t="e">
        <f>IF(AP542-D542-1&lt;B543,0,IF(AP542-D542-1&lt;B544,D544/(B544-B543),0))</f>
        <v>#REF!</v>
      </c>
      <c r="AQ546" s="34" t="e">
        <f>IF(AQ542-D542-1&lt;B543,0,IF(AQ542-D542-1&lt;B544,D544/(B544-B543),0))</f>
        <v>#REF!</v>
      </c>
      <c r="AR546" s="34"/>
      <c r="AS546" s="34"/>
      <c r="AT546" s="34"/>
      <c r="AU546" s="34"/>
      <c r="AV546" s="34"/>
      <c r="AW546" s="34"/>
      <c r="AX546" s="34"/>
      <c r="AY546" s="34"/>
      <c r="AZ546" s="34"/>
      <c r="BA546" s="34"/>
      <c r="BB546" s="46"/>
      <c r="BC546" s="46"/>
      <c r="BD546" s="46"/>
    </row>
    <row r="547" spans="1:56">
      <c r="A547" s="49"/>
      <c r="B547" s="12"/>
      <c r="C547" s="30" t="e">
        <f>$C$12</f>
        <v>#REF!</v>
      </c>
      <c r="D547" s="84"/>
      <c r="E547" s="84" t="e">
        <f>$B545*D545</f>
        <v>#REF!</v>
      </c>
      <c r="F547" s="84" t="e">
        <f t="shared" ref="F547:BD547" si="310">$B545*E545</f>
        <v>#REF!</v>
      </c>
      <c r="G547" s="84" t="e">
        <f t="shared" si="310"/>
        <v>#REF!</v>
      </c>
      <c r="H547" s="84" t="e">
        <f t="shared" si="310"/>
        <v>#REF!</v>
      </c>
      <c r="I547" s="84" t="e">
        <f t="shared" si="310"/>
        <v>#REF!</v>
      </c>
      <c r="J547" s="84" t="e">
        <f t="shared" si="310"/>
        <v>#REF!</v>
      </c>
      <c r="K547" s="84" t="e">
        <f t="shared" si="310"/>
        <v>#REF!</v>
      </c>
      <c r="L547" s="84" t="e">
        <f t="shared" si="310"/>
        <v>#REF!</v>
      </c>
      <c r="M547" s="84" t="e">
        <f t="shared" si="310"/>
        <v>#REF!</v>
      </c>
      <c r="N547" s="84" t="e">
        <f t="shared" si="310"/>
        <v>#REF!</v>
      </c>
      <c r="O547" s="84" t="e">
        <f t="shared" si="310"/>
        <v>#REF!</v>
      </c>
      <c r="P547" s="84" t="e">
        <f t="shared" si="310"/>
        <v>#REF!</v>
      </c>
      <c r="Q547" s="84" t="e">
        <f t="shared" si="310"/>
        <v>#REF!</v>
      </c>
      <c r="R547" s="84" t="e">
        <f t="shared" si="310"/>
        <v>#REF!</v>
      </c>
      <c r="S547" s="84" t="e">
        <f t="shared" si="310"/>
        <v>#REF!</v>
      </c>
      <c r="T547" s="84" t="e">
        <f t="shared" si="310"/>
        <v>#REF!</v>
      </c>
      <c r="U547" s="84" t="e">
        <f t="shared" si="310"/>
        <v>#REF!</v>
      </c>
      <c r="V547" s="84" t="e">
        <f t="shared" si="310"/>
        <v>#REF!</v>
      </c>
      <c r="W547" s="84" t="e">
        <f t="shared" si="310"/>
        <v>#REF!</v>
      </c>
      <c r="X547" s="84" t="e">
        <f t="shared" si="310"/>
        <v>#REF!</v>
      </c>
      <c r="Y547" s="84" t="e">
        <f t="shared" si="310"/>
        <v>#REF!</v>
      </c>
      <c r="Z547" s="84" t="e">
        <f t="shared" si="310"/>
        <v>#REF!</v>
      </c>
      <c r="AA547" s="84" t="e">
        <f t="shared" si="310"/>
        <v>#REF!</v>
      </c>
      <c r="AB547" s="84" t="e">
        <f t="shared" si="310"/>
        <v>#REF!</v>
      </c>
      <c r="AC547" s="84" t="e">
        <f t="shared" si="310"/>
        <v>#REF!</v>
      </c>
      <c r="AD547" s="84" t="e">
        <f t="shared" si="310"/>
        <v>#REF!</v>
      </c>
      <c r="AE547" s="84" t="e">
        <f t="shared" si="310"/>
        <v>#REF!</v>
      </c>
      <c r="AF547" s="84" t="e">
        <f t="shared" si="310"/>
        <v>#REF!</v>
      </c>
      <c r="AG547" s="84" t="e">
        <f t="shared" si="310"/>
        <v>#REF!</v>
      </c>
      <c r="AH547" s="84" t="e">
        <f t="shared" si="310"/>
        <v>#REF!</v>
      </c>
      <c r="AI547" s="84" t="e">
        <f t="shared" si="310"/>
        <v>#REF!</v>
      </c>
      <c r="AJ547" s="84" t="e">
        <f t="shared" si="310"/>
        <v>#REF!</v>
      </c>
      <c r="AK547" s="84" t="e">
        <f t="shared" si="310"/>
        <v>#REF!</v>
      </c>
      <c r="AL547" s="84" t="e">
        <f t="shared" si="310"/>
        <v>#REF!</v>
      </c>
      <c r="AM547" s="84" t="e">
        <f t="shared" si="310"/>
        <v>#REF!</v>
      </c>
      <c r="AN547" s="84" t="e">
        <f t="shared" si="310"/>
        <v>#REF!</v>
      </c>
      <c r="AO547" s="84" t="e">
        <f t="shared" si="310"/>
        <v>#REF!</v>
      </c>
      <c r="AP547" s="84" t="e">
        <f t="shared" si="310"/>
        <v>#REF!</v>
      </c>
      <c r="AQ547" s="84" t="e">
        <f t="shared" si="310"/>
        <v>#REF!</v>
      </c>
      <c r="AR547" s="84" t="e">
        <f t="shared" si="310"/>
        <v>#REF!</v>
      </c>
      <c r="AS547" s="84" t="e">
        <f t="shared" si="310"/>
        <v>#REF!</v>
      </c>
      <c r="AT547" s="84" t="e">
        <f t="shared" si="310"/>
        <v>#REF!</v>
      </c>
      <c r="AU547" s="84" t="e">
        <f t="shared" si="310"/>
        <v>#REF!</v>
      </c>
      <c r="AV547" s="84" t="e">
        <f t="shared" si="310"/>
        <v>#REF!</v>
      </c>
      <c r="AW547" s="84" t="e">
        <f t="shared" si="310"/>
        <v>#REF!</v>
      </c>
      <c r="AX547" s="84" t="e">
        <f t="shared" si="310"/>
        <v>#REF!</v>
      </c>
      <c r="AY547" s="84" t="e">
        <f t="shared" si="310"/>
        <v>#REF!</v>
      </c>
      <c r="AZ547" s="84" t="e">
        <f t="shared" si="310"/>
        <v>#REF!</v>
      </c>
      <c r="BA547" s="84" t="e">
        <f t="shared" si="310"/>
        <v>#REF!</v>
      </c>
      <c r="BB547" s="84" t="e">
        <f t="shared" si="310"/>
        <v>#REF!</v>
      </c>
      <c r="BC547" s="84" t="e">
        <f t="shared" si="310"/>
        <v>#REF!</v>
      </c>
      <c r="BD547" s="84" t="e">
        <f t="shared" si="310"/>
        <v>#REF!</v>
      </c>
    </row>
    <row r="548" spans="1:56">
      <c r="A548" s="49"/>
      <c r="B548" s="12"/>
      <c r="C548" s="30" t="e">
        <f>$C$13</f>
        <v>#REF!</v>
      </c>
      <c r="D548" s="34" t="e">
        <f t="shared" ref="D548:AQ548" si="311">D546+D547</f>
        <v>#REF!</v>
      </c>
      <c r="E548" s="34" t="e">
        <f t="shared" si="311"/>
        <v>#REF!</v>
      </c>
      <c r="F548" s="34" t="e">
        <f t="shared" si="311"/>
        <v>#REF!</v>
      </c>
      <c r="G548" s="34" t="e">
        <f t="shared" si="311"/>
        <v>#REF!</v>
      </c>
      <c r="H548" s="34" t="e">
        <f t="shared" si="311"/>
        <v>#REF!</v>
      </c>
      <c r="I548" s="34" t="e">
        <f t="shared" si="311"/>
        <v>#REF!</v>
      </c>
      <c r="J548" s="34" t="e">
        <f t="shared" si="311"/>
        <v>#REF!</v>
      </c>
      <c r="K548" s="34" t="e">
        <f t="shared" si="311"/>
        <v>#REF!</v>
      </c>
      <c r="L548" s="34" t="e">
        <f t="shared" si="311"/>
        <v>#REF!</v>
      </c>
      <c r="M548" s="34" t="e">
        <f t="shared" si="311"/>
        <v>#REF!</v>
      </c>
      <c r="N548" s="34" t="e">
        <f t="shared" si="311"/>
        <v>#REF!</v>
      </c>
      <c r="O548" s="34" t="e">
        <f t="shared" si="311"/>
        <v>#REF!</v>
      </c>
      <c r="P548" s="34" t="e">
        <f t="shared" si="311"/>
        <v>#REF!</v>
      </c>
      <c r="Q548" s="34" t="e">
        <f t="shared" si="311"/>
        <v>#REF!</v>
      </c>
      <c r="R548" s="34" t="e">
        <f t="shared" si="311"/>
        <v>#REF!</v>
      </c>
      <c r="S548" s="34" t="e">
        <f t="shared" si="311"/>
        <v>#REF!</v>
      </c>
      <c r="T548" s="34" t="e">
        <f t="shared" si="311"/>
        <v>#REF!</v>
      </c>
      <c r="U548" s="34" t="e">
        <f t="shared" si="311"/>
        <v>#REF!</v>
      </c>
      <c r="V548" s="34" t="e">
        <f t="shared" si="311"/>
        <v>#REF!</v>
      </c>
      <c r="W548" s="34" t="e">
        <f t="shared" si="311"/>
        <v>#REF!</v>
      </c>
      <c r="X548" s="34" t="e">
        <f t="shared" si="311"/>
        <v>#REF!</v>
      </c>
      <c r="Y548" s="34" t="e">
        <f t="shared" si="311"/>
        <v>#REF!</v>
      </c>
      <c r="Z548" s="34" t="e">
        <f t="shared" si="311"/>
        <v>#REF!</v>
      </c>
      <c r="AA548" s="34" t="e">
        <f t="shared" si="311"/>
        <v>#REF!</v>
      </c>
      <c r="AB548" s="34" t="e">
        <f t="shared" si="311"/>
        <v>#REF!</v>
      </c>
      <c r="AC548" s="34" t="e">
        <f t="shared" si="311"/>
        <v>#REF!</v>
      </c>
      <c r="AD548" s="34" t="e">
        <f t="shared" si="311"/>
        <v>#REF!</v>
      </c>
      <c r="AE548" s="34" t="e">
        <f t="shared" si="311"/>
        <v>#REF!</v>
      </c>
      <c r="AF548" s="34" t="e">
        <f t="shared" si="311"/>
        <v>#REF!</v>
      </c>
      <c r="AG548" s="34" t="e">
        <f t="shared" si="311"/>
        <v>#REF!</v>
      </c>
      <c r="AH548" s="34" t="e">
        <f t="shared" si="311"/>
        <v>#REF!</v>
      </c>
      <c r="AI548" s="34" t="e">
        <f t="shared" si="311"/>
        <v>#REF!</v>
      </c>
      <c r="AJ548" s="34" t="e">
        <f t="shared" si="311"/>
        <v>#REF!</v>
      </c>
      <c r="AK548" s="34" t="e">
        <f t="shared" si="311"/>
        <v>#REF!</v>
      </c>
      <c r="AL548" s="34" t="e">
        <f t="shared" si="311"/>
        <v>#REF!</v>
      </c>
      <c r="AM548" s="34" t="e">
        <f t="shared" si="311"/>
        <v>#REF!</v>
      </c>
      <c r="AN548" s="34" t="e">
        <f t="shared" si="311"/>
        <v>#REF!</v>
      </c>
      <c r="AO548" s="34" t="e">
        <f t="shared" si="311"/>
        <v>#REF!</v>
      </c>
      <c r="AP548" s="34" t="e">
        <f t="shared" si="311"/>
        <v>#REF!</v>
      </c>
      <c r="AQ548" s="34" t="e">
        <f t="shared" si="311"/>
        <v>#REF!</v>
      </c>
      <c r="AR548" s="34"/>
      <c r="AS548" s="34"/>
      <c r="AT548" s="34"/>
      <c r="AU548" s="34"/>
      <c r="AV548" s="34"/>
      <c r="AW548" s="34"/>
      <c r="AX548" s="34"/>
      <c r="AY548" s="34"/>
      <c r="AZ548" s="34"/>
      <c r="BA548" s="34"/>
      <c r="BB548" s="45"/>
      <c r="BC548" s="45"/>
      <c r="BD548" s="45"/>
    </row>
    <row r="549" spans="1:56">
      <c r="A549" s="39"/>
      <c r="B549" s="12"/>
      <c r="C549" s="30" t="e">
        <f>$C$14</f>
        <v>#REF!</v>
      </c>
      <c r="D549" s="34" t="e">
        <f>IF($B545&gt;=$B546, D545, NPV($B546,E548:$BD548))</f>
        <v>#REF!</v>
      </c>
      <c r="E549" s="34" t="e">
        <f>IF($B545&gt;=$B546, E545, NPV($B546,F548:$BD548))</f>
        <v>#REF!</v>
      </c>
      <c r="F549" s="34" t="e">
        <f>IF($B545&gt;=$B546, F545, NPV($B546,G548:$BD548))</f>
        <v>#REF!</v>
      </c>
      <c r="G549" s="34" t="e">
        <f>IF($B545&gt;=$B546, G545, NPV($B546,H548:$BD548))</f>
        <v>#REF!</v>
      </c>
      <c r="H549" s="34" t="e">
        <f>IF($B545&gt;=$B546, H545, NPV($B546,I548:$BD548))</f>
        <v>#REF!</v>
      </c>
      <c r="I549" s="34" t="e">
        <f>IF($B545&gt;=$B546, I545, NPV($B546,J548:$BD548))</f>
        <v>#REF!</v>
      </c>
      <c r="J549" s="34" t="e">
        <f>IF($B545&gt;=$B546, J545, NPV($B546,K548:$BD548))</f>
        <v>#REF!</v>
      </c>
      <c r="K549" s="34" t="e">
        <f>IF($B545&gt;=$B546, K545, NPV($B546,L548:$BD548))</f>
        <v>#REF!</v>
      </c>
      <c r="L549" s="34" t="e">
        <f>IF($B545&gt;=$B546, L545, NPV($B546,M548:$BD548))</f>
        <v>#REF!</v>
      </c>
      <c r="M549" s="34" t="e">
        <f>IF($B545&gt;=$B546, M545, NPV($B546,N548:$BD548))</f>
        <v>#REF!</v>
      </c>
      <c r="N549" s="34" t="e">
        <f>IF($B545&gt;=$B546, N545, NPV($B546,O548:$BD548))</f>
        <v>#REF!</v>
      </c>
      <c r="O549" s="34" t="e">
        <f>IF($B545&gt;=$B546, O545, NPV($B546,P548:$BD548))</f>
        <v>#REF!</v>
      </c>
      <c r="P549" s="34" t="e">
        <f>IF($B545&gt;=$B546, P545, NPV($B546,Q548:$BD548))</f>
        <v>#REF!</v>
      </c>
      <c r="Q549" s="34" t="e">
        <f>IF($B545&gt;=$B546, Q545, NPV($B546,R548:$BD548))</f>
        <v>#REF!</v>
      </c>
      <c r="R549" s="34" t="e">
        <f>IF($B545&gt;=$B546, R545, NPV($B546,S548:$BD548))</f>
        <v>#REF!</v>
      </c>
      <c r="S549" s="34" t="e">
        <f>IF($B545&gt;=$B546, S545, NPV($B546,T548:$BD548))</f>
        <v>#REF!</v>
      </c>
      <c r="T549" s="34" t="e">
        <f>IF($B545&gt;=$B546, T545, NPV($B546,U548:$BD548))</f>
        <v>#REF!</v>
      </c>
      <c r="U549" s="34" t="e">
        <f>IF($B545&gt;=$B546, U545, NPV($B546,V548:$BD548))</f>
        <v>#REF!</v>
      </c>
      <c r="V549" s="34" t="e">
        <f>IF($B545&gt;=$B546, V545, NPV($B546,W548:$BD548))</f>
        <v>#REF!</v>
      </c>
      <c r="W549" s="34" t="e">
        <f>IF($B545&gt;=$B546, W545, NPV($B546,X548:$BD548))</f>
        <v>#REF!</v>
      </c>
      <c r="X549" s="34" t="e">
        <f>IF($B545&gt;=$B546, X545, NPV($B546,Y548:$BD548))</f>
        <v>#REF!</v>
      </c>
      <c r="Y549" s="34" t="e">
        <f>IF($B545&gt;=$B546, Y545, NPV($B546,Z548:$BD548))</f>
        <v>#REF!</v>
      </c>
      <c r="Z549" s="34" t="e">
        <f>IF($B545&gt;=$B546, Z545, NPV($B546,AA548:$BD548))</f>
        <v>#REF!</v>
      </c>
      <c r="AA549" s="34" t="e">
        <f>IF($B545&gt;=$B546, AA545, NPV($B546,AB548:$BD548))</f>
        <v>#REF!</v>
      </c>
      <c r="AB549" s="34" t="e">
        <f>IF($B545&gt;=$B546, AB545, NPV($B546,AC548:$BD548))</f>
        <v>#REF!</v>
      </c>
      <c r="AC549" s="34" t="e">
        <f>IF($B545&gt;=$B546, AC545, NPV($B546,AD548:$BD548))</f>
        <v>#REF!</v>
      </c>
      <c r="AD549" s="34" t="e">
        <f>IF($B545&gt;=$B546, AD545, NPV($B546,AE548:$BD548))</f>
        <v>#REF!</v>
      </c>
      <c r="AE549" s="34" t="e">
        <f>IF($B545&gt;=$B546, AE545, NPV($B546,AF548:$BD548))</f>
        <v>#REF!</v>
      </c>
      <c r="AF549" s="34" t="e">
        <f>IF($B545&gt;=$B546, AF545, NPV($B546,AG548:$BD548))</f>
        <v>#REF!</v>
      </c>
      <c r="AG549" s="34" t="e">
        <f>IF($B545&gt;=$B546, AG545, NPV($B546,AH548:$BD548))</f>
        <v>#REF!</v>
      </c>
      <c r="AH549" s="34" t="e">
        <f>IF($B545&gt;=$B546, AH545, NPV($B546,AI548:$BD548))</f>
        <v>#REF!</v>
      </c>
      <c r="AI549" s="34" t="e">
        <f>IF($B545&gt;=$B546, AI545, NPV($B546,AJ548:$BD548))</f>
        <v>#REF!</v>
      </c>
      <c r="AJ549" s="34" t="e">
        <f>IF($B545&gt;=$B546, AJ545, NPV($B546,AK548:$BD548))</f>
        <v>#REF!</v>
      </c>
      <c r="AK549" s="34" t="e">
        <f>IF($B545&gt;=$B546, AK545, NPV($B546,AL548:$BD548))</f>
        <v>#REF!</v>
      </c>
      <c r="AL549" s="34" t="e">
        <f>IF($B545&gt;=$B546, AL545, NPV($B546,AM548:$BD548))</f>
        <v>#REF!</v>
      </c>
      <c r="AM549" s="34" t="e">
        <f>IF($B545&gt;=$B546, AM545, NPV($B546,AN548:$BD548))</f>
        <v>#REF!</v>
      </c>
      <c r="AN549" s="34" t="e">
        <f>IF($B545&gt;=$B546, AN545, NPV($B546,AO548:$BD548))</f>
        <v>#REF!</v>
      </c>
      <c r="AO549" s="34" t="e">
        <f>IF($B545&gt;=$B546, AO545, NPV($B546,AP548:$BD548))</f>
        <v>#REF!</v>
      </c>
      <c r="AP549" s="34" t="e">
        <f>IF($B545&gt;=$B546, AP545, NPV($B546,AQ548:$BD548))</f>
        <v>#REF!</v>
      </c>
      <c r="AQ549" s="34" t="e">
        <f>IF($B545&gt;=$B546, AQ545, NPV($B546,AR548:$BD548))</f>
        <v>#REF!</v>
      </c>
      <c r="AR549" s="34"/>
      <c r="AS549" s="34"/>
      <c r="AT549" s="34"/>
      <c r="AU549" s="34"/>
      <c r="AV549" s="34"/>
      <c r="AW549" s="34"/>
      <c r="AX549" s="34"/>
      <c r="AY549" s="34"/>
      <c r="AZ549" s="34"/>
      <c r="BA549" s="34"/>
      <c r="BB549" s="34"/>
      <c r="BC549" s="34"/>
      <c r="BD549" s="34"/>
    </row>
    <row r="550" spans="1:56">
      <c r="A550" s="39"/>
      <c r="B550" s="12"/>
      <c r="C550" s="30" t="e">
        <f>$C$15</f>
        <v>#REF!</v>
      </c>
      <c r="D550" s="34" t="e">
        <f t="shared" ref="D550:AQ550" si="312">IF(D549=0,0,(1-D549/D545)*100)</f>
        <v>#REF!</v>
      </c>
      <c r="E550" s="34" t="e">
        <f t="shared" si="312"/>
        <v>#REF!</v>
      </c>
      <c r="F550" s="34" t="e">
        <f t="shared" si="312"/>
        <v>#REF!</v>
      </c>
      <c r="G550" s="34" t="e">
        <f t="shared" si="312"/>
        <v>#REF!</v>
      </c>
      <c r="H550" s="34" t="e">
        <f t="shared" si="312"/>
        <v>#REF!</v>
      </c>
      <c r="I550" s="34" t="e">
        <f t="shared" si="312"/>
        <v>#REF!</v>
      </c>
      <c r="J550" s="34" t="e">
        <f t="shared" si="312"/>
        <v>#REF!</v>
      </c>
      <c r="K550" s="34" t="e">
        <f t="shared" si="312"/>
        <v>#REF!</v>
      </c>
      <c r="L550" s="34" t="e">
        <f t="shared" si="312"/>
        <v>#REF!</v>
      </c>
      <c r="M550" s="34" t="e">
        <f t="shared" si="312"/>
        <v>#REF!</v>
      </c>
      <c r="N550" s="34" t="e">
        <f t="shared" si="312"/>
        <v>#REF!</v>
      </c>
      <c r="O550" s="34" t="e">
        <f t="shared" si="312"/>
        <v>#REF!</v>
      </c>
      <c r="P550" s="34" t="e">
        <f t="shared" si="312"/>
        <v>#REF!</v>
      </c>
      <c r="Q550" s="34" t="e">
        <f t="shared" si="312"/>
        <v>#REF!</v>
      </c>
      <c r="R550" s="34" t="e">
        <f t="shared" si="312"/>
        <v>#REF!</v>
      </c>
      <c r="S550" s="34" t="e">
        <f t="shared" si="312"/>
        <v>#REF!</v>
      </c>
      <c r="T550" s="34" t="e">
        <f t="shared" si="312"/>
        <v>#REF!</v>
      </c>
      <c r="U550" s="34" t="e">
        <f t="shared" si="312"/>
        <v>#REF!</v>
      </c>
      <c r="V550" s="34" t="e">
        <f t="shared" si="312"/>
        <v>#REF!</v>
      </c>
      <c r="W550" s="34" t="e">
        <f t="shared" si="312"/>
        <v>#REF!</v>
      </c>
      <c r="X550" s="34" t="e">
        <f t="shared" si="312"/>
        <v>#REF!</v>
      </c>
      <c r="Y550" s="34" t="e">
        <f t="shared" si="312"/>
        <v>#REF!</v>
      </c>
      <c r="Z550" s="34" t="e">
        <f t="shared" si="312"/>
        <v>#REF!</v>
      </c>
      <c r="AA550" s="34" t="e">
        <f t="shared" si="312"/>
        <v>#REF!</v>
      </c>
      <c r="AB550" s="34" t="e">
        <f t="shared" si="312"/>
        <v>#REF!</v>
      </c>
      <c r="AC550" s="34" t="e">
        <f t="shared" si="312"/>
        <v>#REF!</v>
      </c>
      <c r="AD550" s="34" t="e">
        <f t="shared" si="312"/>
        <v>#REF!</v>
      </c>
      <c r="AE550" s="34" t="e">
        <f t="shared" si="312"/>
        <v>#REF!</v>
      </c>
      <c r="AF550" s="34" t="e">
        <f t="shared" si="312"/>
        <v>#REF!</v>
      </c>
      <c r="AG550" s="34" t="e">
        <f t="shared" si="312"/>
        <v>#REF!</v>
      </c>
      <c r="AH550" s="34" t="e">
        <f t="shared" si="312"/>
        <v>#REF!</v>
      </c>
      <c r="AI550" s="34" t="e">
        <f t="shared" si="312"/>
        <v>#REF!</v>
      </c>
      <c r="AJ550" s="34" t="e">
        <f t="shared" si="312"/>
        <v>#REF!</v>
      </c>
      <c r="AK550" s="34" t="e">
        <f t="shared" si="312"/>
        <v>#REF!</v>
      </c>
      <c r="AL550" s="34" t="e">
        <f t="shared" si="312"/>
        <v>#REF!</v>
      </c>
      <c r="AM550" s="34" t="e">
        <f t="shared" si="312"/>
        <v>#REF!</v>
      </c>
      <c r="AN550" s="34" t="e">
        <f t="shared" si="312"/>
        <v>#REF!</v>
      </c>
      <c r="AO550" s="34" t="e">
        <f t="shared" si="312"/>
        <v>#REF!</v>
      </c>
      <c r="AP550" s="34" t="e">
        <f t="shared" si="312"/>
        <v>#REF!</v>
      </c>
      <c r="AQ550" s="34" t="e">
        <f t="shared" si="312"/>
        <v>#REF!</v>
      </c>
      <c r="AR550" s="50"/>
      <c r="AS550" s="50"/>
      <c r="AT550" s="50"/>
      <c r="AU550" s="50"/>
      <c r="AV550" s="50"/>
      <c r="AW550" s="50"/>
      <c r="AX550" s="50"/>
      <c r="AY550" s="50"/>
      <c r="AZ550" s="50"/>
      <c r="BA550" s="50"/>
      <c r="BB550" s="12"/>
      <c r="BC550" s="12"/>
      <c r="BD550" s="12"/>
    </row>
    <row r="551" spans="1:56">
      <c r="C551" s="30" t="str">
        <f>$C$16</f>
        <v>t-g&gt;0</v>
      </c>
      <c r="D551" s="42" t="e">
        <f>IF(D49-B543&gt;0,D49-B543,0)</f>
        <v>#REF!</v>
      </c>
      <c r="E551" s="42" t="e">
        <f>IF(E49-B543&gt;0,E49-B543,0)</f>
        <v>#REF!</v>
      </c>
      <c r="F551" s="42" t="e">
        <f>IF(F49-B543&gt;0,F49-B543,0)</f>
        <v>#REF!</v>
      </c>
      <c r="G551" s="42" t="e">
        <f>IF(G49-B543&gt;0,G49-B543,0)</f>
        <v>#REF!</v>
      </c>
      <c r="H551" s="42" t="e">
        <f>IF(H49-B543&gt;0,H49-B543,0)</f>
        <v>#REF!</v>
      </c>
      <c r="I551" s="42" t="e">
        <f>IF(I49-B543&gt;0,I49-B543,0)</f>
        <v>#REF!</v>
      </c>
      <c r="J551" s="42" t="e">
        <f>IF(J49-B543&gt;0,J49-B543,0)</f>
        <v>#REF!</v>
      </c>
      <c r="K551" s="42" t="e">
        <f>IF(K49-B543&gt;0,K49-B543,0)</f>
        <v>#REF!</v>
      </c>
      <c r="L551" s="42" t="e">
        <f>IF(L49-B543&gt;0,L49-B543,0)</f>
        <v>#REF!</v>
      </c>
      <c r="M551" s="42" t="e">
        <f>IF(M49-B543&gt;0,M49-B543,0)</f>
        <v>#REF!</v>
      </c>
      <c r="N551" s="42" t="e">
        <f>IF(N49-B543&gt;0,N49-B543,0)</f>
        <v>#REF!</v>
      </c>
      <c r="O551" s="42" t="e">
        <f>IF(O49-B543&gt;0,O49-B543,0)</f>
        <v>#REF!</v>
      </c>
      <c r="P551" s="42" t="e">
        <f>IF(P49-B543&gt;0,P49-B543,0)</f>
        <v>#REF!</v>
      </c>
      <c r="Q551" s="42" t="e">
        <f>IF(Q49-B543&gt;0,Q49-B543,0)</f>
        <v>#REF!</v>
      </c>
      <c r="R551" s="42" t="e">
        <f>IF(R49-B543&gt;0,R49-B543,0)</f>
        <v>#REF!</v>
      </c>
      <c r="S551" s="42" t="e">
        <f>IF(S49-B543&gt;0,S49-B543,0)</f>
        <v>#REF!</v>
      </c>
      <c r="T551" s="42" t="e">
        <f>IF(T49-B543&gt;0,T49-B543,0)</f>
        <v>#REF!</v>
      </c>
      <c r="U551" s="42" t="e">
        <f>IF(U49-B543&gt;0,U49-B543,0)</f>
        <v>#REF!</v>
      </c>
      <c r="V551" s="42" t="e">
        <f>IF(V49-B543&gt;0,V49-B543,0)</f>
        <v>#REF!</v>
      </c>
      <c r="W551" s="42" t="e">
        <f>IF(W49-B543&gt;0,W49-B543,0)</f>
        <v>#REF!</v>
      </c>
      <c r="X551" s="42" t="e">
        <f>IF(X49-B543&gt;0,X49-B543,0)</f>
        <v>#REF!</v>
      </c>
      <c r="Y551" s="42" t="e">
        <f>IF(Y49-B543&gt;0,Y49-B543,0)</f>
        <v>#REF!</v>
      </c>
      <c r="Z551" s="42" t="e">
        <f>IF(Z49-B543&gt;0,Z49-B543,0)</f>
        <v>#REF!</v>
      </c>
      <c r="AA551" s="42" t="e">
        <f>IF(AA49-B543&gt;0,AA49-B543,0)</f>
        <v>#REF!</v>
      </c>
      <c r="AB551" s="42" t="e">
        <f>IF(AB49-B543&gt;0,AB49-B543,0)</f>
        <v>#REF!</v>
      </c>
      <c r="AC551" s="42" t="e">
        <f>IF(AC49-B543&gt;0,AC49-B543,0)</f>
        <v>#REF!</v>
      </c>
      <c r="AD551" s="42" t="e">
        <f>IF(AD49-B543&gt;0,AD49-B543,0)</f>
        <v>#REF!</v>
      </c>
      <c r="AE551" s="42" t="e">
        <f>IF(AE49-B543&gt;0,AE49-B543,0)</f>
        <v>#REF!</v>
      </c>
      <c r="AF551" s="42"/>
      <c r="AG551" s="42"/>
      <c r="AH551" s="42"/>
      <c r="AI551" s="42"/>
      <c r="AJ551" s="42"/>
      <c r="AK551" s="42"/>
      <c r="AL551" s="42"/>
      <c r="AM551" s="42"/>
      <c r="AN551" s="42"/>
      <c r="AO551" s="42"/>
      <c r="AP551" s="42"/>
      <c r="AQ551" s="42"/>
      <c r="AR551" s="43"/>
      <c r="AS551" s="43"/>
      <c r="AT551" s="43"/>
      <c r="AU551" s="43"/>
      <c r="AV551" s="43"/>
      <c r="AW551" s="43"/>
      <c r="AX551" s="43"/>
      <c r="AY551" s="43"/>
      <c r="AZ551" s="43"/>
      <c r="BA551" s="43"/>
      <c r="BB551" s="12"/>
      <c r="BC551" s="12"/>
      <c r="BD551" s="12"/>
    </row>
    <row r="552" spans="1:56">
      <c r="C552" s="30"/>
      <c r="D552" s="42" t="e">
        <f>IF(D551=0,0,CHOOSE(D551,D558,E558,F558,G558,H558,I558,J558,K558,L558,M558,N558,O558,P558,Q558,R558,S558,T558,U558,V558,W558,X558,Y558,Z558,AA558,AB558,AC558,AD558,AE558,AF558))</f>
        <v>#REF!</v>
      </c>
      <c r="E552" s="42" t="e">
        <f>IF(E551=0,0,CHOOSE(E551,D558,E558,F558,G558,H558,I558,J558,K558,L558,M558,N558,O558,P558,Q558,R558,S558,T558,U558,V558,W558,X558,Y558,Z558,AA558,AB558,AC558,AD558,AE558,AF558))</f>
        <v>#REF!</v>
      </c>
      <c r="F552" s="42" t="e">
        <f>IF(F551=0,0,CHOOSE(F551,D558,E558,F558,G558,H558,I558,J558,K558,L558,M558,N558,O558,P558,Q558,R558,S558,T558,U558,V558,W558,X558,Y558,Z558,AA558,AB558,AC558,AD558,AE558,AF558))</f>
        <v>#REF!</v>
      </c>
      <c r="G552" s="42" t="e">
        <f>IF(G551=0,0,CHOOSE(G551,D558,E558,F558,G558,H558,I558,J558,K558,L558,M558,N558,O558,P558,Q558,R558,S558,T558,U558,V558,W558,X558,Y558,Z558,AA558,AB558,AC558,AD558,AE558,AF558))</f>
        <v>#REF!</v>
      </c>
      <c r="H552" s="42" t="e">
        <f>IF(H551=0,0,CHOOSE(H551,D558,E558,F558,G558,H558,I558,J558,K558,L558,M558,N558,O558,P558,Q558,R558,S558,T558,U558,V558,W558,X558,Y558,Z558,AA558,AB558,AC558,AD558,AE558,AF558))</f>
        <v>#REF!</v>
      </c>
      <c r="I552" s="42" t="e">
        <f>IF(I551=0,0,CHOOSE(I551,D558,E558,F558,G558,H558,I558,J558,K558,L558,M558,N558,O558,P558,Q558,R558,S558,T558,U558,V558,W558,X558,Y558,Z558,AA558,AB558,AC558,AD558,AE558,AF558))</f>
        <v>#REF!</v>
      </c>
      <c r="J552" s="42" t="e">
        <f>IF(J551=0,0,CHOOSE(J551,D558,E558,F558,G558,H558,I558,J558,K558,L558,M558,N558,O558,P558,Q558,R558,S558,T558,U558,V558,W558,X558,Y558,Z558,AA558,AB558,AC558,AD558,AE558,AF558))</f>
        <v>#REF!</v>
      </c>
      <c r="K552" s="42" t="e">
        <f>IF(K551=0,0,CHOOSE(K551,D558,E558,F558,G558,H558,I558,J558,K558,L558,M558,N558,O558,P558,Q558,R558,S558,T558,U558,V558,W558,X558,Y558,Z558,AA558,AB558,AC558,AD558,AE558,AF558))</f>
        <v>#REF!</v>
      </c>
      <c r="L552" s="42" t="e">
        <f>IF(L551=0,0,CHOOSE(L551,D558,E558,F558,G558,H558,I558,J558,K558,L558,M558,N558,O558,P558,Q558,R558,S558,T558,U558,V558,W558,X558,Y558,Z558,AA558,AB558,AC558,AD558,AE558,AF558))</f>
        <v>#REF!</v>
      </c>
      <c r="M552" s="42" t="e">
        <f>IF(M551=0,0,CHOOSE(M551,D558,E558,F558,G558,H558,I558,J558,K558,L558,M558,N558,O558,P558,Q558,R558,S558,T558,U558,V558,W558,X558,Y558,Z558,AA558,AB558,AC558,AD558,AE558,AF558))</f>
        <v>#REF!</v>
      </c>
      <c r="N552" s="42" t="e">
        <f>IF(N551=0,0,CHOOSE(N551,D558,E558,F558,G558,H558,I558,J558,K558,L558,M558,N558,O558,P558,Q558,R558,S558,T558,U558,V558,W558,X558,Y558,Z558,AA558,AB558,AC558,AD558,AE558,AF558))</f>
        <v>#REF!</v>
      </c>
      <c r="O552" s="42" t="e">
        <f>IF(O551=0,0,CHOOSE(O551,D558,E558,F558,G558,H558,I558,J558,K558,L558,M558,N558,O558,P558,Q558,R558,S558,T558,U558,V558,W558,X558,Y558,Z558,AA558,AB558,AC558,AD558,AE558,AF558))</f>
        <v>#REF!</v>
      </c>
      <c r="P552" s="42" t="e">
        <f>IF(P551=0,0,CHOOSE(P551,D558,E558,F558,G558,H558,I558,J558,K558,L558,M558,N558,O558,P558,Q558,R558,S558,T558,U558,V558,W558,X558,Y558,Z558,AA558,AB558,AC558,AD558,AE558,AF558))</f>
        <v>#REF!</v>
      </c>
      <c r="Q552" s="42" t="e">
        <f>IF(Q551=0,0,CHOOSE(Q551,D558,E558,F558,G558,H558,I558,J558,K558,L558,M558,N558,O558,P558,Q558,R558,S558,T558,U558,V558,W558,X558,Y558,Z558,AA558,AB558,AC558,AD558,AE558,AF558))</f>
        <v>#REF!</v>
      </c>
      <c r="R552" s="42" t="e">
        <f>IF(R551=0,0,CHOOSE(R551,D558,E558,F558,G558,H558,I558,J558,K558,L558,M558,N558,O558,P558,Q558,R558,S558,T558,U558,V558,W558,X558,Y558,Z558,AA558,AB558,AC558,AD558,AE558,AF558))</f>
        <v>#REF!</v>
      </c>
      <c r="S552" s="42" t="e">
        <f>IF(S551=0,0,CHOOSE(S551,D558,E558,F558,G558,H558,I558,J558,K558,L558,M558,N558,O558,P558,Q558,R558,S558,T558,U558,V558,W558,X558,Y558,Z558,AA558,AB558,AC558,AD558,AE558,AF558))</f>
        <v>#REF!</v>
      </c>
      <c r="T552" s="42" t="e">
        <f>IF(T551=0,0,CHOOSE(T551,D558,E558,F558,G558,H558,I558,J558,K558,L558,M558,N558,O558,P558,Q558,R558,S558,T558,U558,V558,W558,X558,Y558,Z558,AA558,AB558,AC558,AD558,AE558,AF558))</f>
        <v>#REF!</v>
      </c>
      <c r="U552" s="42" t="e">
        <f>IF(U551=0,0,CHOOSE(U551,D558,E558,F558,G558,H558,I558,J558,K558,L558,M558,N558,O558,P558,Q558,R558,S558,T558,U558,V558,W558,X558,Y558,Z558,AA558,AB558,AC558,AD558,AE558,AF558))</f>
        <v>#REF!</v>
      </c>
      <c r="V552" s="42" t="e">
        <f>IF(V551=0,0,CHOOSE(V551,D558,E558,F558,G558,H558,I558,J558,K558,L558,M558,N558,O558,P558,Q558,R558,S558,T558,U558,V558,W558,X558,Y558,Z558,AA558,AB558,AC558,AD558,AE558,AF558))</f>
        <v>#REF!</v>
      </c>
      <c r="W552" s="42" t="e">
        <f>IF(W551=0,0,CHOOSE(W551,D558,E558,F558,G558,H558,I558,J558,K558,L558,M558,N558,O558,P558,Q558,R558,S558,T558,U558,V558,W558,X558,Y558,Z558,AA558,AB558,AC558,AD558,AE558,AF558))</f>
        <v>#REF!</v>
      </c>
      <c r="X552" s="42" t="e">
        <f>IF(X551=0,0,CHOOSE(X551,D558,E558,F558,G558,H558,I558,J558,K558,L558,M558,N558,O558,P558,Q558,R558,S558,T558,U558,V558,W558,X558,Y558,Z558,AA558,AB558,AC558,AD558,AE558,AF558))</f>
        <v>#REF!</v>
      </c>
      <c r="Y552" s="42" t="e">
        <f>IF(Y551=0,0,CHOOSE(Y551,D558,E558,F558,G558,H558,I558,J558,K558,L558,M558,N558,O558,P558,Q558,R558,S558,T558,U558,V558,W558,X558,Y558,Z558,AA558,AB558,AC558,AD558,AE558,AF558))</f>
        <v>#REF!</v>
      </c>
      <c r="Z552" s="42" t="e">
        <f>IF(Z551=0,0,CHOOSE(Z551,D558,E558,F558,G558,H558,I558,J558,K558,L558,M558,N558,O558,P558,Q558,R558,S558,T558,U558,V558,W558,X558,Y558,Z558,AA558,AB558,AC558,AD558,AE558,AF558))</f>
        <v>#REF!</v>
      </c>
      <c r="AA552" s="42" t="e">
        <f>IF(AA551=0,0,CHOOSE(AA551,D558,E558,F558,G558,H558,I558,J558,K558,L558,M558,N558,O558,P558,Q558,R558,S558,T558,U558,V558,W558,X558,Y558,Z558,AA558,AB558,AC558,AD558,AE558,AF558))</f>
        <v>#REF!</v>
      </c>
      <c r="AB552" s="42" t="e">
        <f>IF(AB551=0,0,CHOOSE(AB551,D558,E558,F558,G558,H558,I558,J558,K558,L558,M558,N558,O558,P558,Q558,R558,S558,T558,U558,V558,W558,X558,Y558,Z558,AA558,AB558,AC558,AD558,AE558,AF558))</f>
        <v>#REF!</v>
      </c>
      <c r="AC552" s="42" t="e">
        <f>IF(AC551=0,0,CHOOSE(AC551,D558,E558,F558,G558,H558,I558,J558,K558,L558,M558,N558,O558,P558,Q558,R558,S558,T558,U558,V558,W558,X558,Y558,Z558,AA558,AB558,AC558,AD558,AE558,AF558))</f>
        <v>#REF!</v>
      </c>
      <c r="AD552" s="42" t="e">
        <f>IF(AD551=0,0,CHOOSE(AD551,D558,E558,F558,G558,H558,I558,J558,K558,L558,M558,N558,O558,P558,Q558,R558,S558,T558,U558,V558,W558,X558,Y558,Z558,AA558,AB558,AC558,AD558,AE558,AF558))</f>
        <v>#REF!</v>
      </c>
      <c r="AE552" s="42" t="e">
        <f>IF(AE551=0,0,CHOOSE(AE551,D558,E558,F558,G558,H558,I558,J558,K558,L558,M558,N558,O558,P558,Q558,R558,S558,T558,U558,V558,W558,X558,Y558,Z558,AA558,AB558,AC558,AD558,AE558,AF558))</f>
        <v>#REF!</v>
      </c>
      <c r="AF552" s="42"/>
      <c r="AG552" s="42"/>
      <c r="AH552" s="42"/>
      <c r="AI552" s="42"/>
      <c r="AJ552" s="42"/>
      <c r="AK552" s="42"/>
      <c r="AL552" s="42"/>
      <c r="AM552" s="42"/>
      <c r="AN552" s="42"/>
      <c r="AO552" s="42"/>
      <c r="AP552" s="42"/>
      <c r="AQ552" s="42"/>
      <c r="AR552" s="23"/>
      <c r="AS552" s="23"/>
      <c r="AT552" s="23"/>
      <c r="AU552" s="23"/>
      <c r="AV552" s="23"/>
      <c r="AW552" s="23"/>
      <c r="AX552" s="23"/>
      <c r="AY552" s="23"/>
      <c r="AZ552" s="23"/>
      <c r="BA552" s="23"/>
      <c r="BB552" s="12"/>
      <c r="BC552" s="12"/>
      <c r="BD552" s="12"/>
    </row>
    <row r="553" spans="1:56">
      <c r="C553" s="30" t="str">
        <f>$C$18</f>
        <v>t-m condition</v>
      </c>
      <c r="D553" s="42" t="e">
        <f>IF(D49-B544&gt;0,D49-B544,0)</f>
        <v>#REF!</v>
      </c>
      <c r="E553" s="42" t="e">
        <f>IF(E49-B544&gt;0,E49-B544,0)</f>
        <v>#REF!</v>
      </c>
      <c r="F553" s="42" t="e">
        <f>IF(F49-B544&gt;0,F49-B544,0)</f>
        <v>#REF!</v>
      </c>
      <c r="G553" s="42" t="e">
        <f>IF(G49-B544&gt;0,G49-B544,0)</f>
        <v>#REF!</v>
      </c>
      <c r="H553" s="42" t="e">
        <f>IF(H49-B544&gt;0,H49-B544,0)</f>
        <v>#REF!</v>
      </c>
      <c r="I553" s="42" t="e">
        <f>IF(I49-B544&gt;0,I49-B544,0)</f>
        <v>#REF!</v>
      </c>
      <c r="J553" s="42" t="e">
        <f>IF(J49-B544&gt;0,J49-B544,0)</f>
        <v>#REF!</v>
      </c>
      <c r="K553" s="42" t="e">
        <f>IF(K49-B544&gt;0,K49-B544,0)</f>
        <v>#REF!</v>
      </c>
      <c r="L553" s="42" t="e">
        <f>IF(L49-B544&gt;0,L49-B544,0)</f>
        <v>#REF!</v>
      </c>
      <c r="M553" s="42" t="e">
        <f>IF(M49-B544&gt;0,M49-B544,0)</f>
        <v>#REF!</v>
      </c>
      <c r="N553" s="42" t="e">
        <f>IF(N49-B544&gt;0,N49-B544,0)</f>
        <v>#REF!</v>
      </c>
      <c r="O553" s="42" t="e">
        <f>IF(O49-B544&gt;0,O49-B544,0)</f>
        <v>#REF!</v>
      </c>
      <c r="P553" s="42" t="e">
        <f>IF(P49-B544&gt;0,P49-B544,0)</f>
        <v>#REF!</v>
      </c>
      <c r="Q553" s="42" t="e">
        <f>IF(Q49-B544&gt;0,Q49-B544,0)</f>
        <v>#REF!</v>
      </c>
      <c r="R553" s="42" t="e">
        <f>IF(R49-B544&gt;0,R49-B544,0)</f>
        <v>#REF!</v>
      </c>
      <c r="S553" s="42" t="e">
        <f>IF(S49-B544&gt;0,S49-B544,0)</f>
        <v>#REF!</v>
      </c>
      <c r="T553" s="42" t="e">
        <f>IF(T49-B544&gt;0,T49-B544,0)</f>
        <v>#REF!</v>
      </c>
      <c r="U553" s="42" t="e">
        <f>IF(U49-B544&gt;0,U49-B544,0)</f>
        <v>#REF!</v>
      </c>
      <c r="V553" s="42" t="e">
        <f>IF(V49-B544&gt;0,V49-B544,0)</f>
        <v>#REF!</v>
      </c>
      <c r="W553" s="42" t="e">
        <f>IF(W49-B544&gt;0,W49-B544,0)</f>
        <v>#REF!</v>
      </c>
      <c r="X553" s="42" t="e">
        <f>IF(X49-B544&gt;0,X49-B544,0)</f>
        <v>#REF!</v>
      </c>
      <c r="Y553" s="42" t="e">
        <f>IF(Y49-B544&gt;0,Y49-B544,0)</f>
        <v>#REF!</v>
      </c>
      <c r="Z553" s="42" t="e">
        <f>IF(Z49-B544&gt;0,Z49-B544,0)</f>
        <v>#REF!</v>
      </c>
      <c r="AA553" s="42" t="e">
        <f>IF(AA49-B544&gt;0,AA49-B544,0)</f>
        <v>#REF!</v>
      </c>
      <c r="AB553" s="42" t="e">
        <f>IF(AB49-B544&gt;0,AB49-B544,0)</f>
        <v>#REF!</v>
      </c>
      <c r="AC553" s="42" t="e">
        <f>IF(AC49-B544&gt;0,AC49-B544,0)</f>
        <v>#REF!</v>
      </c>
      <c r="AD553" s="42" t="e">
        <f>IF(AD49-B544&gt;0,AD49-B544,0)</f>
        <v>#REF!</v>
      </c>
      <c r="AE553" s="42" t="e">
        <f>IF(AE49-B544&gt;0,AE49-B544,0)</f>
        <v>#REF!</v>
      </c>
      <c r="AF553" s="42"/>
      <c r="AG553" s="42"/>
      <c r="AH553" s="42"/>
      <c r="AI553" s="42"/>
      <c r="AJ553" s="42"/>
      <c r="AK553" s="42"/>
      <c r="AL553" s="42"/>
      <c r="AM553" s="42"/>
      <c r="AN553" s="42"/>
      <c r="AO553" s="42"/>
      <c r="AP553" s="42"/>
      <c r="AQ553" s="42"/>
      <c r="AR553" s="45"/>
      <c r="AS553" s="45"/>
      <c r="AT553" s="45"/>
      <c r="AU553" s="45"/>
      <c r="AV553" s="45"/>
      <c r="AW553" s="46"/>
      <c r="AX553" s="45"/>
      <c r="AY553" s="45"/>
      <c r="AZ553" s="45"/>
      <c r="BA553" s="45"/>
      <c r="BB553" s="12"/>
      <c r="BC553" s="12"/>
      <c r="BD553" s="12"/>
    </row>
    <row r="554" spans="1:56">
      <c r="D554" s="34" t="e">
        <f>IF(D553=0,0,CHOOSE(D553,D558,E558,F558,G558,H558,I558,J558,K558,L558,M558,N558,O558,P558,Q558,R558,S558,T558,U558,V558,W558,X558,Y558,Z558,AA558,AB558,AC558,AD558,AE558))</f>
        <v>#REF!</v>
      </c>
      <c r="E554" s="34" t="e">
        <f>IF(E553=0,0,CHOOSE(E553,D558,E558,F558,G558,H558,I558,J558,K558,L558,M558,N558,O558,P558,Q558,R558,S558,T558,U558,V558,W558,X558,Y558,Z558,AA558,AB558,AC558,AD558,AE558))</f>
        <v>#REF!</v>
      </c>
      <c r="F554" s="34" t="e">
        <f>IF(F553=0,0,CHOOSE(F553,D558,E558,F558,G558,H558,I558,J558,K558,L558,M558,N558,O558,P558,Q558,R558,S558,T558,U558,V558,W558,X558,Y558,Z558,AA558,AB558,AC558,AD558,AE558))</f>
        <v>#REF!</v>
      </c>
      <c r="G554" s="34" t="e">
        <f>IF(G553=0,0,CHOOSE(G553,D558,E558,F558,G558,H558,I558,J558,K558,L558,M558,N558,O558,P558,Q558,R558,S558,T558,U558,V558,W558,X558,Y558,Z558,AA558,AB558,AC558,AD558,AE558))</f>
        <v>#REF!</v>
      </c>
      <c r="H554" s="34" t="e">
        <f>IF(H553=0,0,CHOOSE(H553,D558,E558,F558,G558,H558,I558,J558,K558,L558,M558,N558,O558,P558,Q558,R558,S558,T558,U558,V558,W558,X558,Y558,Z558,AA558,AB558,AC558,AD558,AE558))</f>
        <v>#REF!</v>
      </c>
      <c r="I554" s="34" t="e">
        <f>IF(I553=0,0,CHOOSE(I553,D558,E558,F558,G558,H558,I558,J558,K558,L558,M558,N558,O558,P558,Q558,R558,S558,T558,U558,V558,W558,X558,Y558,Z558,AA558,AB558,AC558,AD558,AE558))</f>
        <v>#REF!</v>
      </c>
      <c r="J554" s="34" t="e">
        <f>IF(J553=0,0,CHOOSE(J553,D558,E558,F558,G558,H558,I558,J558,K558,L558,M558,N558,O558,P558,Q558,R558,S558,T558,U558,V558,W558,X558,Y558,Z558,AA558,AB558,AC558,AD558,AE558))</f>
        <v>#REF!</v>
      </c>
      <c r="K554" s="34" t="e">
        <f>IF(K553=0,0,CHOOSE(K553,D558,E558,F558,G558,H558,I558,J558,K558,L558,M558,N558,O558,P558,Q558,R558,S558,T558,U558,V558,W558,X558,Y558,Z558,AA558,AB558,AC558,AD558,AE558))</f>
        <v>#REF!</v>
      </c>
      <c r="L554" s="34" t="e">
        <f>IF(L553=0,0,CHOOSE(L553,D558,E558,F558,G558,H558,I558,J558,K558,L558,M558,N558,O558,P558,Q558,R558,S558,T558,U558,V558,W558,X558,Y558,Z558,AA558,AB558,AC558,AD558,AE558))</f>
        <v>#REF!</v>
      </c>
      <c r="M554" s="34" t="e">
        <f>IF(M553=0,0,CHOOSE(M553,D558,E558,F558,G558,H558,I558,J558,K558,L558,M558,N558,O558,P558,Q558,R558,S558,T558,U558,V558,W558,X558,Y558,Z558,AA558,AB558,AC558,AD558,AE558))</f>
        <v>#REF!</v>
      </c>
      <c r="N554" s="34" t="e">
        <f>IF(N553=0,0,CHOOSE(N553,D558,E558,F558,G558,H558,I558,J558,K558,L558,M558,N558,O558,P558,Q558,R558,S558,T558,U558,V558,W558,X558,Y558,Z558,AA558,AB558,AC558,AD558,AE558))</f>
        <v>#REF!</v>
      </c>
      <c r="O554" s="34" t="e">
        <f>IF(O553=0,0,CHOOSE(O553,D558,E558,F558,G558,H558,I558,J558,K558,L558,M558,N558,O558,P558,Q558,R558,S558,T558,U558,V558,W558,X558,Y558,Z558,AA558,AB558,AC558,AD558,AE558))</f>
        <v>#REF!</v>
      </c>
      <c r="P554" s="34" t="e">
        <f>IF(P553=0,0,CHOOSE(P553,D558,E558,F558,G558,H558,I558,J558,K558,L558,M558,N558,O558,P558,Q558,R558,S558,T558,U558,V558,W558,X558,Y558,Z558,AA558,AB558,AC558,AD558,AE558))</f>
        <v>#REF!</v>
      </c>
      <c r="Q554" s="34" t="e">
        <f>IF(Q553=0,0,CHOOSE(Q553,D558,E558,F558,G558,H558,I558,J558,K558,L558,M558,N558,O558,P558,Q558,R558,S558,T558,U558,V558,W558,X558,Y558,Z558,AA558,AB558,AC558,AD558,AE558))</f>
        <v>#REF!</v>
      </c>
      <c r="R554" s="34" t="e">
        <f>IF(R553=0,0,CHOOSE(R553,D558,E558,F558,G558,H558,I558,J558,K558,L558,M558,N558,O558,P558,Q558,R558,S558,T558,U558,V558,W558,X558,Y558,Z558,AA558,AB558,AC558,AD558,AE558))</f>
        <v>#REF!</v>
      </c>
      <c r="S554" s="34" t="e">
        <f>IF(S553=0,0,CHOOSE(S553,D558,E558,F558,G558,H558,I558,J558,K558,L558,M558,N558,O558,P558,Q558,R558,S558,T558,U558,V558,W558,X558,Y558,Z558,AA558,AB558,AC558,AD558,AE558))</f>
        <v>#REF!</v>
      </c>
      <c r="T554" s="34" t="e">
        <f>IF(T553=0,0,CHOOSE(T553,D558,E558,F558,G558,H558,I558,J558,K558,L558,M558,N558,O558,P558,Q558,R558,S558,T558,U558,V558,W558,X558,Y558,Z558,AA558,AB558,AC558,AD558,AE558))</f>
        <v>#REF!</v>
      </c>
      <c r="U554" s="34" t="e">
        <f>IF(U553=0,0,CHOOSE(U553,D558,E558,F558,G558,H558,I558,J558,K558,L558,M558,N558,O558,P558,Q558,R558,S558,T558,U558,V558,W558,X558,Y558,Z558,AA558,AB558,AC558,AD558,AE558))</f>
        <v>#REF!</v>
      </c>
      <c r="V554" s="34" t="e">
        <f>IF(V553=0,0,CHOOSE(V553,D558,E558,F558,G558,H558,I558,J558,K558,L558,M558,N558,O558,P558,Q558,R558,S558,T558,U558,V558,W558,X558,Y558,Z558,AA558,AB558,AC558,AD558,AE558))</f>
        <v>#REF!</v>
      </c>
      <c r="W554" s="34" t="e">
        <f>IF(W553=0,0,CHOOSE(W553,D558,E558,F558,G558,H558,I558,J558,K558,L558,M558,N558,O558,P558,Q558,R558,S558,T558,U558,V558,W558,X558,Y558,Z558,AA558,AB558,AC558,AD558,AE558))</f>
        <v>#REF!</v>
      </c>
      <c r="X554" s="34" t="e">
        <f>IF(X553=0,0,CHOOSE(X553,D558,E558,F558,G558,H558,I558,J558,K558,L558,M558,N558,O558,P558,Q558,R558,S558,T558,U558,V558,W558,X558,Y558,Z558,AA558,AB558,AC558,AD558,AE558))</f>
        <v>#REF!</v>
      </c>
      <c r="Y554" s="34" t="e">
        <f>IF(Y553=0,0,CHOOSE(Y553,D558,E558,F558,G558,H558,I558,J558,K558,L558,M558,N558,O558,P558,Q558,R558,S558,T558,U558,V558,W558,X558,Y558,Z558,AA558,AB558,AC558,AD558,AE558))</f>
        <v>#REF!</v>
      </c>
      <c r="Z554" s="34" t="e">
        <f>IF(Z553=0,0,CHOOSE(Z553,D558,E558,F558,G558,H558,I558,J558,K558,L558,M558,N558,O558,P558,Q558,R558,S558,T558,U558,V558,W558,X558,Y558,Z558,AA558,AB558,AC558,AD558,AE558))</f>
        <v>#REF!</v>
      </c>
      <c r="AA554" s="34" t="e">
        <f>IF(AA553=0,0,CHOOSE(AA553,D558,E558,F558,G558,H558,I558,J558,K558,L558,M558,N558,O558,P558,Q558,R558,S558,T558,U558,V558,W558,X558,Y558,Z558,AA558,AB558,AC558,AD558,AE558))</f>
        <v>#REF!</v>
      </c>
      <c r="AB554" s="34" t="e">
        <f>IF(AB553=0,0,CHOOSE(AB553,D558,E558,F558,G558,H558,I558,J558,K558,L558,M558,N558,O558,P558,Q558,R558,S558,T558,U558,V558,W558,X558,Y558,Z558,AA558,AB558,AC558,AD558,AE558))</f>
        <v>#REF!</v>
      </c>
      <c r="AC554" s="34" t="e">
        <f>IF(AC553=0,0,CHOOSE(AC553,D558,E558,F558,G558,H558,I558,J558,K558,L558,M558,N558,O558,P558,Q558,R558,S558,T558,U558,V558,W558,X558,Y558,Z558,AA558,AB558,AC558,AD558,AE558))</f>
        <v>#REF!</v>
      </c>
      <c r="AD554" s="34" t="e">
        <f>IF(AD553=0,0,CHOOSE(AD553,D558,E558,F558,G558,H558,I558,J558,K558,L558,M558,N558,O558,P558,Q558,R558,S558,T558,U558,V558,W558,X558,Y558,Z558,AA558,AB558,AC558,AD558,AE558))</f>
        <v>#REF!</v>
      </c>
      <c r="AE554" s="34" t="e">
        <f>IF(AE553=0,0,CHOOSE(AE553,D558,E558,F558,G558,H558,I558,J558,K558,L558,M558,N558,O558,P558,Q558,R558,S558,T558,U558,V558,W558,X558,Y558,Z558,AA558,AB558,AC558,AD558,AE558))</f>
        <v>#REF!</v>
      </c>
      <c r="AF554" s="42"/>
      <c r="AG554" s="42"/>
      <c r="AH554" s="42"/>
      <c r="AI554" s="42"/>
      <c r="AJ554" s="42"/>
      <c r="AK554" s="42"/>
      <c r="AL554" s="42"/>
      <c r="AM554" s="42"/>
      <c r="AN554" s="42"/>
      <c r="AO554" s="42"/>
      <c r="AP554" s="42"/>
      <c r="AQ554" s="42"/>
      <c r="AR554" s="12"/>
      <c r="AS554" s="12"/>
      <c r="AT554" s="12"/>
      <c r="AU554" s="12"/>
      <c r="AV554" s="12"/>
      <c r="AW554" s="12"/>
      <c r="AX554" s="12"/>
      <c r="AY554" s="12"/>
      <c r="AZ554" s="12"/>
      <c r="BA554" s="12"/>
      <c r="BB554" s="12"/>
      <c r="BC554" s="12"/>
      <c r="BD554" s="12"/>
    </row>
    <row r="555" spans="1:56">
      <c r="A555" s="49"/>
      <c r="B555" s="12"/>
      <c r="C555" s="12"/>
      <c r="D555" s="22"/>
      <c r="E555" s="22"/>
      <c r="F555" s="22"/>
      <c r="G555" s="22"/>
      <c r="H555" s="22"/>
      <c r="I555" s="22"/>
      <c r="J555" s="22"/>
      <c r="K555" s="22"/>
      <c r="L555" s="22"/>
      <c r="M555" s="22"/>
      <c r="N555" s="22"/>
      <c r="O555" s="22"/>
      <c r="P555" s="22"/>
      <c r="Q555" s="22"/>
      <c r="R555" s="22"/>
      <c r="S555" s="22"/>
      <c r="T555" s="22"/>
      <c r="U555" s="22"/>
      <c r="V555" s="22"/>
      <c r="W555" s="22"/>
      <c r="X555" s="22"/>
      <c r="Y555" s="22"/>
      <c r="Z555" s="22"/>
      <c r="AA555" s="22"/>
      <c r="AB555" s="22"/>
      <c r="AC555" s="22"/>
      <c r="AD555" s="50"/>
      <c r="AE555" s="50"/>
      <c r="AF555" s="50"/>
      <c r="AG555" s="50"/>
      <c r="AH555" s="50"/>
      <c r="AI555" s="50"/>
      <c r="AJ555" s="50"/>
      <c r="AK555" s="50"/>
      <c r="AL555" s="50"/>
      <c r="AM555" s="50"/>
      <c r="AN555" s="50"/>
      <c r="AO555" s="50"/>
      <c r="AP555" s="50"/>
      <c r="AQ555" s="50"/>
      <c r="AR555" s="50"/>
      <c r="AS555" s="50"/>
      <c r="AT555" s="50"/>
      <c r="AU555" s="50"/>
      <c r="AV555" s="50"/>
      <c r="AW555" s="50"/>
      <c r="AX555" s="50"/>
      <c r="AY555" s="50"/>
      <c r="AZ555" s="50"/>
      <c r="BA555" s="50"/>
      <c r="BB555" s="12"/>
      <c r="BC555" s="12"/>
      <c r="BD555" s="12"/>
    </row>
    <row r="556" spans="1:56">
      <c r="A556" s="49" t="e">
        <f>+"Output "&amp; PV_Base!A542&amp;""</f>
        <v>#REF!</v>
      </c>
      <c r="B556" s="12"/>
      <c r="C556" s="51"/>
      <c r="D556" s="52" t="e">
        <f>D$7</f>
        <v>#NAME?</v>
      </c>
      <c r="E556" s="25" t="e">
        <f t="shared" ref="E556:AE556" si="313">D556+1</f>
        <v>#NAME?</v>
      </c>
      <c r="F556" s="25" t="e">
        <f t="shared" si="313"/>
        <v>#NAME?</v>
      </c>
      <c r="G556" s="25" t="e">
        <f t="shared" si="313"/>
        <v>#NAME?</v>
      </c>
      <c r="H556" s="25" t="e">
        <f t="shared" si="313"/>
        <v>#NAME?</v>
      </c>
      <c r="I556" s="25" t="e">
        <f t="shared" si="313"/>
        <v>#NAME?</v>
      </c>
      <c r="J556" s="25" t="e">
        <f t="shared" si="313"/>
        <v>#NAME?</v>
      </c>
      <c r="K556" s="25" t="e">
        <f t="shared" si="313"/>
        <v>#NAME?</v>
      </c>
      <c r="L556" s="25" t="e">
        <f t="shared" si="313"/>
        <v>#NAME?</v>
      </c>
      <c r="M556" s="25" t="e">
        <f t="shared" si="313"/>
        <v>#NAME?</v>
      </c>
      <c r="N556" s="25" t="e">
        <f t="shared" si="313"/>
        <v>#NAME?</v>
      </c>
      <c r="O556" s="25" t="e">
        <f t="shared" si="313"/>
        <v>#NAME?</v>
      </c>
      <c r="P556" s="25" t="e">
        <f t="shared" si="313"/>
        <v>#NAME?</v>
      </c>
      <c r="Q556" s="25" t="e">
        <f t="shared" si="313"/>
        <v>#NAME?</v>
      </c>
      <c r="R556" s="25" t="e">
        <f t="shared" si="313"/>
        <v>#NAME?</v>
      </c>
      <c r="S556" s="25" t="e">
        <f t="shared" si="313"/>
        <v>#NAME?</v>
      </c>
      <c r="T556" s="25" t="e">
        <f t="shared" si="313"/>
        <v>#NAME?</v>
      </c>
      <c r="U556" s="25" t="e">
        <f t="shared" si="313"/>
        <v>#NAME?</v>
      </c>
      <c r="V556" s="25" t="e">
        <f t="shared" si="313"/>
        <v>#NAME?</v>
      </c>
      <c r="W556" s="25" t="e">
        <f t="shared" si="313"/>
        <v>#NAME?</v>
      </c>
      <c r="X556" s="25" t="e">
        <f t="shared" si="313"/>
        <v>#NAME?</v>
      </c>
      <c r="Y556" s="25" t="e">
        <f t="shared" si="313"/>
        <v>#NAME?</v>
      </c>
      <c r="Z556" s="25" t="e">
        <f t="shared" si="313"/>
        <v>#NAME?</v>
      </c>
      <c r="AA556" s="25" t="e">
        <f t="shared" si="313"/>
        <v>#NAME?</v>
      </c>
      <c r="AB556" s="25" t="e">
        <f t="shared" si="313"/>
        <v>#NAME?</v>
      </c>
      <c r="AC556" s="25" t="e">
        <f t="shared" si="313"/>
        <v>#NAME?</v>
      </c>
      <c r="AD556" s="25" t="e">
        <f t="shared" si="313"/>
        <v>#NAME?</v>
      </c>
      <c r="AE556" s="25" t="e">
        <f t="shared" si="313"/>
        <v>#NAME?</v>
      </c>
      <c r="AF556" s="50"/>
      <c r="AG556" s="50"/>
      <c r="AH556" s="50"/>
      <c r="AI556" s="50"/>
      <c r="AJ556" s="50"/>
      <c r="AK556" s="50"/>
      <c r="AL556" s="50"/>
      <c r="AM556" s="50"/>
      <c r="AN556" s="50"/>
      <c r="AO556" s="50"/>
      <c r="AP556" s="50"/>
      <c r="AQ556" s="50"/>
      <c r="AR556" s="50"/>
      <c r="AS556" s="50"/>
      <c r="AT556" s="50"/>
      <c r="AU556" s="50"/>
      <c r="AV556" s="50"/>
      <c r="AW556" s="50"/>
      <c r="AX556" s="50"/>
      <c r="AY556" s="50"/>
      <c r="AZ556" s="50"/>
      <c r="BA556" s="50"/>
      <c r="BB556" s="12"/>
      <c r="BC556" s="12"/>
      <c r="BD556" s="12"/>
    </row>
    <row r="557" spans="1:56">
      <c r="A557" s="53"/>
      <c r="B557" s="51"/>
      <c r="C557" s="54" t="e">
        <f>$C$22</f>
        <v>#REF!</v>
      </c>
      <c r="D557" s="85" t="e">
        <f>#REF!</f>
        <v>#REF!</v>
      </c>
      <c r="E557" s="85" t="e">
        <f>#REF!</f>
        <v>#REF!</v>
      </c>
      <c r="F557" s="85" t="e">
        <f>#REF!</f>
        <v>#REF!</v>
      </c>
      <c r="G557" s="85" t="e">
        <f>#REF!</f>
        <v>#REF!</v>
      </c>
      <c r="H557" s="85" t="e">
        <f>#REF!</f>
        <v>#REF!</v>
      </c>
      <c r="I557" s="85" t="e">
        <f>#REF!</f>
        <v>#REF!</v>
      </c>
      <c r="J557" s="85" t="e">
        <f>#REF!</f>
        <v>#REF!</v>
      </c>
      <c r="K557" s="85" t="e">
        <f>#REF!</f>
        <v>#REF!</v>
      </c>
      <c r="L557" s="85" t="e">
        <f>#REF!</f>
        <v>#REF!</v>
      </c>
      <c r="M557" s="85" t="e">
        <f>#REF!</f>
        <v>#REF!</v>
      </c>
      <c r="N557" s="85" t="e">
        <f>#REF!</f>
        <v>#REF!</v>
      </c>
      <c r="O557" s="85" t="e">
        <f>#REF!</f>
        <v>#REF!</v>
      </c>
      <c r="P557" s="85" t="e">
        <f>#REF!</f>
        <v>#REF!</v>
      </c>
      <c r="Q557" s="85" t="e">
        <f>#REF!</f>
        <v>#REF!</v>
      </c>
      <c r="R557" s="85" t="e">
        <f>#REF!</f>
        <v>#REF!</v>
      </c>
      <c r="S557" s="85" t="e">
        <f>#REF!</f>
        <v>#REF!</v>
      </c>
      <c r="T557" s="85" t="e">
        <f>#REF!</f>
        <v>#REF!</v>
      </c>
      <c r="U557" s="85" t="e">
        <f>#REF!</f>
        <v>#REF!</v>
      </c>
      <c r="V557" s="85" t="e">
        <f>#REF!</f>
        <v>#REF!</v>
      </c>
      <c r="W557" s="85" t="e">
        <f>#REF!</f>
        <v>#REF!</v>
      </c>
      <c r="X557" s="85" t="e">
        <f>#REF!</f>
        <v>#REF!</v>
      </c>
      <c r="Y557" s="85" t="e">
        <f>#REF!</f>
        <v>#REF!</v>
      </c>
      <c r="Z557" s="85" t="e">
        <f>#REF!</f>
        <v>#REF!</v>
      </c>
      <c r="AA557" s="85" t="e">
        <f>#REF!</f>
        <v>#REF!</v>
      </c>
      <c r="AB557" s="85" t="e">
        <f>#REF!</f>
        <v>#REF!</v>
      </c>
      <c r="AC557" s="85" t="e">
        <f>#REF!</f>
        <v>#REF!</v>
      </c>
      <c r="AD557" s="85" t="e">
        <f>#REF!</f>
        <v>#REF!</v>
      </c>
      <c r="AE557" s="85" t="e">
        <f>#REF!</f>
        <v>#REF!</v>
      </c>
      <c r="AF557" s="50"/>
      <c r="AG557" s="50"/>
      <c r="AH557" s="50"/>
      <c r="AI557" s="50"/>
      <c r="AJ557" s="50"/>
      <c r="AK557" s="50"/>
      <c r="AL557" s="50"/>
      <c r="AM557" s="50"/>
      <c r="AN557" s="50"/>
      <c r="AO557" s="50"/>
      <c r="AP557" s="50"/>
      <c r="AQ557" s="50"/>
      <c r="AR557" s="50"/>
      <c r="AS557" s="50"/>
      <c r="AT557" s="50"/>
      <c r="AU557" s="50"/>
      <c r="AV557" s="50"/>
      <c r="AW557" s="50"/>
      <c r="AX557" s="50"/>
      <c r="AY557" s="50"/>
      <c r="AZ557" s="50"/>
      <c r="BA557" s="50"/>
      <c r="BB557" s="12"/>
      <c r="BC557" s="12"/>
      <c r="BD557" s="12"/>
    </row>
    <row r="558" spans="1:56">
      <c r="C558" s="30" t="e">
        <f>$C$23</f>
        <v>#REF!</v>
      </c>
      <c r="D558" s="84" t="e">
        <f>D557</f>
        <v>#REF!</v>
      </c>
      <c r="E558" s="84" t="e">
        <f>SUM(D557:E557)</f>
        <v>#REF!</v>
      </c>
      <c r="F558" s="84" t="e">
        <f>SUM(D557:F557)</f>
        <v>#REF!</v>
      </c>
      <c r="G558" s="84" t="e">
        <f>SUM(D557:G557)</f>
        <v>#REF!</v>
      </c>
      <c r="H558" s="84" t="e">
        <f>SUM(D557:H557)</f>
        <v>#REF!</v>
      </c>
      <c r="I558" s="84" t="e">
        <f>SUM(D557:I557)</f>
        <v>#REF!</v>
      </c>
      <c r="J558" s="84" t="e">
        <f>SUM(D557:J557)</f>
        <v>#REF!</v>
      </c>
      <c r="K558" s="84" t="e">
        <f>SUM(D557:K557)</f>
        <v>#REF!</v>
      </c>
      <c r="L558" s="84" t="e">
        <f>SUM(D557:L557)</f>
        <v>#REF!</v>
      </c>
      <c r="M558" s="84" t="e">
        <f>SUM(D557:M557)</f>
        <v>#REF!</v>
      </c>
      <c r="N558" s="84" t="e">
        <f>SUM(D557:N557)</f>
        <v>#REF!</v>
      </c>
      <c r="O558" s="84" t="e">
        <f>SUM(D557:O557)</f>
        <v>#REF!</v>
      </c>
      <c r="P558" s="84" t="e">
        <f>SUM(D557:P557)</f>
        <v>#REF!</v>
      </c>
      <c r="Q558" s="84" t="e">
        <f>SUM(D557:Q557)</f>
        <v>#REF!</v>
      </c>
      <c r="R558" s="84" t="e">
        <f>SUM(D557:R557)</f>
        <v>#REF!</v>
      </c>
      <c r="S558" s="84" t="e">
        <f>SUM(D557:S557)</f>
        <v>#REF!</v>
      </c>
      <c r="T558" s="84" t="e">
        <f>SUM(D557:T557)</f>
        <v>#REF!</v>
      </c>
      <c r="U558" s="84" t="e">
        <f>SUM(D557:U557)</f>
        <v>#REF!</v>
      </c>
      <c r="V558" s="84" t="e">
        <f>SUM(D557:V557)</f>
        <v>#REF!</v>
      </c>
      <c r="W558" s="84" t="e">
        <f>SUM(D557:W557)</f>
        <v>#REF!</v>
      </c>
      <c r="X558" s="84" t="e">
        <f>SUM(D557:X557)</f>
        <v>#REF!</v>
      </c>
      <c r="Y558" s="84" t="e">
        <f>SUM(D557:Y557)</f>
        <v>#REF!</v>
      </c>
      <c r="Z558" s="84" t="e">
        <f>SUM(D557:Z557)</f>
        <v>#REF!</v>
      </c>
      <c r="AA558" s="84" t="e">
        <f>SUM(D557:AA557)</f>
        <v>#REF!</v>
      </c>
      <c r="AB558" s="84" t="e">
        <f>SUM(D557:AB557)</f>
        <v>#REF!</v>
      </c>
      <c r="AC558" s="84" t="e">
        <f>SUM(D557:AC557)</f>
        <v>#REF!</v>
      </c>
      <c r="AD558" s="84" t="e">
        <f>SUM(D557:AD557)</f>
        <v>#REF!</v>
      </c>
      <c r="AE558" s="84" t="e">
        <f>SUM(D557:AE557)</f>
        <v>#REF!</v>
      </c>
      <c r="AF558" s="50"/>
      <c r="AG558" s="50"/>
      <c r="AH558" s="50"/>
      <c r="AI558" s="50"/>
      <c r="AJ558" s="50"/>
      <c r="AK558" s="50"/>
      <c r="AL558" s="50"/>
      <c r="AM558" s="50"/>
      <c r="AN558" s="50"/>
      <c r="AO558" s="50"/>
      <c r="AP558" s="50"/>
      <c r="AQ558" s="50"/>
      <c r="AR558" s="50"/>
      <c r="AS558" s="50"/>
      <c r="AT558" s="50"/>
      <c r="AU558" s="50"/>
      <c r="AV558" s="50"/>
      <c r="AW558" s="50"/>
      <c r="AX558" s="50"/>
      <c r="AY558" s="50"/>
      <c r="AZ558" s="50"/>
      <c r="BA558" s="50"/>
      <c r="BB558" s="12"/>
      <c r="BC558" s="12"/>
      <c r="BD558" s="12"/>
    </row>
    <row r="559" spans="1:56">
      <c r="A559" s="53"/>
      <c r="C559" s="30" t="e">
        <f>$C$24</f>
        <v>#REF!</v>
      </c>
      <c r="D559" s="34" t="e">
        <f>D557-D563</f>
        <v>#REF!</v>
      </c>
      <c r="E559" s="34" t="e">
        <f t="shared" ref="E559:AE559" si="314">D559+E557-E563</f>
        <v>#REF!</v>
      </c>
      <c r="F559" s="34" t="e">
        <f t="shared" si="314"/>
        <v>#REF!</v>
      </c>
      <c r="G559" s="34" t="e">
        <f t="shared" si="314"/>
        <v>#REF!</v>
      </c>
      <c r="H559" s="34" t="e">
        <f t="shared" si="314"/>
        <v>#REF!</v>
      </c>
      <c r="I559" s="34" t="e">
        <f t="shared" si="314"/>
        <v>#REF!</v>
      </c>
      <c r="J559" s="34" t="e">
        <f t="shared" si="314"/>
        <v>#REF!</v>
      </c>
      <c r="K559" s="34" t="e">
        <f t="shared" si="314"/>
        <v>#REF!</v>
      </c>
      <c r="L559" s="34" t="e">
        <f t="shared" si="314"/>
        <v>#REF!</v>
      </c>
      <c r="M559" s="34" t="e">
        <f t="shared" si="314"/>
        <v>#REF!</v>
      </c>
      <c r="N559" s="34" t="e">
        <f t="shared" si="314"/>
        <v>#REF!</v>
      </c>
      <c r="O559" s="34" t="e">
        <f t="shared" si="314"/>
        <v>#REF!</v>
      </c>
      <c r="P559" s="34" t="e">
        <f t="shared" si="314"/>
        <v>#REF!</v>
      </c>
      <c r="Q559" s="34" t="e">
        <f t="shared" si="314"/>
        <v>#REF!</v>
      </c>
      <c r="R559" s="34" t="e">
        <f t="shared" si="314"/>
        <v>#REF!</v>
      </c>
      <c r="S559" s="34" t="e">
        <f t="shared" si="314"/>
        <v>#REF!</v>
      </c>
      <c r="T559" s="34" t="e">
        <f t="shared" si="314"/>
        <v>#REF!</v>
      </c>
      <c r="U559" s="34" t="e">
        <f t="shared" si="314"/>
        <v>#REF!</v>
      </c>
      <c r="V559" s="34" t="e">
        <f t="shared" si="314"/>
        <v>#REF!</v>
      </c>
      <c r="W559" s="34" t="e">
        <f t="shared" si="314"/>
        <v>#REF!</v>
      </c>
      <c r="X559" s="34" t="e">
        <f t="shared" si="314"/>
        <v>#REF!</v>
      </c>
      <c r="Y559" s="34" t="e">
        <f t="shared" si="314"/>
        <v>#REF!</v>
      </c>
      <c r="Z559" s="34" t="e">
        <f t="shared" si="314"/>
        <v>#REF!</v>
      </c>
      <c r="AA559" s="34" t="e">
        <f t="shared" si="314"/>
        <v>#REF!</v>
      </c>
      <c r="AB559" s="34" t="e">
        <f t="shared" si="314"/>
        <v>#REF!</v>
      </c>
      <c r="AC559" s="34" t="e">
        <f t="shared" si="314"/>
        <v>#REF!</v>
      </c>
      <c r="AD559" s="34" t="e">
        <f t="shared" si="314"/>
        <v>#REF!</v>
      </c>
      <c r="AE559" s="34" t="e">
        <f t="shared" si="314"/>
        <v>#REF!</v>
      </c>
      <c r="AF559" s="50"/>
      <c r="AG559" s="50"/>
      <c r="AH559" s="50"/>
      <c r="AI559" s="50"/>
      <c r="AJ559" s="50"/>
      <c r="AK559" s="50"/>
      <c r="AL559" s="50"/>
      <c r="AM559" s="50"/>
      <c r="AN559" s="50"/>
      <c r="AO559" s="50"/>
      <c r="AP559" s="50"/>
      <c r="AQ559" s="50"/>
      <c r="AR559" s="50"/>
      <c r="AS559" s="50"/>
      <c r="AT559" s="50"/>
      <c r="AU559" s="50"/>
      <c r="AV559" s="50"/>
      <c r="AW559" s="50"/>
      <c r="AX559" s="50"/>
      <c r="AY559" s="50"/>
      <c r="AZ559" s="50"/>
      <c r="BA559" s="50"/>
      <c r="BB559" s="12"/>
      <c r="BC559" s="12"/>
      <c r="BD559" s="12"/>
    </row>
    <row r="560" spans="1:56" s="12" customFormat="1">
      <c r="A560" s="39"/>
      <c r="C560" s="30" t="e">
        <f>+TEXT(C549,"#")&amp;"   "&amp;TEXT(A542,"#")</f>
        <v>#REF!</v>
      </c>
      <c r="D560" s="56" t="e">
        <f>IF($B545&gt;=$B546,D557,D557*D549/100)</f>
        <v>#REF!</v>
      </c>
      <c r="E560" s="56" t="e">
        <f>IF($B545&gt;=$B546,D560-E563+E557,D560*(1+$B546)-E561+E557*$D549/100)</f>
        <v>#REF!</v>
      </c>
      <c r="F560" s="56" t="e">
        <f t="shared" ref="F560:AE560" si="315">IF($B545&gt;=$B546,E560-F563+F557,E560*(1+$B546)-F561+F557*$D549/100)</f>
        <v>#REF!</v>
      </c>
      <c r="G560" s="56" t="e">
        <f t="shared" si="315"/>
        <v>#REF!</v>
      </c>
      <c r="H560" s="56" t="e">
        <f t="shared" si="315"/>
        <v>#REF!</v>
      </c>
      <c r="I560" s="56" t="e">
        <f t="shared" si="315"/>
        <v>#REF!</v>
      </c>
      <c r="J560" s="56" t="e">
        <f t="shared" si="315"/>
        <v>#REF!</v>
      </c>
      <c r="K560" s="56" t="e">
        <f t="shared" si="315"/>
        <v>#REF!</v>
      </c>
      <c r="L560" s="56" t="e">
        <f t="shared" si="315"/>
        <v>#REF!</v>
      </c>
      <c r="M560" s="56" t="e">
        <f t="shared" si="315"/>
        <v>#REF!</v>
      </c>
      <c r="N560" s="56" t="e">
        <f t="shared" si="315"/>
        <v>#REF!</v>
      </c>
      <c r="O560" s="56" t="e">
        <f t="shared" si="315"/>
        <v>#REF!</v>
      </c>
      <c r="P560" s="56" t="e">
        <f t="shared" si="315"/>
        <v>#REF!</v>
      </c>
      <c r="Q560" s="56" t="e">
        <f t="shared" si="315"/>
        <v>#REF!</v>
      </c>
      <c r="R560" s="56" t="e">
        <f t="shared" si="315"/>
        <v>#REF!</v>
      </c>
      <c r="S560" s="56" t="e">
        <f t="shared" si="315"/>
        <v>#REF!</v>
      </c>
      <c r="T560" s="56" t="e">
        <f t="shared" si="315"/>
        <v>#REF!</v>
      </c>
      <c r="U560" s="56" t="e">
        <f t="shared" si="315"/>
        <v>#REF!</v>
      </c>
      <c r="V560" s="56" t="e">
        <f t="shared" si="315"/>
        <v>#REF!</v>
      </c>
      <c r="W560" s="56" t="e">
        <f t="shared" si="315"/>
        <v>#REF!</v>
      </c>
      <c r="X560" s="56" t="e">
        <f t="shared" si="315"/>
        <v>#REF!</v>
      </c>
      <c r="Y560" s="56" t="e">
        <f t="shared" si="315"/>
        <v>#REF!</v>
      </c>
      <c r="Z560" s="56" t="e">
        <f t="shared" si="315"/>
        <v>#REF!</v>
      </c>
      <c r="AA560" s="56" t="e">
        <f t="shared" si="315"/>
        <v>#REF!</v>
      </c>
      <c r="AB560" s="56" t="e">
        <f t="shared" si="315"/>
        <v>#REF!</v>
      </c>
      <c r="AC560" s="56" t="e">
        <f t="shared" si="315"/>
        <v>#REF!</v>
      </c>
      <c r="AD560" s="56" t="e">
        <f t="shared" si="315"/>
        <v>#REF!</v>
      </c>
      <c r="AE560" s="56" t="e">
        <f t="shared" si="315"/>
        <v>#REF!</v>
      </c>
      <c r="AF560" s="50"/>
      <c r="AG560" s="50"/>
      <c r="AH560" s="50"/>
      <c r="AI560" s="50"/>
      <c r="AJ560" s="50"/>
      <c r="AK560" s="50"/>
      <c r="AL560" s="50"/>
      <c r="AM560" s="50"/>
      <c r="AN560" s="50"/>
      <c r="AO560" s="50"/>
      <c r="AP560" s="50"/>
      <c r="AQ560" s="50"/>
      <c r="AR560" s="50"/>
      <c r="AS560" s="50"/>
      <c r="AT560" s="50"/>
      <c r="AU560" s="50"/>
      <c r="AV560" s="50"/>
      <c r="AW560" s="50"/>
      <c r="AX560" s="50"/>
      <c r="AY560" s="50"/>
      <c r="AZ560" s="50"/>
      <c r="BA560" s="50"/>
      <c r="BB560" s="50"/>
      <c r="BC560" s="50"/>
      <c r="BD560" s="50"/>
    </row>
    <row r="561" spans="1:56">
      <c r="C561" s="30" t="e">
        <f>$C$26</f>
        <v>#REF!</v>
      </c>
      <c r="D561" s="84" t="e">
        <f t="shared" ref="D561:AE561" si="316">D562+D563</f>
        <v>#REF!</v>
      </c>
      <c r="E561" s="84" t="e">
        <f t="shared" si="316"/>
        <v>#REF!</v>
      </c>
      <c r="F561" s="84" t="e">
        <f t="shared" si="316"/>
        <v>#REF!</v>
      </c>
      <c r="G561" s="84" t="e">
        <f t="shared" si="316"/>
        <v>#REF!</v>
      </c>
      <c r="H561" s="84" t="e">
        <f t="shared" si="316"/>
        <v>#REF!</v>
      </c>
      <c r="I561" s="84" t="e">
        <f t="shared" si="316"/>
        <v>#REF!</v>
      </c>
      <c r="J561" s="84" t="e">
        <f t="shared" si="316"/>
        <v>#REF!</v>
      </c>
      <c r="K561" s="84" t="e">
        <f t="shared" si="316"/>
        <v>#REF!</v>
      </c>
      <c r="L561" s="84" t="e">
        <f t="shared" si="316"/>
        <v>#REF!</v>
      </c>
      <c r="M561" s="84" t="e">
        <f t="shared" si="316"/>
        <v>#REF!</v>
      </c>
      <c r="N561" s="84" t="e">
        <f t="shared" si="316"/>
        <v>#REF!</v>
      </c>
      <c r="O561" s="84" t="e">
        <f t="shared" si="316"/>
        <v>#REF!</v>
      </c>
      <c r="P561" s="84" t="e">
        <f t="shared" si="316"/>
        <v>#REF!</v>
      </c>
      <c r="Q561" s="84" t="e">
        <f t="shared" si="316"/>
        <v>#REF!</v>
      </c>
      <c r="R561" s="84" t="e">
        <f t="shared" si="316"/>
        <v>#REF!</v>
      </c>
      <c r="S561" s="84" t="e">
        <f t="shared" si="316"/>
        <v>#REF!</v>
      </c>
      <c r="T561" s="84" t="e">
        <f t="shared" si="316"/>
        <v>#REF!</v>
      </c>
      <c r="U561" s="84" t="e">
        <f t="shared" si="316"/>
        <v>#REF!</v>
      </c>
      <c r="V561" s="84" t="e">
        <f t="shared" si="316"/>
        <v>#REF!</v>
      </c>
      <c r="W561" s="84" t="e">
        <f t="shared" si="316"/>
        <v>#REF!</v>
      </c>
      <c r="X561" s="84" t="e">
        <f t="shared" si="316"/>
        <v>#REF!</v>
      </c>
      <c r="Y561" s="84" t="e">
        <f t="shared" si="316"/>
        <v>#REF!</v>
      </c>
      <c r="Z561" s="84" t="e">
        <f t="shared" si="316"/>
        <v>#REF!</v>
      </c>
      <c r="AA561" s="84" t="e">
        <f t="shared" si="316"/>
        <v>#REF!</v>
      </c>
      <c r="AB561" s="84" t="e">
        <f t="shared" si="316"/>
        <v>#REF!</v>
      </c>
      <c r="AC561" s="84" t="e">
        <f t="shared" si="316"/>
        <v>#REF!</v>
      </c>
      <c r="AD561" s="84" t="e">
        <f t="shared" si="316"/>
        <v>#REF!</v>
      </c>
      <c r="AE561" s="84" t="e">
        <f t="shared" si="316"/>
        <v>#REF!</v>
      </c>
      <c r="AF561" s="23"/>
      <c r="AG561" s="23"/>
      <c r="AH561" s="23"/>
      <c r="AI561" s="23"/>
      <c r="AJ561" s="23"/>
      <c r="AK561" s="23"/>
      <c r="AL561" s="23"/>
      <c r="AM561" s="23"/>
      <c r="AN561" s="23"/>
      <c r="AO561" s="23"/>
      <c r="AP561" s="59"/>
      <c r="AQ561" s="23"/>
      <c r="AR561" s="23"/>
      <c r="AS561" s="23"/>
      <c r="AT561" s="23"/>
      <c r="AU561" s="23"/>
      <c r="AV561" s="23"/>
      <c r="AW561" s="23"/>
      <c r="AX561" s="23"/>
      <c r="AY561" s="23"/>
      <c r="AZ561" s="23"/>
      <c r="BA561" s="23"/>
      <c r="BB561" s="12"/>
      <c r="BC561" s="12"/>
      <c r="BD561" s="12"/>
    </row>
    <row r="562" spans="1:56">
      <c r="C562" s="30" t="e">
        <f>$C$27</f>
        <v>#REF!</v>
      </c>
      <c r="D562" s="84"/>
      <c r="E562" s="84" t="e">
        <f>$B545*D559</f>
        <v>#REF!</v>
      </c>
      <c r="F562" s="84" t="e">
        <f t="shared" ref="F562:AE562" si="317">$B545*E559</f>
        <v>#REF!</v>
      </c>
      <c r="G562" s="84" t="e">
        <f t="shared" si="317"/>
        <v>#REF!</v>
      </c>
      <c r="H562" s="84" t="e">
        <f t="shared" si="317"/>
        <v>#REF!</v>
      </c>
      <c r="I562" s="84" t="e">
        <f t="shared" si="317"/>
        <v>#REF!</v>
      </c>
      <c r="J562" s="84" t="e">
        <f t="shared" si="317"/>
        <v>#REF!</v>
      </c>
      <c r="K562" s="84" t="e">
        <f t="shared" si="317"/>
        <v>#REF!</v>
      </c>
      <c r="L562" s="84" t="e">
        <f t="shared" si="317"/>
        <v>#REF!</v>
      </c>
      <c r="M562" s="84" t="e">
        <f t="shared" si="317"/>
        <v>#REF!</v>
      </c>
      <c r="N562" s="84" t="e">
        <f t="shared" si="317"/>
        <v>#REF!</v>
      </c>
      <c r="O562" s="84" t="e">
        <f t="shared" si="317"/>
        <v>#REF!</v>
      </c>
      <c r="P562" s="84" t="e">
        <f t="shared" si="317"/>
        <v>#REF!</v>
      </c>
      <c r="Q562" s="84" t="e">
        <f t="shared" si="317"/>
        <v>#REF!</v>
      </c>
      <c r="R562" s="84" t="e">
        <f t="shared" si="317"/>
        <v>#REF!</v>
      </c>
      <c r="S562" s="84" t="e">
        <f t="shared" si="317"/>
        <v>#REF!</v>
      </c>
      <c r="T562" s="84" t="e">
        <f t="shared" si="317"/>
        <v>#REF!</v>
      </c>
      <c r="U562" s="84" t="e">
        <f t="shared" si="317"/>
        <v>#REF!</v>
      </c>
      <c r="V562" s="84" t="e">
        <f t="shared" si="317"/>
        <v>#REF!</v>
      </c>
      <c r="W562" s="84" t="e">
        <f t="shared" si="317"/>
        <v>#REF!</v>
      </c>
      <c r="X562" s="84" t="e">
        <f t="shared" si="317"/>
        <v>#REF!</v>
      </c>
      <c r="Y562" s="84" t="e">
        <f t="shared" si="317"/>
        <v>#REF!</v>
      </c>
      <c r="Z562" s="84" t="e">
        <f t="shared" si="317"/>
        <v>#REF!</v>
      </c>
      <c r="AA562" s="84" t="e">
        <f t="shared" si="317"/>
        <v>#REF!</v>
      </c>
      <c r="AB562" s="84" t="e">
        <f t="shared" si="317"/>
        <v>#REF!</v>
      </c>
      <c r="AC562" s="84" t="e">
        <f t="shared" si="317"/>
        <v>#REF!</v>
      </c>
      <c r="AD562" s="84" t="e">
        <f t="shared" si="317"/>
        <v>#REF!</v>
      </c>
      <c r="AE562" s="84" t="e">
        <f t="shared" si="317"/>
        <v>#REF!</v>
      </c>
      <c r="AF562" s="45"/>
      <c r="AG562" s="45"/>
      <c r="AH562" s="45"/>
      <c r="AI562" s="45"/>
      <c r="AJ562" s="45"/>
      <c r="AK562" s="45"/>
      <c r="AL562" s="45"/>
      <c r="AM562" s="45"/>
      <c r="AN562" s="45"/>
      <c r="AO562" s="45"/>
      <c r="AP562" s="60"/>
      <c r="AQ562" s="45"/>
      <c r="AR562" s="45"/>
      <c r="AS562" s="45"/>
      <c r="AT562" s="45"/>
      <c r="AU562" s="45"/>
      <c r="AV562" s="45"/>
      <c r="AW562" s="46"/>
      <c r="AX562" s="45"/>
      <c r="AY562" s="45"/>
      <c r="AZ562" s="45"/>
      <c r="BA562" s="45"/>
      <c r="BB562" s="12"/>
      <c r="BC562" s="12"/>
      <c r="BD562" s="12"/>
    </row>
    <row r="563" spans="1:56">
      <c r="C563" s="30" t="e">
        <f>$C$28</f>
        <v>#REF!</v>
      </c>
      <c r="D563" s="84" t="e">
        <f>(D552-D554)/(B544-B543)</f>
        <v>#REF!</v>
      </c>
      <c r="E563" s="84" t="e">
        <f>(E552-E554)/(B544-B543)</f>
        <v>#REF!</v>
      </c>
      <c r="F563" s="84" t="e">
        <f>(F552-F554)/(B544-B543)</f>
        <v>#REF!</v>
      </c>
      <c r="G563" s="84" t="e">
        <f>(G552-G554)/(B544-B543)</f>
        <v>#REF!</v>
      </c>
      <c r="H563" s="84" t="e">
        <f>(H552-H554)/(B544-B543)</f>
        <v>#REF!</v>
      </c>
      <c r="I563" s="84" t="e">
        <f>(I552-I554)/(B544-B543)</f>
        <v>#REF!</v>
      </c>
      <c r="J563" s="84" t="e">
        <f>(J552-J554)/(B544-B543)</f>
        <v>#REF!</v>
      </c>
      <c r="K563" s="84" t="e">
        <f>(K552-K554)/(B544-B543)</f>
        <v>#REF!</v>
      </c>
      <c r="L563" s="84" t="e">
        <f>(L552-L554)/(B544-B543)</f>
        <v>#REF!</v>
      </c>
      <c r="M563" s="84" t="e">
        <f>(M552-M554)/(B544-B543)</f>
        <v>#REF!</v>
      </c>
      <c r="N563" s="84" t="e">
        <f>(N552-N554)/(B544-B543)</f>
        <v>#REF!</v>
      </c>
      <c r="O563" s="84" t="e">
        <f>(O552-O554)/(B544-B543)</f>
        <v>#REF!</v>
      </c>
      <c r="P563" s="84" t="e">
        <f>(P552-P554)/(B544-B543)</f>
        <v>#REF!</v>
      </c>
      <c r="Q563" s="84" t="e">
        <f>(Q552-Q554)/(B544-B543)</f>
        <v>#REF!</v>
      </c>
      <c r="R563" s="84" t="e">
        <f>(R552-R554)/(B544-B543)</f>
        <v>#REF!</v>
      </c>
      <c r="S563" s="84" t="e">
        <f>(S552-S554)/(B544-B543)</f>
        <v>#REF!</v>
      </c>
      <c r="T563" s="84" t="e">
        <f>(T552-T554)/(B544-B543)</f>
        <v>#REF!</v>
      </c>
      <c r="U563" s="84" t="e">
        <f>(U552-U554)/(B544-B543)</f>
        <v>#REF!</v>
      </c>
      <c r="V563" s="84" t="e">
        <f>(V552-V554)/(B544-B543)</f>
        <v>#REF!</v>
      </c>
      <c r="W563" s="84" t="e">
        <f>(W552-W554)/(B544-B543)</f>
        <v>#REF!</v>
      </c>
      <c r="X563" s="84" t="e">
        <f>(X552-X554)/(B544-B543)</f>
        <v>#REF!</v>
      </c>
      <c r="Y563" s="84" t="e">
        <f>(Y552-Y554)/(B544-B543)</f>
        <v>#REF!</v>
      </c>
      <c r="Z563" s="84" t="e">
        <f>(Z552-Z554)/(B544-B543)</f>
        <v>#REF!</v>
      </c>
      <c r="AA563" s="84" t="e">
        <f>(AA552-AA554)/(B544-B543)</f>
        <v>#REF!</v>
      </c>
      <c r="AB563" s="84" t="e">
        <f>(AB552-AB554)/(B544-B543)</f>
        <v>#REF!</v>
      </c>
      <c r="AC563" s="84" t="e">
        <f>(AC552-AC554)/(B544-B543)</f>
        <v>#REF!</v>
      </c>
      <c r="AD563" s="84" t="e">
        <f>(AD552-AD554)/(B544-B543)</f>
        <v>#REF!</v>
      </c>
      <c r="AE563" s="84" t="e">
        <f>(AE552-AE554)/(B544-B543)</f>
        <v>#REF!</v>
      </c>
      <c r="AF563" s="46"/>
      <c r="AG563" s="46"/>
      <c r="AH563" s="46"/>
      <c r="AI563" s="46"/>
      <c r="AJ563" s="46"/>
      <c r="AK563" s="46"/>
      <c r="AL563" s="46"/>
      <c r="AM563" s="46"/>
      <c r="AN563" s="46"/>
      <c r="AO563" s="46"/>
      <c r="AP563" s="46"/>
      <c r="AQ563" s="46"/>
      <c r="AR563" s="46"/>
      <c r="AS563" s="46"/>
      <c r="AT563" s="46"/>
      <c r="AU563" s="46"/>
      <c r="AV563" s="12"/>
      <c r="AW563" s="46"/>
      <c r="AX563" s="12"/>
      <c r="AY563" s="12"/>
      <c r="AZ563" s="12"/>
      <c r="BA563" s="12"/>
      <c r="BB563" s="12"/>
      <c r="BC563" s="12"/>
      <c r="BD563" s="12"/>
    </row>
    <row r="564" spans="1:56">
      <c r="C564" s="30"/>
      <c r="D564" s="34"/>
      <c r="E564" s="34"/>
      <c r="F564" s="34"/>
      <c r="G564" s="34"/>
      <c r="H564" s="34"/>
      <c r="I564" s="34"/>
      <c r="J564" s="34"/>
      <c r="K564" s="34"/>
      <c r="L564" s="34"/>
      <c r="M564" s="34"/>
      <c r="N564" s="34"/>
      <c r="O564" s="34"/>
      <c r="P564" s="34"/>
      <c r="Q564" s="34"/>
      <c r="R564" s="34"/>
      <c r="S564" s="34"/>
      <c r="T564" s="34"/>
      <c r="U564" s="34"/>
      <c r="V564" s="34"/>
      <c r="W564" s="34"/>
      <c r="X564" s="34"/>
      <c r="Y564" s="34"/>
      <c r="Z564" s="34"/>
      <c r="AA564" s="34"/>
      <c r="AB564" s="34"/>
      <c r="AC564" s="34"/>
      <c r="AD564" s="34"/>
      <c r="AE564" s="34"/>
      <c r="AF564" s="46"/>
      <c r="AG564" s="46"/>
      <c r="AH564" s="46"/>
      <c r="AI564" s="46"/>
      <c r="AJ564" s="46"/>
      <c r="AK564" s="46"/>
      <c r="AL564" s="46"/>
      <c r="AM564" s="46"/>
      <c r="AN564" s="46"/>
      <c r="AO564" s="46"/>
      <c r="AP564" s="46"/>
      <c r="AQ564" s="46"/>
      <c r="AR564" s="46"/>
      <c r="AS564" s="46"/>
      <c r="AT564" s="46"/>
      <c r="AU564" s="46"/>
      <c r="AV564" s="46"/>
      <c r="AW564" s="46"/>
      <c r="AX564" s="46"/>
      <c r="AY564" s="46"/>
      <c r="AZ564" s="46"/>
      <c r="BA564" s="46"/>
      <c r="BB564" s="12"/>
      <c r="BC564" s="12"/>
      <c r="BD564" s="12"/>
    </row>
    <row r="565" spans="1:56">
      <c r="A565" s="39"/>
      <c r="B565" s="86"/>
      <c r="C565" s="30"/>
      <c r="D565" s="34"/>
      <c r="E565" s="34"/>
      <c r="F565" s="34"/>
      <c r="G565" s="34"/>
      <c r="H565" s="34"/>
      <c r="I565" s="34"/>
      <c r="J565" s="34"/>
      <c r="K565" s="34"/>
      <c r="L565" s="34"/>
      <c r="M565" s="34"/>
      <c r="N565" s="34"/>
      <c r="O565" s="34"/>
      <c r="P565" s="34"/>
      <c r="Q565" s="34"/>
      <c r="R565" s="34"/>
      <c r="S565" s="34"/>
      <c r="T565" s="34"/>
      <c r="U565" s="34"/>
      <c r="V565" s="34"/>
      <c r="W565" s="34"/>
      <c r="X565" s="34"/>
      <c r="Y565" s="34"/>
      <c r="Z565" s="34"/>
      <c r="AA565" s="34"/>
      <c r="AB565" s="34"/>
      <c r="AC565" s="34"/>
      <c r="AD565" s="34"/>
      <c r="AE565" s="34"/>
      <c r="AF565" s="46"/>
      <c r="AG565" s="46"/>
      <c r="AH565" s="46"/>
      <c r="AI565" s="46"/>
      <c r="AJ565" s="46"/>
      <c r="AK565" s="46"/>
      <c r="AL565" s="46"/>
      <c r="AM565" s="46"/>
      <c r="AN565" s="46"/>
      <c r="AO565" s="46"/>
      <c r="AP565" s="46"/>
      <c r="AQ565" s="46"/>
      <c r="AR565" s="46"/>
      <c r="AS565" s="46"/>
      <c r="AT565" s="46"/>
      <c r="AU565" s="46"/>
      <c r="AV565" s="46"/>
      <c r="AW565" s="46"/>
      <c r="AX565" s="46"/>
      <c r="AY565" s="46"/>
      <c r="AZ565" s="46"/>
      <c r="BA565" s="46"/>
      <c r="BB565" s="12"/>
      <c r="BC565" s="12"/>
      <c r="BD565" s="12"/>
    </row>
    <row r="566" spans="1:56">
      <c r="A566" s="39"/>
      <c r="B566" s="86"/>
      <c r="C566" s="30"/>
      <c r="D566" s="34"/>
      <c r="E566" s="34"/>
      <c r="F566" s="34"/>
      <c r="G566" s="34"/>
      <c r="H566" s="34"/>
      <c r="I566" s="34"/>
      <c r="J566" s="34"/>
      <c r="K566" s="34"/>
      <c r="L566" s="34"/>
      <c r="M566" s="34"/>
      <c r="N566" s="34"/>
      <c r="O566" s="34"/>
      <c r="P566" s="34"/>
      <c r="Q566" s="34"/>
      <c r="R566" s="34"/>
      <c r="S566" s="34"/>
      <c r="T566" s="34"/>
      <c r="U566" s="34"/>
      <c r="V566" s="34"/>
      <c r="W566" s="34"/>
      <c r="X566" s="34"/>
      <c r="Y566" s="34"/>
      <c r="Z566" s="34"/>
      <c r="AA566" s="34"/>
      <c r="AB566" s="34"/>
      <c r="AC566" s="34"/>
      <c r="AD566" s="34"/>
      <c r="AE566" s="34"/>
      <c r="AF566" s="46"/>
      <c r="AG566" s="46"/>
      <c r="AH566" s="46"/>
      <c r="AI566" s="46"/>
      <c r="AJ566" s="46"/>
      <c r="AK566" s="46"/>
      <c r="AL566" s="46"/>
      <c r="AM566" s="46"/>
      <c r="AN566" s="46"/>
      <c r="AO566" s="46"/>
      <c r="AP566" s="46"/>
      <c r="AQ566" s="46"/>
      <c r="AR566" s="46"/>
      <c r="AS566" s="46"/>
      <c r="AT566" s="46"/>
      <c r="AU566" s="46"/>
      <c r="AV566" s="46"/>
      <c r="AW566" s="46"/>
      <c r="AX566" s="46"/>
      <c r="AY566" s="46"/>
      <c r="AZ566" s="46"/>
      <c r="BA566" s="46"/>
      <c r="BB566" s="12"/>
      <c r="BC566" s="12"/>
      <c r="BD566" s="12"/>
    </row>
    <row r="567" spans="1:56" ht="12" customHeight="1">
      <c r="B567" s="12"/>
      <c r="C567" s="17"/>
      <c r="D567" s="12"/>
      <c r="E567" s="12"/>
      <c r="F567" s="12"/>
      <c r="G567" s="12"/>
      <c r="H567" s="12"/>
      <c r="I567" s="12"/>
      <c r="J567" s="12"/>
      <c r="K567" s="12"/>
      <c r="L567" s="50"/>
      <c r="M567" s="12"/>
      <c r="N567" s="12"/>
      <c r="O567" s="12"/>
      <c r="P567" s="12"/>
      <c r="Q567" s="12"/>
      <c r="R567" s="12"/>
      <c r="S567" s="12"/>
      <c r="T567" s="12"/>
      <c r="U567" s="12"/>
      <c r="V567" s="12"/>
      <c r="W567" s="12"/>
      <c r="X567" s="12"/>
      <c r="Y567" s="12"/>
      <c r="Z567" s="12"/>
      <c r="AA567" s="12"/>
      <c r="AB567" s="12"/>
      <c r="AC567" s="12"/>
      <c r="AD567" s="12"/>
      <c r="AE567" s="12"/>
      <c r="AF567" s="22"/>
      <c r="AG567" s="22"/>
      <c r="AH567" s="22"/>
      <c r="AI567" s="22"/>
      <c r="AJ567" s="22"/>
      <c r="AK567" s="22"/>
      <c r="AL567" s="22"/>
      <c r="AM567" s="22"/>
      <c r="AN567" s="22"/>
      <c r="AO567" s="22"/>
      <c r="AP567" s="22"/>
      <c r="AQ567" s="23"/>
      <c r="AR567" s="23"/>
      <c r="AS567" s="23"/>
      <c r="AT567" s="23"/>
      <c r="AU567" s="23"/>
      <c r="AV567" s="23"/>
      <c r="AW567" s="23"/>
      <c r="AX567" s="23"/>
      <c r="AY567" s="23"/>
      <c r="AZ567" s="23"/>
      <c r="BA567" s="23"/>
      <c r="BB567" s="12"/>
      <c r="BC567" s="12"/>
      <c r="BD567" s="12"/>
    </row>
    <row r="568" spans="1:56" ht="15.95" customHeight="1">
      <c r="A568" s="18" t="e">
        <f>+#REF!</f>
        <v>#REF!</v>
      </c>
      <c r="B568" s="12"/>
      <c r="C568" s="12"/>
      <c r="D568" s="12">
        <f>D$49</f>
        <v>0</v>
      </c>
      <c r="E568" s="12">
        <f t="shared" ref="E568:BD568" si="318">E$49</f>
        <v>1</v>
      </c>
      <c r="F568" s="12">
        <f t="shared" si="318"/>
        <v>2</v>
      </c>
      <c r="G568" s="12">
        <f t="shared" si="318"/>
        <v>3</v>
      </c>
      <c r="H568" s="12">
        <f t="shared" si="318"/>
        <v>4</v>
      </c>
      <c r="I568" s="12">
        <f t="shared" si="318"/>
        <v>5</v>
      </c>
      <c r="J568" s="12">
        <f t="shared" si="318"/>
        <v>6</v>
      </c>
      <c r="K568" s="12">
        <f t="shared" si="318"/>
        <v>7</v>
      </c>
      <c r="L568" s="12">
        <f t="shared" si="318"/>
        <v>8</v>
      </c>
      <c r="M568" s="12">
        <f t="shared" si="318"/>
        <v>9</v>
      </c>
      <c r="N568" s="12">
        <f t="shared" si="318"/>
        <v>10</v>
      </c>
      <c r="O568" s="12">
        <f t="shared" si="318"/>
        <v>11</v>
      </c>
      <c r="P568" s="12">
        <f t="shared" si="318"/>
        <v>12</v>
      </c>
      <c r="Q568" s="12">
        <f t="shared" si="318"/>
        <v>13</v>
      </c>
      <c r="R568" s="12">
        <f t="shared" si="318"/>
        <v>14</v>
      </c>
      <c r="S568" s="12">
        <f t="shared" si="318"/>
        <v>15</v>
      </c>
      <c r="T568" s="12">
        <f t="shared" si="318"/>
        <v>16</v>
      </c>
      <c r="U568" s="12">
        <f t="shared" si="318"/>
        <v>17</v>
      </c>
      <c r="V568" s="12">
        <f t="shared" si="318"/>
        <v>18</v>
      </c>
      <c r="W568" s="12">
        <f t="shared" si="318"/>
        <v>19</v>
      </c>
      <c r="X568" s="12">
        <f t="shared" si="318"/>
        <v>20</v>
      </c>
      <c r="Y568" s="12">
        <f t="shared" si="318"/>
        <v>21</v>
      </c>
      <c r="Z568" s="12">
        <f t="shared" si="318"/>
        <v>22</v>
      </c>
      <c r="AA568" s="12">
        <f t="shared" si="318"/>
        <v>23</v>
      </c>
      <c r="AB568" s="12">
        <f t="shared" si="318"/>
        <v>24</v>
      </c>
      <c r="AC568" s="12">
        <f t="shared" si="318"/>
        <v>25</v>
      </c>
      <c r="AD568" s="12">
        <f t="shared" si="318"/>
        <v>26</v>
      </c>
      <c r="AE568" s="12">
        <f t="shared" si="318"/>
        <v>27</v>
      </c>
      <c r="AF568" s="12">
        <f t="shared" si="318"/>
        <v>28</v>
      </c>
      <c r="AG568" s="12">
        <f t="shared" si="318"/>
        <v>29</v>
      </c>
      <c r="AH568" s="12">
        <f t="shared" si="318"/>
        <v>30</v>
      </c>
      <c r="AI568" s="12">
        <f t="shared" si="318"/>
        <v>31</v>
      </c>
      <c r="AJ568" s="12">
        <f t="shared" si="318"/>
        <v>32</v>
      </c>
      <c r="AK568" s="12">
        <f t="shared" si="318"/>
        <v>33</v>
      </c>
      <c r="AL568" s="12">
        <f t="shared" si="318"/>
        <v>34</v>
      </c>
      <c r="AM568" s="12">
        <f t="shared" si="318"/>
        <v>35</v>
      </c>
      <c r="AN568" s="12">
        <f t="shared" si="318"/>
        <v>36</v>
      </c>
      <c r="AO568" s="12">
        <f t="shared" si="318"/>
        <v>37</v>
      </c>
      <c r="AP568" s="12">
        <f t="shared" si="318"/>
        <v>38</v>
      </c>
      <c r="AQ568" s="12">
        <f t="shared" si="318"/>
        <v>39</v>
      </c>
      <c r="AR568" s="12">
        <f t="shared" si="318"/>
        <v>40</v>
      </c>
      <c r="AS568" s="12">
        <f t="shared" si="318"/>
        <v>41</v>
      </c>
      <c r="AT568" s="12">
        <f t="shared" si="318"/>
        <v>42</v>
      </c>
      <c r="AU568" s="12">
        <f t="shared" si="318"/>
        <v>43</v>
      </c>
      <c r="AV568" s="12">
        <f t="shared" si="318"/>
        <v>44</v>
      </c>
      <c r="AW568" s="12">
        <f t="shared" si="318"/>
        <v>45</v>
      </c>
      <c r="AX568" s="12">
        <f t="shared" si="318"/>
        <v>46</v>
      </c>
      <c r="AY568" s="12">
        <f t="shared" si="318"/>
        <v>47</v>
      </c>
      <c r="AZ568" s="12">
        <f t="shared" si="318"/>
        <v>48</v>
      </c>
      <c r="BA568" s="12">
        <f t="shared" si="318"/>
        <v>49</v>
      </c>
      <c r="BB568" s="12">
        <f t="shared" si="318"/>
        <v>50</v>
      </c>
      <c r="BC568" s="12">
        <f t="shared" si="318"/>
        <v>51</v>
      </c>
      <c r="BD568" s="12">
        <f t="shared" si="318"/>
        <v>52</v>
      </c>
    </row>
    <row r="569" spans="1:56" ht="15" customHeight="1">
      <c r="A569" s="28" t="e">
        <f>+"Grace "&amp; PV_Base!A568&amp;""</f>
        <v>#REF!</v>
      </c>
      <c r="B569" s="29" t="e">
        <f>#REF!</f>
        <v>#REF!</v>
      </c>
      <c r="C569" s="17"/>
      <c r="D569" s="25" t="e">
        <f>D$50</f>
        <v>#NAME?</v>
      </c>
      <c r="E569" s="25" t="e">
        <f t="shared" ref="E569:BD569" si="319">E$50</f>
        <v>#NAME?</v>
      </c>
      <c r="F569" s="25" t="e">
        <f t="shared" si="319"/>
        <v>#NAME?</v>
      </c>
      <c r="G569" s="25" t="e">
        <f t="shared" si="319"/>
        <v>#NAME?</v>
      </c>
      <c r="H569" s="25" t="e">
        <f t="shared" si="319"/>
        <v>#NAME?</v>
      </c>
      <c r="I569" s="25" t="e">
        <f t="shared" si="319"/>
        <v>#NAME?</v>
      </c>
      <c r="J569" s="25" t="e">
        <f t="shared" si="319"/>
        <v>#NAME?</v>
      </c>
      <c r="K569" s="25" t="e">
        <f t="shared" si="319"/>
        <v>#NAME?</v>
      </c>
      <c r="L569" s="25" t="e">
        <f t="shared" si="319"/>
        <v>#NAME?</v>
      </c>
      <c r="M569" s="25" t="e">
        <f t="shared" si="319"/>
        <v>#NAME?</v>
      </c>
      <c r="N569" s="25" t="e">
        <f t="shared" si="319"/>
        <v>#NAME?</v>
      </c>
      <c r="O569" s="25" t="e">
        <f t="shared" si="319"/>
        <v>#NAME?</v>
      </c>
      <c r="P569" s="25" t="e">
        <f t="shared" si="319"/>
        <v>#NAME?</v>
      </c>
      <c r="Q569" s="25" t="e">
        <f t="shared" si="319"/>
        <v>#NAME?</v>
      </c>
      <c r="R569" s="25" t="e">
        <f t="shared" si="319"/>
        <v>#NAME?</v>
      </c>
      <c r="S569" s="25" t="e">
        <f t="shared" si="319"/>
        <v>#NAME?</v>
      </c>
      <c r="T569" s="25" t="e">
        <f t="shared" si="319"/>
        <v>#NAME?</v>
      </c>
      <c r="U569" s="25" t="e">
        <f t="shared" si="319"/>
        <v>#NAME?</v>
      </c>
      <c r="V569" s="25" t="e">
        <f t="shared" si="319"/>
        <v>#NAME?</v>
      </c>
      <c r="W569" s="25" t="e">
        <f t="shared" si="319"/>
        <v>#NAME?</v>
      </c>
      <c r="X569" s="25" t="e">
        <f t="shared" si="319"/>
        <v>#NAME?</v>
      </c>
      <c r="Y569" s="25" t="e">
        <f t="shared" si="319"/>
        <v>#NAME?</v>
      </c>
      <c r="Z569" s="25" t="e">
        <f t="shared" si="319"/>
        <v>#NAME?</v>
      </c>
      <c r="AA569" s="25" t="e">
        <f t="shared" si="319"/>
        <v>#NAME?</v>
      </c>
      <c r="AB569" s="25" t="e">
        <f t="shared" si="319"/>
        <v>#NAME?</v>
      </c>
      <c r="AC569" s="25" t="e">
        <f t="shared" si="319"/>
        <v>#NAME?</v>
      </c>
      <c r="AD569" s="25" t="e">
        <f t="shared" si="319"/>
        <v>#NAME?</v>
      </c>
      <c r="AE569" s="25" t="e">
        <f t="shared" si="319"/>
        <v>#NAME?</v>
      </c>
      <c r="AF569" s="25" t="e">
        <f t="shared" si="319"/>
        <v>#NAME?</v>
      </c>
      <c r="AG569" s="25" t="e">
        <f t="shared" si="319"/>
        <v>#NAME?</v>
      </c>
      <c r="AH569" s="25" t="e">
        <f t="shared" si="319"/>
        <v>#NAME?</v>
      </c>
      <c r="AI569" s="25" t="e">
        <f t="shared" si="319"/>
        <v>#NAME?</v>
      </c>
      <c r="AJ569" s="25" t="e">
        <f t="shared" si="319"/>
        <v>#NAME?</v>
      </c>
      <c r="AK569" s="25" t="e">
        <f t="shared" si="319"/>
        <v>#NAME?</v>
      </c>
      <c r="AL569" s="25" t="e">
        <f t="shared" si="319"/>
        <v>#NAME?</v>
      </c>
      <c r="AM569" s="25" t="e">
        <f t="shared" si="319"/>
        <v>#NAME?</v>
      </c>
      <c r="AN569" s="25" t="e">
        <f t="shared" si="319"/>
        <v>#NAME?</v>
      </c>
      <c r="AO569" s="25" t="e">
        <f t="shared" si="319"/>
        <v>#NAME?</v>
      </c>
      <c r="AP569" s="25" t="e">
        <f t="shared" si="319"/>
        <v>#NAME?</v>
      </c>
      <c r="AQ569" s="25" t="e">
        <f t="shared" si="319"/>
        <v>#NAME?</v>
      </c>
      <c r="AR569" s="25" t="e">
        <f t="shared" si="319"/>
        <v>#NAME?</v>
      </c>
      <c r="AS569" s="25" t="e">
        <f t="shared" si="319"/>
        <v>#NAME?</v>
      </c>
      <c r="AT569" s="25" t="e">
        <f t="shared" si="319"/>
        <v>#NAME?</v>
      </c>
      <c r="AU569" s="25" t="e">
        <f t="shared" si="319"/>
        <v>#NAME?</v>
      </c>
      <c r="AV569" s="25" t="e">
        <f t="shared" si="319"/>
        <v>#NAME?</v>
      </c>
      <c r="AW569" s="25" t="e">
        <f t="shared" si="319"/>
        <v>#NAME?</v>
      </c>
      <c r="AX569" s="25" t="e">
        <f t="shared" si="319"/>
        <v>#NAME?</v>
      </c>
      <c r="AY569" s="25" t="e">
        <f t="shared" si="319"/>
        <v>#NAME?</v>
      </c>
      <c r="AZ569" s="25" t="e">
        <f t="shared" si="319"/>
        <v>#NAME?</v>
      </c>
      <c r="BA569" s="25" t="e">
        <f t="shared" si="319"/>
        <v>#NAME?</v>
      </c>
      <c r="BB569" s="25" t="e">
        <f t="shared" si="319"/>
        <v>#NAME?</v>
      </c>
      <c r="BC569" s="25" t="e">
        <f t="shared" si="319"/>
        <v>#NAME?</v>
      </c>
      <c r="BD569" s="25" t="e">
        <f t="shared" si="319"/>
        <v>#NAME?</v>
      </c>
    </row>
    <row r="570" spans="1:56">
      <c r="A570" s="32" t="e">
        <f>+"Maturity "&amp; PV_Base!A568&amp;""</f>
        <v>#REF!</v>
      </c>
      <c r="B570" s="33" t="e">
        <f>#REF!</f>
        <v>#REF!</v>
      </c>
      <c r="C570" s="30" t="str">
        <f>$C$9</f>
        <v>Base</v>
      </c>
      <c r="D570" s="31">
        <v>100</v>
      </c>
      <c r="E570" s="27"/>
      <c r="F570" s="27"/>
      <c r="G570" s="27"/>
      <c r="H570" s="27"/>
      <c r="I570" s="27"/>
      <c r="J570" s="27"/>
      <c r="K570" s="27"/>
      <c r="L570" s="27"/>
      <c r="M570" s="27"/>
      <c r="N570" s="27"/>
      <c r="O570" s="27"/>
      <c r="P570" s="27"/>
      <c r="Q570" s="27"/>
      <c r="R570" s="27"/>
      <c r="S570" s="27"/>
      <c r="T570" s="27"/>
      <c r="U570" s="27"/>
      <c r="V570" s="27"/>
      <c r="W570" s="27"/>
      <c r="X570" s="27"/>
      <c r="Y570" s="27"/>
      <c r="Z570" s="27"/>
      <c r="AA570" s="27"/>
      <c r="AB570" s="27"/>
      <c r="AC570" s="27"/>
      <c r="AD570" s="27"/>
      <c r="AE570" s="27"/>
      <c r="AF570" s="27"/>
      <c r="AG570" s="27"/>
      <c r="AH570" s="27"/>
      <c r="AI570" s="27"/>
      <c r="AJ570" s="27"/>
      <c r="AK570" s="27"/>
      <c r="AL570" s="27"/>
      <c r="AM570" s="27"/>
      <c r="AN570" s="27"/>
      <c r="AO570" s="27"/>
      <c r="AP570" s="27"/>
      <c r="AQ570" s="27"/>
      <c r="AR570" s="27"/>
      <c r="AS570" s="27"/>
      <c r="AT570" s="27"/>
      <c r="AU570" s="27"/>
      <c r="AV570" s="27"/>
      <c r="AW570" s="27"/>
      <c r="AX570" s="27"/>
      <c r="AY570" s="27"/>
      <c r="AZ570" s="27"/>
      <c r="BA570" s="27"/>
      <c r="BB570" s="12"/>
      <c r="BC570" s="12"/>
      <c r="BD570" s="12"/>
    </row>
    <row r="571" spans="1:56">
      <c r="A571" s="32" t="e">
        <f>+"Interest "&amp; PV_Base!A568&amp;""</f>
        <v>#REF!</v>
      </c>
      <c r="B571" s="35" t="e">
        <f>#REF!</f>
        <v>#REF!</v>
      </c>
      <c r="C571" s="30" t="e">
        <f>$C$10</f>
        <v>#REF!</v>
      </c>
      <c r="D571" s="34" t="e">
        <f>D570-D572</f>
        <v>#REF!</v>
      </c>
      <c r="E571" s="34" t="e">
        <f t="shared" ref="E571:AQ571" si="320">D571-E572</f>
        <v>#REF!</v>
      </c>
      <c r="F571" s="34" t="e">
        <f t="shared" si="320"/>
        <v>#REF!</v>
      </c>
      <c r="G571" s="34" t="e">
        <f t="shared" si="320"/>
        <v>#REF!</v>
      </c>
      <c r="H571" s="34" t="e">
        <f t="shared" si="320"/>
        <v>#REF!</v>
      </c>
      <c r="I571" s="34" t="e">
        <f t="shared" si="320"/>
        <v>#REF!</v>
      </c>
      <c r="J571" s="34" t="e">
        <f t="shared" si="320"/>
        <v>#REF!</v>
      </c>
      <c r="K571" s="34" t="e">
        <f t="shared" si="320"/>
        <v>#REF!</v>
      </c>
      <c r="L571" s="34" t="e">
        <f t="shared" si="320"/>
        <v>#REF!</v>
      </c>
      <c r="M571" s="34" t="e">
        <f t="shared" si="320"/>
        <v>#REF!</v>
      </c>
      <c r="N571" s="34" t="e">
        <f t="shared" si="320"/>
        <v>#REF!</v>
      </c>
      <c r="O571" s="34" t="e">
        <f t="shared" si="320"/>
        <v>#REF!</v>
      </c>
      <c r="P571" s="34" t="e">
        <f t="shared" si="320"/>
        <v>#REF!</v>
      </c>
      <c r="Q571" s="34" t="e">
        <f t="shared" si="320"/>
        <v>#REF!</v>
      </c>
      <c r="R571" s="34" t="e">
        <f t="shared" si="320"/>
        <v>#REF!</v>
      </c>
      <c r="S571" s="34" t="e">
        <f t="shared" si="320"/>
        <v>#REF!</v>
      </c>
      <c r="T571" s="34" t="e">
        <f t="shared" si="320"/>
        <v>#REF!</v>
      </c>
      <c r="U571" s="34" t="e">
        <f t="shared" si="320"/>
        <v>#REF!</v>
      </c>
      <c r="V571" s="34" t="e">
        <f t="shared" si="320"/>
        <v>#REF!</v>
      </c>
      <c r="W571" s="34" t="e">
        <f t="shared" si="320"/>
        <v>#REF!</v>
      </c>
      <c r="X571" s="34" t="e">
        <f t="shared" si="320"/>
        <v>#REF!</v>
      </c>
      <c r="Y571" s="34" t="e">
        <f t="shared" si="320"/>
        <v>#REF!</v>
      </c>
      <c r="Z571" s="34" t="e">
        <f t="shared" si="320"/>
        <v>#REF!</v>
      </c>
      <c r="AA571" s="34" t="e">
        <f t="shared" si="320"/>
        <v>#REF!</v>
      </c>
      <c r="AB571" s="34" t="e">
        <f t="shared" si="320"/>
        <v>#REF!</v>
      </c>
      <c r="AC571" s="34" t="e">
        <f t="shared" si="320"/>
        <v>#REF!</v>
      </c>
      <c r="AD571" s="34" t="e">
        <f t="shared" si="320"/>
        <v>#REF!</v>
      </c>
      <c r="AE571" s="34" t="e">
        <f t="shared" si="320"/>
        <v>#REF!</v>
      </c>
      <c r="AF571" s="34" t="e">
        <f t="shared" si="320"/>
        <v>#REF!</v>
      </c>
      <c r="AG571" s="34" t="e">
        <f t="shared" si="320"/>
        <v>#REF!</v>
      </c>
      <c r="AH571" s="34" t="e">
        <f t="shared" si="320"/>
        <v>#REF!</v>
      </c>
      <c r="AI571" s="34" t="e">
        <f t="shared" si="320"/>
        <v>#REF!</v>
      </c>
      <c r="AJ571" s="34" t="e">
        <f t="shared" si="320"/>
        <v>#REF!</v>
      </c>
      <c r="AK571" s="34" t="e">
        <f t="shared" si="320"/>
        <v>#REF!</v>
      </c>
      <c r="AL571" s="34" t="e">
        <f t="shared" si="320"/>
        <v>#REF!</v>
      </c>
      <c r="AM571" s="34" t="e">
        <f t="shared" si="320"/>
        <v>#REF!</v>
      </c>
      <c r="AN571" s="34" t="e">
        <f t="shared" si="320"/>
        <v>#REF!</v>
      </c>
      <c r="AO571" s="34" t="e">
        <f t="shared" si="320"/>
        <v>#REF!</v>
      </c>
      <c r="AP571" s="34" t="e">
        <f t="shared" si="320"/>
        <v>#REF!</v>
      </c>
      <c r="AQ571" s="34" t="e">
        <f t="shared" si="320"/>
        <v>#REF!</v>
      </c>
      <c r="AR571" s="34"/>
      <c r="AS571" s="34"/>
      <c r="AT571" s="34"/>
      <c r="AU571" s="34"/>
      <c r="AV571" s="34"/>
      <c r="AW571" s="34"/>
      <c r="AX571" s="34"/>
      <c r="AY571" s="34"/>
      <c r="AZ571" s="34"/>
      <c r="BA571" s="34"/>
      <c r="BB571" s="46"/>
      <c r="BC571" s="46"/>
      <c r="BD571" s="46"/>
    </row>
    <row r="572" spans="1:56">
      <c r="A572" s="36" t="e">
        <f>+"Discount "&amp; PV_Base!A568&amp;""</f>
        <v>#REF!</v>
      </c>
      <c r="B572" s="37" t="e">
        <f>#REF!</f>
        <v>#REF!</v>
      </c>
      <c r="C572" s="30" t="e">
        <f>$C$11</f>
        <v>#REF!</v>
      </c>
      <c r="D572" s="34" t="e">
        <f>IF(D568-D568-1&lt;B569,0,IF(D568-D568-1&lt;B570,D570/(B570-B569),0))</f>
        <v>#REF!</v>
      </c>
      <c r="E572" s="34" t="e">
        <f>IF(E568-D568-1&lt;B569,0,IF(E568-D568-1&lt;B570,D570/(B570-B569),0))</f>
        <v>#REF!</v>
      </c>
      <c r="F572" s="34" t="e">
        <f>IF(F568-D568-1&lt;B569,0,IF(F568-D568-1&lt;B570,D570/(B570-B569),0))</f>
        <v>#REF!</v>
      </c>
      <c r="G572" s="34" t="e">
        <f>IF(G568-D568-1&lt;B569,0,IF(G568-D568-1&lt;B570,D570/(B570-B569),0))</f>
        <v>#REF!</v>
      </c>
      <c r="H572" s="34" t="e">
        <f>IF(H568-D568-1&lt;B569,0,IF(H568-D568-1&lt;B570,D570/(B570-B569),0))</f>
        <v>#REF!</v>
      </c>
      <c r="I572" s="34" t="e">
        <f>IF(I568-D568-1&lt;B569,0,IF(I568-D568-1&lt;B570,D570/(B570-B569),0))</f>
        <v>#REF!</v>
      </c>
      <c r="J572" s="34" t="e">
        <f>IF(J568-D568-1&lt;B569,0,IF(J568-D568-1&lt;B570,D570/(B570-B569),0))</f>
        <v>#REF!</v>
      </c>
      <c r="K572" s="34" t="e">
        <f>IF(K568-D568-1&lt;B569,0,IF(K568-D568-1&lt;B570,D570/(B570-B569),0))</f>
        <v>#REF!</v>
      </c>
      <c r="L572" s="34" t="e">
        <f>IF(L568-D568-1&lt;B569,0,IF(L568-D568-1&lt;B570,D570/(B570-B569),0))</f>
        <v>#REF!</v>
      </c>
      <c r="M572" s="34" t="e">
        <f>IF(M568-D568-1&lt;B569,0,IF(M568-D568-1&lt;B570,D570/(B570-B569),0))</f>
        <v>#REF!</v>
      </c>
      <c r="N572" s="34" t="e">
        <f>IF(N568-D568-1&lt;B569,0,IF(N568-D568-1&lt;B570,D570/(B570-B569),0))</f>
        <v>#REF!</v>
      </c>
      <c r="O572" s="34" t="e">
        <f>IF(O568-D568-1&lt;B569,0,IF(O568-D568-1&lt;B570,D570/(B570-B569),0))</f>
        <v>#REF!</v>
      </c>
      <c r="P572" s="34" t="e">
        <f>IF(P568-D568-1&lt;B569,0,IF(P568-D568-1&lt;B570,D570/(B570-B569),0))</f>
        <v>#REF!</v>
      </c>
      <c r="Q572" s="34" t="e">
        <f>IF(Q568-D568-1&lt;B569,0,IF(Q568-D568-1&lt;B570,D570/(B570-B569),0))</f>
        <v>#REF!</v>
      </c>
      <c r="R572" s="34" t="e">
        <f>IF(R568-D568-1&lt;B569,0,IF(R568-D568-1&lt;B570,D570/(B570-B569),0))</f>
        <v>#REF!</v>
      </c>
      <c r="S572" s="34" t="e">
        <f>IF(S568-D568-1&lt;B569,0,IF(S568-D568-1&lt;B570,D570/(B570-B569),0))</f>
        <v>#REF!</v>
      </c>
      <c r="T572" s="34" t="e">
        <f>IF(T568-D568-1&lt;B569,0,IF(T568-D568-1&lt;B570,D570/(B570-B569),0))</f>
        <v>#REF!</v>
      </c>
      <c r="U572" s="34" t="e">
        <f>IF(U568-D568-1&lt;B569,0,IF(U568-D568-1&lt;B570,D570/(B570-B569),0))</f>
        <v>#REF!</v>
      </c>
      <c r="V572" s="34" t="e">
        <f>IF(V568-D568-1&lt;B569,0,IF(V568-D568-1&lt;B570,D570/(B570-B569),0))</f>
        <v>#REF!</v>
      </c>
      <c r="W572" s="34" t="e">
        <f>IF(W568-D568-1&lt;B569,0,IF(W568-D568-1&lt;B570,D570/(B570-B569),0))</f>
        <v>#REF!</v>
      </c>
      <c r="X572" s="34" t="e">
        <f>IF(X568-D568-1&lt;B569,0,IF(X568-D568-1&lt;B570,D570/(B570-B569),0))</f>
        <v>#REF!</v>
      </c>
      <c r="Y572" s="34" t="e">
        <f>IF(Y568-D568-1&lt;B569,0,IF(Y568-D568-1&lt;B570,D570/(B570-B569),0))</f>
        <v>#REF!</v>
      </c>
      <c r="Z572" s="34" t="e">
        <f>IF(Z568-D568-1&lt;B569,0,IF(Z568-D568-1&lt;B570,D570/(B570-B569),0))</f>
        <v>#REF!</v>
      </c>
      <c r="AA572" s="34" t="e">
        <f>IF(AA568-D568-1&lt;B569,0,IF(AA568-D568-1&lt;B570,D570/(B570-B569),0))</f>
        <v>#REF!</v>
      </c>
      <c r="AB572" s="34" t="e">
        <f>IF(AB568-D568-1&lt;B569,0,IF(AB568-D568-1&lt;B570,D570/(B570-B569),0))</f>
        <v>#REF!</v>
      </c>
      <c r="AC572" s="34" t="e">
        <f>IF(AC568-D568-1&lt;B569,0,IF(AC568-D568-1&lt;B570,D570/(B570-B569),0))</f>
        <v>#REF!</v>
      </c>
      <c r="AD572" s="34" t="e">
        <f>IF(AD568-D568-1&lt;B569,0,IF(AD568-D568-1&lt;B570,D570/(B570-B569),0))</f>
        <v>#REF!</v>
      </c>
      <c r="AE572" s="34" t="e">
        <f>IF(AE568-D568-1&lt;B569,0,IF(AE568-D568-1&lt;B570,D570/(B570-B569),0))</f>
        <v>#REF!</v>
      </c>
      <c r="AF572" s="34" t="e">
        <f>IF(AF568-D568-1&lt;B569,0,IF(AF568-D568-1&lt;B570,D570/(B570-B569),0))</f>
        <v>#REF!</v>
      </c>
      <c r="AG572" s="34" t="e">
        <f>IF(AG568-D568-1&lt;B569,0,IF(AG568-D568-1&lt;B570,D570/(B570-B569),0))</f>
        <v>#REF!</v>
      </c>
      <c r="AH572" s="34" t="e">
        <f>IF(AH568-D568-1&lt;B569,0,IF(AH568-D568-1&lt;B570,D570/(B570-B569),0))</f>
        <v>#REF!</v>
      </c>
      <c r="AI572" s="34" t="e">
        <f>IF(AI568-D568-1&lt;B569,0,IF(AI568-D568-1&lt;B570,D570/(B570-B569),0))</f>
        <v>#REF!</v>
      </c>
      <c r="AJ572" s="34" t="e">
        <f>IF(AJ568-D568-1&lt;B569,0,IF(AJ568-D568-1&lt;B570,D570/(B570-B569),0))</f>
        <v>#REF!</v>
      </c>
      <c r="AK572" s="34" t="e">
        <f>IF(AK568-D568-1&lt;B569,0,IF(AK568-D568-1&lt;B570,D570/(B570-B569),0))</f>
        <v>#REF!</v>
      </c>
      <c r="AL572" s="34" t="e">
        <f>IF(AL568-D568-1&lt;B569,0,IF(AL568-D568-1&lt;B570,D570/(B570-B569),0))</f>
        <v>#REF!</v>
      </c>
      <c r="AM572" s="34" t="e">
        <f>IF(AM568-D568-1&lt;B569,0,IF(AM568-D568-1&lt;B570,D570/(B570-B569),0))</f>
        <v>#REF!</v>
      </c>
      <c r="AN572" s="34" t="e">
        <f>IF(AN568-D568-1&lt;B569,0,IF(AN568-D568-1&lt;B570,D570/(B570-B569),0))</f>
        <v>#REF!</v>
      </c>
      <c r="AO572" s="34" t="e">
        <f>IF(AO568-D568-1&lt;B569,0,IF(AO568-D568-1&lt;B570,D570/(B570-B569),0))</f>
        <v>#REF!</v>
      </c>
      <c r="AP572" s="34" t="e">
        <f>IF(AP568-D568-1&lt;B569,0,IF(AP568-D568-1&lt;B570,D570/(B570-B569),0))</f>
        <v>#REF!</v>
      </c>
      <c r="AQ572" s="34" t="e">
        <f>IF(AQ568-D568-1&lt;B569,0,IF(AQ568-D568-1&lt;B570,D570/(B570-B569),0))</f>
        <v>#REF!</v>
      </c>
      <c r="AR572" s="34"/>
      <c r="AS572" s="34"/>
      <c r="AT572" s="34"/>
      <c r="AU572" s="34"/>
      <c r="AV572" s="34"/>
      <c r="AW572" s="34"/>
      <c r="AX572" s="34"/>
      <c r="AY572" s="34"/>
      <c r="AZ572" s="34"/>
      <c r="BA572" s="34"/>
      <c r="BB572" s="46"/>
      <c r="BC572" s="46"/>
      <c r="BD572" s="46"/>
    </row>
    <row r="573" spans="1:56">
      <c r="A573" s="49"/>
      <c r="B573" s="12"/>
      <c r="C573" s="30" t="e">
        <f>$C$12</f>
        <v>#REF!</v>
      </c>
      <c r="D573" s="84"/>
      <c r="E573" s="84" t="e">
        <f>$B571*D571</f>
        <v>#REF!</v>
      </c>
      <c r="F573" s="84" t="e">
        <f t="shared" ref="F573:BD573" si="321">$B571*E571</f>
        <v>#REF!</v>
      </c>
      <c r="G573" s="84" t="e">
        <f t="shared" si="321"/>
        <v>#REF!</v>
      </c>
      <c r="H573" s="84" t="e">
        <f t="shared" si="321"/>
        <v>#REF!</v>
      </c>
      <c r="I573" s="84" t="e">
        <f t="shared" si="321"/>
        <v>#REF!</v>
      </c>
      <c r="J573" s="84" t="e">
        <f t="shared" si="321"/>
        <v>#REF!</v>
      </c>
      <c r="K573" s="84" t="e">
        <f t="shared" si="321"/>
        <v>#REF!</v>
      </c>
      <c r="L573" s="84" t="e">
        <f t="shared" si="321"/>
        <v>#REF!</v>
      </c>
      <c r="M573" s="84" t="e">
        <f t="shared" si="321"/>
        <v>#REF!</v>
      </c>
      <c r="N573" s="84" t="e">
        <f t="shared" si="321"/>
        <v>#REF!</v>
      </c>
      <c r="O573" s="84" t="e">
        <f t="shared" si="321"/>
        <v>#REF!</v>
      </c>
      <c r="P573" s="84" t="e">
        <f t="shared" si="321"/>
        <v>#REF!</v>
      </c>
      <c r="Q573" s="84" t="e">
        <f t="shared" si="321"/>
        <v>#REF!</v>
      </c>
      <c r="R573" s="84" t="e">
        <f t="shared" si="321"/>
        <v>#REF!</v>
      </c>
      <c r="S573" s="84" t="e">
        <f t="shared" si="321"/>
        <v>#REF!</v>
      </c>
      <c r="T573" s="84" t="e">
        <f t="shared" si="321"/>
        <v>#REF!</v>
      </c>
      <c r="U573" s="84" t="e">
        <f t="shared" si="321"/>
        <v>#REF!</v>
      </c>
      <c r="V573" s="84" t="e">
        <f t="shared" si="321"/>
        <v>#REF!</v>
      </c>
      <c r="W573" s="84" t="e">
        <f t="shared" si="321"/>
        <v>#REF!</v>
      </c>
      <c r="X573" s="84" t="e">
        <f t="shared" si="321"/>
        <v>#REF!</v>
      </c>
      <c r="Y573" s="84" t="e">
        <f t="shared" si="321"/>
        <v>#REF!</v>
      </c>
      <c r="Z573" s="84" t="e">
        <f t="shared" si="321"/>
        <v>#REF!</v>
      </c>
      <c r="AA573" s="84" t="e">
        <f t="shared" si="321"/>
        <v>#REF!</v>
      </c>
      <c r="AB573" s="84" t="e">
        <f t="shared" si="321"/>
        <v>#REF!</v>
      </c>
      <c r="AC573" s="84" t="e">
        <f t="shared" si="321"/>
        <v>#REF!</v>
      </c>
      <c r="AD573" s="84" t="e">
        <f t="shared" si="321"/>
        <v>#REF!</v>
      </c>
      <c r="AE573" s="84" t="e">
        <f t="shared" si="321"/>
        <v>#REF!</v>
      </c>
      <c r="AF573" s="84" t="e">
        <f t="shared" si="321"/>
        <v>#REF!</v>
      </c>
      <c r="AG573" s="84" t="e">
        <f t="shared" si="321"/>
        <v>#REF!</v>
      </c>
      <c r="AH573" s="84" t="e">
        <f t="shared" si="321"/>
        <v>#REF!</v>
      </c>
      <c r="AI573" s="84" t="e">
        <f t="shared" si="321"/>
        <v>#REF!</v>
      </c>
      <c r="AJ573" s="84" t="e">
        <f t="shared" si="321"/>
        <v>#REF!</v>
      </c>
      <c r="AK573" s="84" t="e">
        <f t="shared" si="321"/>
        <v>#REF!</v>
      </c>
      <c r="AL573" s="84" t="e">
        <f t="shared" si="321"/>
        <v>#REF!</v>
      </c>
      <c r="AM573" s="84" t="e">
        <f t="shared" si="321"/>
        <v>#REF!</v>
      </c>
      <c r="AN573" s="84" t="e">
        <f t="shared" si="321"/>
        <v>#REF!</v>
      </c>
      <c r="AO573" s="84" t="e">
        <f t="shared" si="321"/>
        <v>#REF!</v>
      </c>
      <c r="AP573" s="84" t="e">
        <f t="shared" si="321"/>
        <v>#REF!</v>
      </c>
      <c r="AQ573" s="84" t="e">
        <f t="shared" si="321"/>
        <v>#REF!</v>
      </c>
      <c r="AR573" s="84" t="e">
        <f t="shared" si="321"/>
        <v>#REF!</v>
      </c>
      <c r="AS573" s="84" t="e">
        <f t="shared" si="321"/>
        <v>#REF!</v>
      </c>
      <c r="AT573" s="84" t="e">
        <f t="shared" si="321"/>
        <v>#REF!</v>
      </c>
      <c r="AU573" s="84" t="e">
        <f t="shared" si="321"/>
        <v>#REF!</v>
      </c>
      <c r="AV573" s="84" t="e">
        <f t="shared" si="321"/>
        <v>#REF!</v>
      </c>
      <c r="AW573" s="84" t="e">
        <f t="shared" si="321"/>
        <v>#REF!</v>
      </c>
      <c r="AX573" s="84" t="e">
        <f t="shared" si="321"/>
        <v>#REF!</v>
      </c>
      <c r="AY573" s="84" t="e">
        <f t="shared" si="321"/>
        <v>#REF!</v>
      </c>
      <c r="AZ573" s="84" t="e">
        <f t="shared" si="321"/>
        <v>#REF!</v>
      </c>
      <c r="BA573" s="84" t="e">
        <f t="shared" si="321"/>
        <v>#REF!</v>
      </c>
      <c r="BB573" s="84" t="e">
        <f t="shared" si="321"/>
        <v>#REF!</v>
      </c>
      <c r="BC573" s="84" t="e">
        <f t="shared" si="321"/>
        <v>#REF!</v>
      </c>
      <c r="BD573" s="84" t="e">
        <f t="shared" si="321"/>
        <v>#REF!</v>
      </c>
    </row>
    <row r="574" spans="1:56">
      <c r="A574" s="49"/>
      <c r="B574" s="12"/>
      <c r="C574" s="30" t="e">
        <f>$C$13</f>
        <v>#REF!</v>
      </c>
      <c r="D574" s="34" t="e">
        <f t="shared" ref="D574:AQ574" si="322">D572+D573</f>
        <v>#REF!</v>
      </c>
      <c r="E574" s="34" t="e">
        <f t="shared" si="322"/>
        <v>#REF!</v>
      </c>
      <c r="F574" s="34" t="e">
        <f t="shared" si="322"/>
        <v>#REF!</v>
      </c>
      <c r="G574" s="34" t="e">
        <f t="shared" si="322"/>
        <v>#REF!</v>
      </c>
      <c r="H574" s="34" t="e">
        <f t="shared" si="322"/>
        <v>#REF!</v>
      </c>
      <c r="I574" s="34" t="e">
        <f t="shared" si="322"/>
        <v>#REF!</v>
      </c>
      <c r="J574" s="34" t="e">
        <f t="shared" si="322"/>
        <v>#REF!</v>
      </c>
      <c r="K574" s="34" t="e">
        <f t="shared" si="322"/>
        <v>#REF!</v>
      </c>
      <c r="L574" s="34" t="e">
        <f t="shared" si="322"/>
        <v>#REF!</v>
      </c>
      <c r="M574" s="34" t="e">
        <f t="shared" si="322"/>
        <v>#REF!</v>
      </c>
      <c r="N574" s="34" t="e">
        <f t="shared" si="322"/>
        <v>#REF!</v>
      </c>
      <c r="O574" s="34" t="e">
        <f t="shared" si="322"/>
        <v>#REF!</v>
      </c>
      <c r="P574" s="34" t="e">
        <f t="shared" si="322"/>
        <v>#REF!</v>
      </c>
      <c r="Q574" s="34" t="e">
        <f t="shared" si="322"/>
        <v>#REF!</v>
      </c>
      <c r="R574" s="34" t="e">
        <f t="shared" si="322"/>
        <v>#REF!</v>
      </c>
      <c r="S574" s="34" t="e">
        <f t="shared" si="322"/>
        <v>#REF!</v>
      </c>
      <c r="T574" s="34" t="e">
        <f t="shared" si="322"/>
        <v>#REF!</v>
      </c>
      <c r="U574" s="34" t="e">
        <f t="shared" si="322"/>
        <v>#REF!</v>
      </c>
      <c r="V574" s="34" t="e">
        <f t="shared" si="322"/>
        <v>#REF!</v>
      </c>
      <c r="W574" s="34" t="e">
        <f t="shared" si="322"/>
        <v>#REF!</v>
      </c>
      <c r="X574" s="34" t="e">
        <f t="shared" si="322"/>
        <v>#REF!</v>
      </c>
      <c r="Y574" s="34" t="e">
        <f t="shared" si="322"/>
        <v>#REF!</v>
      </c>
      <c r="Z574" s="34" t="e">
        <f t="shared" si="322"/>
        <v>#REF!</v>
      </c>
      <c r="AA574" s="34" t="e">
        <f t="shared" si="322"/>
        <v>#REF!</v>
      </c>
      <c r="AB574" s="34" t="e">
        <f t="shared" si="322"/>
        <v>#REF!</v>
      </c>
      <c r="AC574" s="34" t="e">
        <f t="shared" si="322"/>
        <v>#REF!</v>
      </c>
      <c r="AD574" s="34" t="e">
        <f t="shared" si="322"/>
        <v>#REF!</v>
      </c>
      <c r="AE574" s="34" t="e">
        <f t="shared" si="322"/>
        <v>#REF!</v>
      </c>
      <c r="AF574" s="34" t="e">
        <f t="shared" si="322"/>
        <v>#REF!</v>
      </c>
      <c r="AG574" s="34" t="e">
        <f t="shared" si="322"/>
        <v>#REF!</v>
      </c>
      <c r="AH574" s="34" t="e">
        <f t="shared" si="322"/>
        <v>#REF!</v>
      </c>
      <c r="AI574" s="34" t="e">
        <f t="shared" si="322"/>
        <v>#REF!</v>
      </c>
      <c r="AJ574" s="34" t="e">
        <f t="shared" si="322"/>
        <v>#REF!</v>
      </c>
      <c r="AK574" s="34" t="e">
        <f t="shared" si="322"/>
        <v>#REF!</v>
      </c>
      <c r="AL574" s="34" t="e">
        <f t="shared" si="322"/>
        <v>#REF!</v>
      </c>
      <c r="AM574" s="34" t="e">
        <f t="shared" si="322"/>
        <v>#REF!</v>
      </c>
      <c r="AN574" s="34" t="e">
        <f t="shared" si="322"/>
        <v>#REF!</v>
      </c>
      <c r="AO574" s="34" t="e">
        <f t="shared" si="322"/>
        <v>#REF!</v>
      </c>
      <c r="AP574" s="34" t="e">
        <f t="shared" si="322"/>
        <v>#REF!</v>
      </c>
      <c r="AQ574" s="34" t="e">
        <f t="shared" si="322"/>
        <v>#REF!</v>
      </c>
      <c r="AR574" s="34"/>
      <c r="AS574" s="34"/>
      <c r="AT574" s="34"/>
      <c r="AU574" s="34"/>
      <c r="AV574" s="34"/>
      <c r="AW574" s="34"/>
      <c r="AX574" s="34"/>
      <c r="AY574" s="34"/>
      <c r="AZ574" s="34"/>
      <c r="BA574" s="34"/>
      <c r="BB574" s="45"/>
      <c r="BC574" s="45"/>
      <c r="BD574" s="45"/>
    </row>
    <row r="575" spans="1:56">
      <c r="A575" s="39"/>
      <c r="B575" s="12"/>
      <c r="C575" s="30" t="e">
        <f>$C$14</f>
        <v>#REF!</v>
      </c>
      <c r="D575" s="34" t="e">
        <f>IF($B571&gt;=$B572, D571, NPV($B572,E574:$BD574))</f>
        <v>#REF!</v>
      </c>
      <c r="E575" s="34" t="e">
        <f>IF($B571&gt;=$B572, E571, NPV($B572,F574:$BD574))</f>
        <v>#REF!</v>
      </c>
      <c r="F575" s="34" t="e">
        <f>IF($B571&gt;=$B572, F571, NPV($B572,G574:$BD574))</f>
        <v>#REF!</v>
      </c>
      <c r="G575" s="34" t="e">
        <f>IF($B571&gt;=$B572, G571, NPV($B572,H574:$BD574))</f>
        <v>#REF!</v>
      </c>
      <c r="H575" s="34" t="e">
        <f>IF($B571&gt;=$B572, H571, NPV($B572,I574:$BD574))</f>
        <v>#REF!</v>
      </c>
      <c r="I575" s="34" t="e">
        <f>IF($B571&gt;=$B572, I571, NPV($B572,J574:$BD574))</f>
        <v>#REF!</v>
      </c>
      <c r="J575" s="34" t="e">
        <f>IF($B571&gt;=$B572, J571, NPV($B572,K574:$BD574))</f>
        <v>#REF!</v>
      </c>
      <c r="K575" s="34" t="e">
        <f>IF($B571&gt;=$B572, K571, NPV($B572,L574:$BD574))</f>
        <v>#REF!</v>
      </c>
      <c r="L575" s="34" t="e">
        <f>IF($B571&gt;=$B572, L571, NPV($B572,M574:$BD574))</f>
        <v>#REF!</v>
      </c>
      <c r="M575" s="34" t="e">
        <f>IF($B571&gt;=$B572, M571, NPV($B572,N574:$BD574))</f>
        <v>#REF!</v>
      </c>
      <c r="N575" s="34" t="e">
        <f>IF($B571&gt;=$B572, N571, NPV($B572,O574:$BD574))</f>
        <v>#REF!</v>
      </c>
      <c r="O575" s="34" t="e">
        <f>IF($B571&gt;=$B572, O571, NPV($B572,P574:$BD574))</f>
        <v>#REF!</v>
      </c>
      <c r="P575" s="34" t="e">
        <f>IF($B571&gt;=$B572, P571, NPV($B572,Q574:$BD574))</f>
        <v>#REF!</v>
      </c>
      <c r="Q575" s="34" t="e">
        <f>IF($B571&gt;=$B572, Q571, NPV($B572,R574:$BD574))</f>
        <v>#REF!</v>
      </c>
      <c r="R575" s="34" t="e">
        <f>IF($B571&gt;=$B572, R571, NPV($B572,S574:$BD574))</f>
        <v>#REF!</v>
      </c>
      <c r="S575" s="34" t="e">
        <f>IF($B571&gt;=$B572, S571, NPV($B572,T574:$BD574))</f>
        <v>#REF!</v>
      </c>
      <c r="T575" s="34" t="e">
        <f>IF($B571&gt;=$B572, T571, NPV($B572,U574:$BD574))</f>
        <v>#REF!</v>
      </c>
      <c r="U575" s="34" t="e">
        <f>IF($B571&gt;=$B572, U571, NPV($B572,V574:$BD574))</f>
        <v>#REF!</v>
      </c>
      <c r="V575" s="34" t="e">
        <f>IF($B571&gt;=$B572, V571, NPV($B572,W574:$BD574))</f>
        <v>#REF!</v>
      </c>
      <c r="W575" s="34" t="e">
        <f>IF($B571&gt;=$B572, W571, NPV($B572,X574:$BD574))</f>
        <v>#REF!</v>
      </c>
      <c r="X575" s="34" t="e">
        <f>IF($B571&gt;=$B572, X571, NPV($B572,Y574:$BD574))</f>
        <v>#REF!</v>
      </c>
      <c r="Y575" s="34" t="e">
        <f>IF($B571&gt;=$B572, Y571, NPV($B572,Z574:$BD574))</f>
        <v>#REF!</v>
      </c>
      <c r="Z575" s="34" t="e">
        <f>IF($B571&gt;=$B572, Z571, NPV($B572,AA574:$BD574))</f>
        <v>#REF!</v>
      </c>
      <c r="AA575" s="34" t="e">
        <f>IF($B571&gt;=$B572, AA571, NPV($B572,AB574:$BD574))</f>
        <v>#REF!</v>
      </c>
      <c r="AB575" s="34" t="e">
        <f>IF($B571&gt;=$B572, AB571, NPV($B572,AC574:$BD574))</f>
        <v>#REF!</v>
      </c>
      <c r="AC575" s="34" t="e">
        <f>IF($B571&gt;=$B572, AC571, NPV($B572,AD574:$BD574))</f>
        <v>#REF!</v>
      </c>
      <c r="AD575" s="34" t="e">
        <f>IF($B571&gt;=$B572, AD571, NPV($B572,AE574:$BD574))</f>
        <v>#REF!</v>
      </c>
      <c r="AE575" s="34" t="e">
        <f>IF($B571&gt;=$B572, AE571, NPV($B572,AF574:$BD574))</f>
        <v>#REF!</v>
      </c>
      <c r="AF575" s="34" t="e">
        <f>IF($B571&gt;=$B572, AF571, NPV($B572,AG574:$BD574))</f>
        <v>#REF!</v>
      </c>
      <c r="AG575" s="34" t="e">
        <f>IF($B571&gt;=$B572, AG571, NPV($B572,AH574:$BD574))</f>
        <v>#REF!</v>
      </c>
      <c r="AH575" s="34" t="e">
        <f>IF($B571&gt;=$B572, AH571, NPV($B572,AI574:$BD574))</f>
        <v>#REF!</v>
      </c>
      <c r="AI575" s="34" t="e">
        <f>IF($B571&gt;=$B572, AI571, NPV($B572,AJ574:$BD574))</f>
        <v>#REF!</v>
      </c>
      <c r="AJ575" s="34" t="e">
        <f>IF($B571&gt;=$B572, AJ571, NPV($B572,AK574:$BD574))</f>
        <v>#REF!</v>
      </c>
      <c r="AK575" s="34" t="e">
        <f>IF($B571&gt;=$B572, AK571, NPV($B572,AL574:$BD574))</f>
        <v>#REF!</v>
      </c>
      <c r="AL575" s="34" t="e">
        <f>IF($B571&gt;=$B572, AL571, NPV($B572,AM574:$BD574))</f>
        <v>#REF!</v>
      </c>
      <c r="AM575" s="34" t="e">
        <f>IF($B571&gt;=$B572, AM571, NPV($B572,AN574:$BD574))</f>
        <v>#REF!</v>
      </c>
      <c r="AN575" s="34" t="e">
        <f>IF($B571&gt;=$B572, AN571, NPV($B572,AO574:$BD574))</f>
        <v>#REF!</v>
      </c>
      <c r="AO575" s="34" t="e">
        <f>IF($B571&gt;=$B572, AO571, NPV($B572,AP574:$BD574))</f>
        <v>#REF!</v>
      </c>
      <c r="AP575" s="34" t="e">
        <f>IF($B571&gt;=$B572, AP571, NPV($B572,AQ574:$BD574))</f>
        <v>#REF!</v>
      </c>
      <c r="AQ575" s="34" t="e">
        <f>IF($B571&gt;=$B572, AQ571, NPV($B572,AR574:$BD574))</f>
        <v>#REF!</v>
      </c>
      <c r="AR575" s="34"/>
      <c r="AS575" s="34"/>
      <c r="AT575" s="34"/>
      <c r="AU575" s="34"/>
      <c r="AV575" s="34"/>
      <c r="AW575" s="34"/>
      <c r="AX575" s="34"/>
      <c r="AY575" s="34"/>
      <c r="AZ575" s="34"/>
      <c r="BA575" s="34"/>
      <c r="BB575" s="34"/>
      <c r="BC575" s="34"/>
      <c r="BD575" s="34"/>
    </row>
    <row r="576" spans="1:56">
      <c r="A576" s="39"/>
      <c r="B576" s="12"/>
      <c r="C576" s="30" t="e">
        <f>$C$15</f>
        <v>#REF!</v>
      </c>
      <c r="D576" s="34" t="e">
        <f t="shared" ref="D576:AQ576" si="323">IF(D575=0,0,(1-D575/D571)*100)</f>
        <v>#REF!</v>
      </c>
      <c r="E576" s="34" t="e">
        <f t="shared" si="323"/>
        <v>#REF!</v>
      </c>
      <c r="F576" s="34" t="e">
        <f t="shared" si="323"/>
        <v>#REF!</v>
      </c>
      <c r="G576" s="34" t="e">
        <f t="shared" si="323"/>
        <v>#REF!</v>
      </c>
      <c r="H576" s="34" t="e">
        <f t="shared" si="323"/>
        <v>#REF!</v>
      </c>
      <c r="I576" s="34" t="e">
        <f t="shared" si="323"/>
        <v>#REF!</v>
      </c>
      <c r="J576" s="34" t="e">
        <f t="shared" si="323"/>
        <v>#REF!</v>
      </c>
      <c r="K576" s="34" t="e">
        <f t="shared" si="323"/>
        <v>#REF!</v>
      </c>
      <c r="L576" s="34" t="e">
        <f t="shared" si="323"/>
        <v>#REF!</v>
      </c>
      <c r="M576" s="34" t="e">
        <f t="shared" si="323"/>
        <v>#REF!</v>
      </c>
      <c r="N576" s="34" t="e">
        <f t="shared" si="323"/>
        <v>#REF!</v>
      </c>
      <c r="O576" s="34" t="e">
        <f t="shared" si="323"/>
        <v>#REF!</v>
      </c>
      <c r="P576" s="34" t="e">
        <f t="shared" si="323"/>
        <v>#REF!</v>
      </c>
      <c r="Q576" s="34" t="e">
        <f t="shared" si="323"/>
        <v>#REF!</v>
      </c>
      <c r="R576" s="34" t="e">
        <f t="shared" si="323"/>
        <v>#REF!</v>
      </c>
      <c r="S576" s="34" t="e">
        <f t="shared" si="323"/>
        <v>#REF!</v>
      </c>
      <c r="T576" s="34" t="e">
        <f t="shared" si="323"/>
        <v>#REF!</v>
      </c>
      <c r="U576" s="34" t="e">
        <f t="shared" si="323"/>
        <v>#REF!</v>
      </c>
      <c r="V576" s="34" t="e">
        <f t="shared" si="323"/>
        <v>#REF!</v>
      </c>
      <c r="W576" s="34" t="e">
        <f t="shared" si="323"/>
        <v>#REF!</v>
      </c>
      <c r="X576" s="34" t="e">
        <f t="shared" si="323"/>
        <v>#REF!</v>
      </c>
      <c r="Y576" s="34" t="e">
        <f t="shared" si="323"/>
        <v>#REF!</v>
      </c>
      <c r="Z576" s="34" t="e">
        <f t="shared" si="323"/>
        <v>#REF!</v>
      </c>
      <c r="AA576" s="34" t="e">
        <f t="shared" si="323"/>
        <v>#REF!</v>
      </c>
      <c r="AB576" s="34" t="e">
        <f t="shared" si="323"/>
        <v>#REF!</v>
      </c>
      <c r="AC576" s="34" t="e">
        <f t="shared" si="323"/>
        <v>#REF!</v>
      </c>
      <c r="AD576" s="34" t="e">
        <f t="shared" si="323"/>
        <v>#REF!</v>
      </c>
      <c r="AE576" s="34" t="e">
        <f t="shared" si="323"/>
        <v>#REF!</v>
      </c>
      <c r="AF576" s="34" t="e">
        <f t="shared" si="323"/>
        <v>#REF!</v>
      </c>
      <c r="AG576" s="34" t="e">
        <f t="shared" si="323"/>
        <v>#REF!</v>
      </c>
      <c r="AH576" s="34" t="e">
        <f t="shared" si="323"/>
        <v>#REF!</v>
      </c>
      <c r="AI576" s="34" t="e">
        <f t="shared" si="323"/>
        <v>#REF!</v>
      </c>
      <c r="AJ576" s="34" t="e">
        <f t="shared" si="323"/>
        <v>#REF!</v>
      </c>
      <c r="AK576" s="34" t="e">
        <f t="shared" si="323"/>
        <v>#REF!</v>
      </c>
      <c r="AL576" s="34" t="e">
        <f t="shared" si="323"/>
        <v>#REF!</v>
      </c>
      <c r="AM576" s="34" t="e">
        <f t="shared" si="323"/>
        <v>#REF!</v>
      </c>
      <c r="AN576" s="34" t="e">
        <f t="shared" si="323"/>
        <v>#REF!</v>
      </c>
      <c r="AO576" s="34" t="e">
        <f t="shared" si="323"/>
        <v>#REF!</v>
      </c>
      <c r="AP576" s="34" t="e">
        <f t="shared" si="323"/>
        <v>#REF!</v>
      </c>
      <c r="AQ576" s="34" t="e">
        <f t="shared" si="323"/>
        <v>#REF!</v>
      </c>
      <c r="AR576" s="50"/>
      <c r="AS576" s="50"/>
      <c r="AT576" s="50"/>
      <c r="AU576" s="50"/>
      <c r="AV576" s="50"/>
      <c r="AW576" s="50"/>
      <c r="AX576" s="50"/>
      <c r="AY576" s="50"/>
      <c r="AZ576" s="50"/>
      <c r="BA576" s="50"/>
      <c r="BB576" s="12"/>
      <c r="BC576" s="12"/>
      <c r="BD576" s="12"/>
    </row>
    <row r="577" spans="1:56">
      <c r="C577" s="30" t="str">
        <f>$C$16</f>
        <v>t-g&gt;0</v>
      </c>
      <c r="D577" s="42" t="e">
        <f t="shared" ref="D577:AE577" si="324">IF(D568-$B569&gt;0,D568-$B569,0)</f>
        <v>#REF!</v>
      </c>
      <c r="E577" s="42" t="e">
        <f t="shared" si="324"/>
        <v>#REF!</v>
      </c>
      <c r="F577" s="42" t="e">
        <f t="shared" si="324"/>
        <v>#REF!</v>
      </c>
      <c r="G577" s="42" t="e">
        <f t="shared" si="324"/>
        <v>#REF!</v>
      </c>
      <c r="H577" s="42" t="e">
        <f t="shared" si="324"/>
        <v>#REF!</v>
      </c>
      <c r="I577" s="42" t="e">
        <f t="shared" si="324"/>
        <v>#REF!</v>
      </c>
      <c r="J577" s="42" t="e">
        <f t="shared" si="324"/>
        <v>#REF!</v>
      </c>
      <c r="K577" s="42" t="e">
        <f t="shared" si="324"/>
        <v>#REF!</v>
      </c>
      <c r="L577" s="42" t="e">
        <f t="shared" si="324"/>
        <v>#REF!</v>
      </c>
      <c r="M577" s="42" t="e">
        <f t="shared" si="324"/>
        <v>#REF!</v>
      </c>
      <c r="N577" s="42" t="e">
        <f t="shared" si="324"/>
        <v>#REF!</v>
      </c>
      <c r="O577" s="42" t="e">
        <f t="shared" si="324"/>
        <v>#REF!</v>
      </c>
      <c r="P577" s="42" t="e">
        <f t="shared" si="324"/>
        <v>#REF!</v>
      </c>
      <c r="Q577" s="42" t="e">
        <f t="shared" si="324"/>
        <v>#REF!</v>
      </c>
      <c r="R577" s="42" t="e">
        <f t="shared" si="324"/>
        <v>#REF!</v>
      </c>
      <c r="S577" s="42" t="e">
        <f t="shared" si="324"/>
        <v>#REF!</v>
      </c>
      <c r="T577" s="42" t="e">
        <f t="shared" si="324"/>
        <v>#REF!</v>
      </c>
      <c r="U577" s="42" t="e">
        <f t="shared" si="324"/>
        <v>#REF!</v>
      </c>
      <c r="V577" s="42" t="e">
        <f t="shared" si="324"/>
        <v>#REF!</v>
      </c>
      <c r="W577" s="42" t="e">
        <f t="shared" si="324"/>
        <v>#REF!</v>
      </c>
      <c r="X577" s="42" t="e">
        <f t="shared" si="324"/>
        <v>#REF!</v>
      </c>
      <c r="Y577" s="42" t="e">
        <f t="shared" si="324"/>
        <v>#REF!</v>
      </c>
      <c r="Z577" s="42" t="e">
        <f t="shared" si="324"/>
        <v>#REF!</v>
      </c>
      <c r="AA577" s="42" t="e">
        <f t="shared" si="324"/>
        <v>#REF!</v>
      </c>
      <c r="AB577" s="42" t="e">
        <f t="shared" si="324"/>
        <v>#REF!</v>
      </c>
      <c r="AC577" s="42" t="e">
        <f t="shared" si="324"/>
        <v>#REF!</v>
      </c>
      <c r="AD577" s="42" t="e">
        <f t="shared" si="324"/>
        <v>#REF!</v>
      </c>
      <c r="AE577" s="42" t="e">
        <f t="shared" si="324"/>
        <v>#REF!</v>
      </c>
      <c r="AF577" s="42"/>
      <c r="AG577" s="42"/>
      <c r="AH577" s="42"/>
      <c r="AI577" s="42"/>
      <c r="AJ577" s="42"/>
      <c r="AK577" s="42"/>
      <c r="AL577" s="42"/>
      <c r="AM577" s="42"/>
      <c r="AN577" s="42"/>
      <c r="AO577" s="42"/>
      <c r="AP577" s="42"/>
      <c r="AQ577" s="42"/>
      <c r="AR577" s="43"/>
      <c r="AS577" s="43"/>
      <c r="AT577" s="43"/>
      <c r="AU577" s="43"/>
      <c r="AV577" s="43"/>
      <c r="AW577" s="43"/>
      <c r="AX577" s="43"/>
      <c r="AY577" s="43"/>
      <c r="AZ577" s="43"/>
      <c r="BA577" s="43"/>
      <c r="BB577" s="12"/>
      <c r="BC577" s="12"/>
      <c r="BD577" s="12"/>
    </row>
    <row r="578" spans="1:56">
      <c r="C578" s="30"/>
      <c r="D578" s="42" t="e">
        <f>IF(D577=0,0,CHOOSE(D577,D584,E584,F584,G584,H584,I584,J584,K584,L584,M584,N584,O584,P584,Q584,R584,S584,T584,U584,V584,W584,X584,Y584,Z584,AA584,AB584,AC584,AD584,AE584,AF584))</f>
        <v>#REF!</v>
      </c>
      <c r="E578" s="42" t="e">
        <f>IF(E577=0,0,CHOOSE(E577,D584,E584,F584,G584,H584,I584,J584,K584,L584,M584,N584,O584,P584,Q584,R584,S584,T584,U584,V584,W584,X584,Y584,Z584,AA584,AB584,AC584,AD584,AE584,AF584))</f>
        <v>#REF!</v>
      </c>
      <c r="F578" s="42" t="e">
        <f>IF(F577=0,0,CHOOSE(F577,D584,E584,F584,G584,H584,I584,J584,K584,L584,M584,N584,O584,P584,Q584,R584,S584,T584,U584,V584,W584,X584,Y584,Z584,AA584,AB584,AC584,AD584,AE584,AF584))</f>
        <v>#REF!</v>
      </c>
      <c r="G578" s="42" t="e">
        <f>IF(G577=0,0,CHOOSE(G577,D584,E584,F584,G584,H584,I584,J584,K584,L584,M584,N584,O584,P584,Q584,R584,S584,T584,U584,V584,W584,X584,Y584,Z584,AA584,AB584,AC584,AD584,AE584,AF584))</f>
        <v>#REF!</v>
      </c>
      <c r="H578" s="42" t="e">
        <f>IF(H577=0,0,CHOOSE(H577,D584,E584,F584,G584,H584,I584,J584,K584,L584,M584,N584,O584,P584,Q584,R584,S584,T584,U584,V584,W584,X584,Y584,Z584,AA584,AB584,AC584,AD584,AE584,AF584))</f>
        <v>#REF!</v>
      </c>
      <c r="I578" s="42" t="e">
        <f>IF(I577=0,0,CHOOSE(I577,D584,E584,F584,G584,H584,I584,J584,K584,L584,M584,N584,O584,P584,Q584,R584,S584,T584,U584,V584,W584,X584,Y584,Z584,AA584,AB584,AC584,AD584,AE584,AF584))</f>
        <v>#REF!</v>
      </c>
      <c r="J578" s="42" t="e">
        <f>IF(J577=0,0,CHOOSE(J577,D584,E584,F584,G584,H584,I584,J584,K584,L584,M584,N584,O584,P584,Q584,R584,S584,T584,U584,V584,W584,X584,Y584,Z584,AA584,AB584,AC584,AD584,AE584,AF584))</f>
        <v>#REF!</v>
      </c>
      <c r="K578" s="42" t="e">
        <f>IF(K577=0,0,CHOOSE(K577,D584,E584,F584,G584,H584,I584,J584,K584,L584,M584,N584,O584,P584,Q584,R584,S584,T584,U584,V584,W584,X584,Y584,Z584,AA584,AB584,AC584,AD584,AE584,AF584))</f>
        <v>#REF!</v>
      </c>
      <c r="L578" s="42" t="e">
        <f>IF(L577=0,0,CHOOSE(L577,D584,E584,F584,G584,H584,I584,J584,K584,L584,M584,N584,O584,P584,Q584,R584,S584,T584,U584,V584,W584,X584,Y584,Z584,AA584,AB584,AC584,AD584,AE584,AF584))</f>
        <v>#REF!</v>
      </c>
      <c r="M578" s="42" t="e">
        <f>IF(M577=0,0,CHOOSE(M577,D584,E584,F584,G584,H584,I584,J584,K584,L584,M584,N584,O584,P584,Q584,R584,S584,T584,U584,V584,W584,X584,Y584,Z584,AA584,AB584,AC584,AD584,AE584,AF584))</f>
        <v>#REF!</v>
      </c>
      <c r="N578" s="42" t="e">
        <f>IF(N577=0,0,CHOOSE(N577,D584,E584,F584,G584,H584,I584,J584,K584,L584,M584,N584,O584,P584,Q584,R584,S584,T584,U584,V584,W584,X584,Y584,Z584,AA584,AB584,AC584,AD584,AE584,AF584))</f>
        <v>#REF!</v>
      </c>
      <c r="O578" s="42" t="e">
        <f>IF(O577=0,0,CHOOSE(O577,D584,E584,F584,G584,H584,I584,J584,K584,L584,M584,N584,O584,P584,Q584,R584,S584,T584,U584,V584,W584,X584,Y584,Z584,AA584,AB584,AC584,AD584,AE584,AF584))</f>
        <v>#REF!</v>
      </c>
      <c r="P578" s="42" t="e">
        <f>IF(P577=0,0,CHOOSE(P577,D584,E584,F584,G584,H584,I584,J584,K584,L584,M584,N584,O584,P584,Q584,R584,S584,T584,U584,V584,W584,X584,Y584,Z584,AA584,AB584,AC584,AD584,AE584,AF584))</f>
        <v>#REF!</v>
      </c>
      <c r="Q578" s="42" t="e">
        <f>IF(Q577=0,0,CHOOSE(Q577,D584,E584,F584,G584,H584,I584,J584,K584,L584,M584,N584,O584,P584,Q584,R584,S584,T584,U584,V584,W584,X584,Y584,Z584,AA584,AB584,AC584,AD584,AE584,AF584))</f>
        <v>#REF!</v>
      </c>
      <c r="R578" s="42" t="e">
        <f>IF(R577=0,0,CHOOSE(R577,D584,E584,F584,G584,H584,I584,J584,K584,L584,M584,N584,O584,P584,Q584,R584,S584,T584,U584,V584,W584,X584,Y584,Z584,AA584,AB584,AC584,AD584,AE584,AF584))</f>
        <v>#REF!</v>
      </c>
      <c r="S578" s="42" t="e">
        <f>IF(S577=0,0,CHOOSE(S577,D584,E584,F584,G584,H584,I584,J584,K584,L584,M584,N584,O584,P584,Q584,R584,S584,T584,U584,V584,W584,X584,Y584,Z584,AA584,AB584,AC584,AD584,AE584,AF584))</f>
        <v>#REF!</v>
      </c>
      <c r="T578" s="42" t="e">
        <f>IF(T577=0,0,CHOOSE(T577,D584,E584,F584,G584,H584,I584,J584,K584,L584,M584,N584,O584,P584,Q584,R584,S584,T584,U584,V584,W584,X584,Y584,Z584,AA584,AB584,AC584,AD584,AE584,AF584))</f>
        <v>#REF!</v>
      </c>
      <c r="U578" s="42" t="e">
        <f>IF(U577=0,0,CHOOSE(U577,D584,E584,F584,G584,H584,I584,J584,K584,L584,M584,N584,O584,P584,Q584,R584,S584,T584,U584,V584,W584,X584,Y584,Z584,AA584,AB584,AC584,AD584,AE584,AF584))</f>
        <v>#REF!</v>
      </c>
      <c r="V578" s="42" t="e">
        <f>IF(V577=0,0,CHOOSE(V577,D584,E584,F584,G584,H584,I584,J584,K584,L584,M584,N584,O584,P584,Q584,R584,S584,T584,U584,V584,W584,X584,Y584,Z584,AA584,AB584,AC584,AD584,AE584,AF584))</f>
        <v>#REF!</v>
      </c>
      <c r="W578" s="42" t="e">
        <f>IF(W577=0,0,CHOOSE(W577,D584,E584,F584,G584,H584,I584,J584,K584,L584,M584,N584,O584,P584,Q584,R584,S584,T584,U584,V584,W584,X584,Y584,Z584,AA584,AB584,AC584,AD584,AE584,AF584))</f>
        <v>#REF!</v>
      </c>
      <c r="X578" s="42" t="e">
        <f>IF(X577=0,0,CHOOSE(X577,D584,E584,F584,G584,H584,I584,J584,K584,L584,M584,N584,O584,P584,Q584,R584,S584,T584,U584,V584,W584,X584,Y584,Z584,AA584,AB584,AC584,AD584,AE584,AF584))</f>
        <v>#REF!</v>
      </c>
      <c r="Y578" s="42" t="e">
        <f>IF(Y577=0,0,CHOOSE(Y577,D584,E584,F584,G584,H584,I584,J584,K584,L584,M584,N584,O584,P584,Q584,R584,S584,T584,U584,V584,W584,X584,Y584,Z584,AA584,AB584,AC584,AD584,AE584,AF584))</f>
        <v>#REF!</v>
      </c>
      <c r="Z578" s="42" t="e">
        <f>IF(Z577=0,0,CHOOSE(Z577,D584,E584,F584,G584,H584,I584,J584,K584,L584,M584,N584,O584,P584,Q584,R584,S584,T584,U584,V584,W584,X584,Y584,Z584,AA584,AB584,AC584,AD584,AE584,AF584))</f>
        <v>#REF!</v>
      </c>
      <c r="AA578" s="42" t="e">
        <f>IF(AA577=0,0,CHOOSE(AA577,D584,E584,F584,G584,H584,I584,J584,K584,L584,M584,N584,O584,P584,Q584,R584,S584,T584,U584,V584,W584,X584,Y584,Z584,AA584,AB584,AC584,AD584,AE584,AF584))</f>
        <v>#REF!</v>
      </c>
      <c r="AB578" s="42" t="e">
        <f>IF(AB577=0,0,CHOOSE(AB577,D584,E584,F584,G584,H584,I584,J584,K584,L584,M584,N584,O584,P584,Q584,R584,S584,T584,U584,V584,W584,X584,Y584,Z584,AA584,AB584,AC584,AD584,AE584,AF584))</f>
        <v>#REF!</v>
      </c>
      <c r="AC578" s="42" t="e">
        <f>IF(AC577=0,0,CHOOSE(AC577,D584,E584,F584,G584,H584,I584,J584,K584,L584,M584,N584,O584,P584,Q584,R584,S584,T584,U584,V584,W584,X584,Y584,Z584,AA584,AB584,AC584,AD584,AE584,AF584))</f>
        <v>#REF!</v>
      </c>
      <c r="AD578" s="42" t="e">
        <f>IF(AD577=0,0,CHOOSE(AD577,D584,E584,F584,G584,H584,I584,J584,K584,L584,M584,N584,O584,P584,Q584,R584,S584,T584,U584,V584,W584,X584,Y584,Z584,AA584,AB584,AC584,AD584,AE584,AF584))</f>
        <v>#REF!</v>
      </c>
      <c r="AE578" s="42" t="e">
        <f>IF(AE577=0,0,CHOOSE(AE577,D584,E584,F584,G584,H584,I584,J584,K584,L584,M584,N584,O584,P584,Q584,R584,S584,T584,U584,V584,W584,X584,Y584,Z584,AA584,AB584,AC584,AD584,AE584,AF584))</f>
        <v>#REF!</v>
      </c>
      <c r="AF578" s="42"/>
      <c r="AG578" s="42"/>
      <c r="AH578" s="42"/>
      <c r="AI578" s="42"/>
      <c r="AJ578" s="42"/>
      <c r="AK578" s="42"/>
      <c r="AL578" s="42"/>
      <c r="AM578" s="42"/>
      <c r="AN578" s="42"/>
      <c r="AO578" s="42"/>
      <c r="AP578" s="42"/>
      <c r="AQ578" s="42"/>
      <c r="AR578" s="23"/>
      <c r="AS578" s="23"/>
      <c r="AT578" s="23"/>
      <c r="AU578" s="23"/>
      <c r="AV578" s="23"/>
      <c r="AW578" s="23"/>
      <c r="AX578" s="23"/>
      <c r="AY578" s="23"/>
      <c r="AZ578" s="23"/>
      <c r="BA578" s="23"/>
      <c r="BB578" s="12"/>
      <c r="BC578" s="12"/>
      <c r="BD578" s="12"/>
    </row>
    <row r="579" spans="1:56">
      <c r="C579" s="30" t="str">
        <f>$C$18</f>
        <v>t-m condition</v>
      </c>
      <c r="D579" s="42" t="e">
        <f t="shared" ref="D579:AE579" si="325">IF(D568-$B570&gt;0,D568-$B570,0)</f>
        <v>#REF!</v>
      </c>
      <c r="E579" s="42" t="e">
        <f t="shared" si="325"/>
        <v>#REF!</v>
      </c>
      <c r="F579" s="42" t="e">
        <f t="shared" si="325"/>
        <v>#REF!</v>
      </c>
      <c r="G579" s="42" t="e">
        <f t="shared" si="325"/>
        <v>#REF!</v>
      </c>
      <c r="H579" s="42" t="e">
        <f t="shared" si="325"/>
        <v>#REF!</v>
      </c>
      <c r="I579" s="42" t="e">
        <f t="shared" si="325"/>
        <v>#REF!</v>
      </c>
      <c r="J579" s="42" t="e">
        <f t="shared" si="325"/>
        <v>#REF!</v>
      </c>
      <c r="K579" s="42" t="e">
        <f t="shared" si="325"/>
        <v>#REF!</v>
      </c>
      <c r="L579" s="42" t="e">
        <f t="shared" si="325"/>
        <v>#REF!</v>
      </c>
      <c r="M579" s="42" t="e">
        <f t="shared" si="325"/>
        <v>#REF!</v>
      </c>
      <c r="N579" s="42" t="e">
        <f t="shared" si="325"/>
        <v>#REF!</v>
      </c>
      <c r="O579" s="42" t="e">
        <f t="shared" si="325"/>
        <v>#REF!</v>
      </c>
      <c r="P579" s="42" t="e">
        <f t="shared" si="325"/>
        <v>#REF!</v>
      </c>
      <c r="Q579" s="42" t="e">
        <f t="shared" si="325"/>
        <v>#REF!</v>
      </c>
      <c r="R579" s="42" t="e">
        <f t="shared" si="325"/>
        <v>#REF!</v>
      </c>
      <c r="S579" s="42" t="e">
        <f t="shared" si="325"/>
        <v>#REF!</v>
      </c>
      <c r="T579" s="42" t="e">
        <f t="shared" si="325"/>
        <v>#REF!</v>
      </c>
      <c r="U579" s="42" t="e">
        <f t="shared" si="325"/>
        <v>#REF!</v>
      </c>
      <c r="V579" s="42" t="e">
        <f t="shared" si="325"/>
        <v>#REF!</v>
      </c>
      <c r="W579" s="42" t="e">
        <f t="shared" si="325"/>
        <v>#REF!</v>
      </c>
      <c r="X579" s="42" t="e">
        <f t="shared" si="325"/>
        <v>#REF!</v>
      </c>
      <c r="Y579" s="42" t="e">
        <f t="shared" si="325"/>
        <v>#REF!</v>
      </c>
      <c r="Z579" s="42" t="e">
        <f t="shared" si="325"/>
        <v>#REF!</v>
      </c>
      <c r="AA579" s="42" t="e">
        <f t="shared" si="325"/>
        <v>#REF!</v>
      </c>
      <c r="AB579" s="42" t="e">
        <f t="shared" si="325"/>
        <v>#REF!</v>
      </c>
      <c r="AC579" s="42" t="e">
        <f t="shared" si="325"/>
        <v>#REF!</v>
      </c>
      <c r="AD579" s="42" t="e">
        <f t="shared" si="325"/>
        <v>#REF!</v>
      </c>
      <c r="AE579" s="42" t="e">
        <f t="shared" si="325"/>
        <v>#REF!</v>
      </c>
      <c r="AF579" s="42"/>
      <c r="AG579" s="42"/>
      <c r="AH579" s="42"/>
      <c r="AI579" s="42"/>
      <c r="AJ579" s="42"/>
      <c r="AK579" s="42"/>
      <c r="AL579" s="42"/>
      <c r="AM579" s="42"/>
      <c r="AN579" s="42"/>
      <c r="AO579" s="42"/>
      <c r="AP579" s="42"/>
      <c r="AQ579" s="42"/>
      <c r="AR579" s="45"/>
      <c r="AS579" s="45"/>
      <c r="AT579" s="45"/>
      <c r="AU579" s="45"/>
      <c r="AV579" s="45"/>
      <c r="AW579" s="46"/>
      <c r="AX579" s="45"/>
      <c r="AY579" s="45"/>
      <c r="AZ579" s="45"/>
      <c r="BA579" s="45"/>
      <c r="BB579" s="12"/>
      <c r="BC579" s="12"/>
      <c r="BD579" s="12"/>
    </row>
    <row r="580" spans="1:56">
      <c r="D580" s="34" t="e">
        <f>IF(D579=0,0,CHOOSE(D579,D584,E584,F584,G584,H584,I584,J584,K584,L584,M584,N584,O584,P584,Q584,R584,S584,T584,U584,V584,W584,X584,Y584,Z584,AA584,AB584,AC584,AD584,AE584))</f>
        <v>#REF!</v>
      </c>
      <c r="E580" s="34" t="e">
        <f>IF(E579=0,0,CHOOSE(E579,D584,E584,F584,G584,H584,I584,J584,K584,L584,M584,N584,O584,P584,Q584,R584,S584,T584,U584,V584,W584,X584,Y584,Z584,AA584,AB584,AC584,AD584,AE584))</f>
        <v>#REF!</v>
      </c>
      <c r="F580" s="34" t="e">
        <f>IF(F579=0,0,CHOOSE(F579,D584,E584,F584,G584,H584,I584,J584,K584,L584,M584,N584,O584,P584,Q584,R584,S584,T584,U584,V584,W584,X584,Y584,Z584,AA584,AB584,AC584,AD584,AE584))</f>
        <v>#REF!</v>
      </c>
      <c r="G580" s="34" t="e">
        <f>IF(G579=0,0,CHOOSE(G579,D584,E584,F584,G584,H584,I584,J584,K584,L584,M584,N584,O584,P584,Q584,R584,S584,T584,U584,V584,W584,X584,Y584,Z584,AA584,AB584,AC584,AD584,AE584))</f>
        <v>#REF!</v>
      </c>
      <c r="H580" s="34" t="e">
        <f>IF(H579=0,0,CHOOSE(H579,D584,E584,F584,G584,H584,I584,J584,K584,L584,M584,N584,O584,P584,Q584,R584,S584,T584,U584,V584,W584,X584,Y584,Z584,AA584,AB584,AC584,AD584,AE584))</f>
        <v>#REF!</v>
      </c>
      <c r="I580" s="34" t="e">
        <f>IF(I579=0,0,CHOOSE(I579,D584,E584,F584,G584,H584,I584,J584,K584,L584,M584,N584,O584,P584,Q584,R584,S584,T584,U584,V584,W584,X584,Y584,Z584,AA584,AB584,AC584,AD584,AE584))</f>
        <v>#REF!</v>
      </c>
      <c r="J580" s="34" t="e">
        <f>IF(J579=0,0,CHOOSE(J579,D584,E584,F584,G584,H584,I584,J584,K584,L584,M584,N584,O584,P584,Q584,R584,S584,T584,U584,V584,W584,X584,Y584,Z584,AA584,AB584,AC584,AD584,AE584))</f>
        <v>#REF!</v>
      </c>
      <c r="K580" s="34" t="e">
        <f>IF(K579=0,0,CHOOSE(K579,D584,E584,F584,G584,H584,I584,J584,K584,L584,M584,N584,O584,P584,Q584,R584,S584,T584,U584,V584,W584,X584,Y584,Z584,AA584,AB584,AC584,AD584,AE584))</f>
        <v>#REF!</v>
      </c>
      <c r="L580" s="34" t="e">
        <f>IF(L579=0,0,CHOOSE(L579,D584,E584,F584,G584,H584,I584,J584,K584,L584,M584,N584,O584,P584,Q584,R584,S584,T584,U584,V584,W584,X584,Y584,Z584,AA584,AB584,AC584,AD584,AE584))</f>
        <v>#REF!</v>
      </c>
      <c r="M580" s="34" t="e">
        <f>IF(M579=0,0,CHOOSE(M579,D584,E584,F584,G584,H584,I584,J584,K584,L584,M584,N584,O584,P584,Q584,R584,S584,T584,U584,V584,W584,X584,Y584,Z584,AA584,AB584,AC584,AD584,AE584))</f>
        <v>#REF!</v>
      </c>
      <c r="N580" s="34" t="e">
        <f>IF(N579=0,0,CHOOSE(N579,D584,E584,F584,G584,H584,I584,J584,K584,L584,M584,N584,O584,P584,Q584,R584,S584,T584,U584,V584,W584,X584,Y584,Z584,AA584,AB584,AC584,AD584,AE584))</f>
        <v>#REF!</v>
      </c>
      <c r="O580" s="34" t="e">
        <f>IF(O579=0,0,CHOOSE(O579,D584,E584,F584,G584,H584,I584,J584,K584,L584,M584,N584,O584,P584,Q584,R584,S584,T584,U584,V584,W584,X584,Y584,Z584,AA584,AB584,AC584,AD584,AE584))</f>
        <v>#REF!</v>
      </c>
      <c r="P580" s="34" t="e">
        <f>IF(P579=0,0,CHOOSE(P579,D584,E584,F584,G584,H584,I584,J584,K584,L584,M584,N584,O584,P584,Q584,R584,S584,T584,U584,V584,W584,X584,Y584,Z584,AA584,AB584,AC584,AD584,AE584))</f>
        <v>#REF!</v>
      </c>
      <c r="Q580" s="34" t="e">
        <f>IF(Q579=0,0,CHOOSE(Q579,D584,E584,F584,G584,H584,I584,J584,K584,L584,M584,N584,O584,P584,Q584,R584,S584,T584,U584,V584,W584,X584,Y584,Z584,AA584,AB584,AC584,AD584,AE584))</f>
        <v>#REF!</v>
      </c>
      <c r="R580" s="34" t="e">
        <f>IF(R579=0,0,CHOOSE(R579,D584,E584,F584,G584,H584,I584,J584,K584,L584,M584,N584,O584,P584,Q584,R584,S584,T584,U584,V584,W584,X584,Y584,Z584,AA584,AB584,AC584,AD584,AE584))</f>
        <v>#REF!</v>
      </c>
      <c r="S580" s="34" t="e">
        <f>IF(S579=0,0,CHOOSE(S579,D584,E584,F584,G584,H584,I584,J584,K584,L584,M584,N584,O584,P584,Q584,R584,S584,T584,U584,V584,W584,X584,Y584,Z584,AA584,AB584,AC584,AD584,AE584))</f>
        <v>#REF!</v>
      </c>
      <c r="T580" s="34" t="e">
        <f>IF(T579=0,0,CHOOSE(T579,D584,E584,F584,G584,H584,I584,J584,K584,L584,M584,N584,O584,P584,Q584,R584,S584,T584,U584,V584,W584,X584,Y584,Z584,AA584,AB584,AC584,AD584,AE584))</f>
        <v>#REF!</v>
      </c>
      <c r="U580" s="34" t="e">
        <f>IF(U579=0,0,CHOOSE(U579,D584,E584,F584,G584,H584,I584,J584,K584,L584,M584,N584,O584,P584,Q584,R584,S584,T584,U584,V584,W584,X584,Y584,Z584,AA584,AB584,AC584,AD584,AE584))</f>
        <v>#REF!</v>
      </c>
      <c r="V580" s="34" t="e">
        <f>IF(V579=0,0,CHOOSE(V579,D584,E584,F584,G584,H584,I584,J584,K584,L584,M584,N584,O584,P584,Q584,R584,S584,T584,U584,V584,W584,X584,Y584,Z584,AA584,AB584,AC584,AD584,AE584))</f>
        <v>#REF!</v>
      </c>
      <c r="W580" s="34" t="e">
        <f>IF(W579=0,0,CHOOSE(W579,D584,E584,F584,G584,H584,I584,J584,K584,L584,M584,N584,O584,P584,Q584,R584,S584,T584,U584,V584,W584,X584,Y584,Z584,AA584,AB584,AC584,AD584,AE584))</f>
        <v>#REF!</v>
      </c>
      <c r="X580" s="34" t="e">
        <f>IF(X579=0,0,CHOOSE(X579,D584,E584,F584,G584,H584,I584,J584,K584,L584,M584,N584,O584,P584,Q584,R584,S584,T584,U584,V584,W584,X584,Y584,Z584,AA584,AB584,AC584,AD584,AE584))</f>
        <v>#REF!</v>
      </c>
      <c r="Y580" s="34" t="e">
        <f>IF(Y579=0,0,CHOOSE(Y579,D584,E584,F584,G584,H584,I584,J584,K584,L584,M584,N584,O584,P584,Q584,R584,S584,T584,U584,V584,W584,X584,Y584,Z584,AA584,AB584,AC584,AD584,AE584))</f>
        <v>#REF!</v>
      </c>
      <c r="Z580" s="34" t="e">
        <f>IF(Z579=0,0,CHOOSE(Z579,D584,E584,F584,G584,H584,I584,J584,K584,L584,M584,N584,O584,P584,Q584,R584,S584,T584,U584,V584,W584,X584,Y584,Z584,AA584,AB584,AC584,AD584,AE584))</f>
        <v>#REF!</v>
      </c>
      <c r="AA580" s="34" t="e">
        <f>IF(AA579=0,0,CHOOSE(AA579,D584,E584,F584,G584,H584,I584,J584,K584,L584,M584,N584,O584,P584,Q584,R584,S584,T584,U584,V584,W584,X584,Y584,Z584,AA584,AB584,AC584,AD584,AE584))</f>
        <v>#REF!</v>
      </c>
      <c r="AB580" s="34" t="e">
        <f>IF(AB579=0,0,CHOOSE(AB579,D584,E584,F584,G584,H584,I584,J584,K584,L584,M584,N584,O584,P584,Q584,R584,S584,T584,U584,V584,W584,X584,Y584,Z584,AA584,AB584,AC584,AD584,AE584))</f>
        <v>#REF!</v>
      </c>
      <c r="AC580" s="34" t="e">
        <f>IF(AC579=0,0,CHOOSE(AC579,D584,E584,F584,G584,H584,I584,J584,K584,L584,M584,N584,O584,P584,Q584,R584,S584,T584,U584,V584,W584,X584,Y584,Z584,AA584,AB584,AC584,AD584,AE584))</f>
        <v>#REF!</v>
      </c>
      <c r="AD580" s="34" t="e">
        <f>IF(AD579=0,0,CHOOSE(AD579,D584,E584,F584,G584,H584,I584,J584,K584,L584,M584,N584,O584,P584,Q584,R584,S584,T584,U584,V584,W584,X584,Y584,Z584,AA584,AB584,AC584,AD584,AE584))</f>
        <v>#REF!</v>
      </c>
      <c r="AE580" s="34" t="e">
        <f>IF(AE579=0,0,CHOOSE(AE579,D584,E584,F584,G584,H584,I584,J584,K584,L584,M584,N584,O584,P584,Q584,R584,S584,T584,U584,V584,W584,X584,Y584,Z584,AA584,AB584,AC584,AD584,AE584))</f>
        <v>#REF!</v>
      </c>
      <c r="AF580" s="42"/>
      <c r="AG580" s="42"/>
      <c r="AH580" s="42"/>
      <c r="AI580" s="42"/>
      <c r="AJ580" s="42"/>
      <c r="AK580" s="42"/>
      <c r="AL580" s="42"/>
      <c r="AM580" s="42"/>
      <c r="AN580" s="42"/>
      <c r="AO580" s="42"/>
      <c r="AP580" s="42"/>
      <c r="AQ580" s="42"/>
      <c r="AR580" s="12"/>
      <c r="AS580" s="12"/>
      <c r="AT580" s="12"/>
      <c r="AU580" s="12"/>
      <c r="AV580" s="12"/>
      <c r="AW580" s="12"/>
      <c r="AX580" s="12"/>
      <c r="AY580" s="12"/>
      <c r="AZ580" s="12"/>
      <c r="BA580" s="12"/>
      <c r="BB580" s="12"/>
      <c r="BC580" s="12"/>
      <c r="BD580" s="12"/>
    </row>
    <row r="581" spans="1:56">
      <c r="A581" s="49"/>
      <c r="B581" s="12"/>
      <c r="C581" s="12"/>
      <c r="D581" s="22"/>
      <c r="E581" s="22"/>
      <c r="F581" s="22"/>
      <c r="G581" s="22"/>
      <c r="H581" s="22"/>
      <c r="I581" s="22"/>
      <c r="J581" s="22"/>
      <c r="K581" s="22"/>
      <c r="L581" s="22"/>
      <c r="M581" s="22"/>
      <c r="N581" s="22"/>
      <c r="O581" s="22"/>
      <c r="P581" s="22"/>
      <c r="Q581" s="22"/>
      <c r="R581" s="22"/>
      <c r="S581" s="22"/>
      <c r="T581" s="22"/>
      <c r="U581" s="22"/>
      <c r="V581" s="22"/>
      <c r="W581" s="22"/>
      <c r="X581" s="22"/>
      <c r="Y581" s="22"/>
      <c r="Z581" s="22"/>
      <c r="AA581" s="22"/>
      <c r="AB581" s="22"/>
      <c r="AC581" s="22"/>
      <c r="AD581" s="50"/>
      <c r="AE581" s="50"/>
      <c r="AF581" s="50"/>
      <c r="AG581" s="50"/>
      <c r="AH581" s="50"/>
      <c r="AI581" s="50"/>
      <c r="AJ581" s="50"/>
      <c r="AK581" s="50"/>
      <c r="AL581" s="50"/>
      <c r="AM581" s="50"/>
      <c r="AN581" s="50"/>
      <c r="AO581" s="50"/>
      <c r="AP581" s="50"/>
      <c r="AQ581" s="50"/>
      <c r="AR581" s="50"/>
      <c r="AS581" s="50"/>
      <c r="AT581" s="50"/>
      <c r="AU581" s="50"/>
      <c r="AV581" s="50"/>
      <c r="AW581" s="50"/>
      <c r="AX581" s="50"/>
      <c r="AY581" s="50"/>
      <c r="AZ581" s="50"/>
      <c r="BA581" s="50"/>
      <c r="BB581" s="12"/>
      <c r="BC581" s="12"/>
      <c r="BD581" s="12"/>
    </row>
    <row r="582" spans="1:56">
      <c r="A582" s="49" t="e">
        <f>+"Output "&amp; PV_Base!A568&amp;""</f>
        <v>#REF!</v>
      </c>
      <c r="B582" s="12"/>
      <c r="C582" s="51"/>
      <c r="D582" s="52" t="e">
        <f>D$7</f>
        <v>#NAME?</v>
      </c>
      <c r="E582" s="25" t="e">
        <f t="shared" ref="E582:AE582" si="326">D582+1</f>
        <v>#NAME?</v>
      </c>
      <c r="F582" s="25" t="e">
        <f t="shared" si="326"/>
        <v>#NAME?</v>
      </c>
      <c r="G582" s="25" t="e">
        <f t="shared" si="326"/>
        <v>#NAME?</v>
      </c>
      <c r="H582" s="25" t="e">
        <f t="shared" si="326"/>
        <v>#NAME?</v>
      </c>
      <c r="I582" s="25" t="e">
        <f t="shared" si="326"/>
        <v>#NAME?</v>
      </c>
      <c r="J582" s="25" t="e">
        <f t="shared" si="326"/>
        <v>#NAME?</v>
      </c>
      <c r="K582" s="25" t="e">
        <f t="shared" si="326"/>
        <v>#NAME?</v>
      </c>
      <c r="L582" s="25" t="e">
        <f t="shared" si="326"/>
        <v>#NAME?</v>
      </c>
      <c r="M582" s="25" t="e">
        <f t="shared" si="326"/>
        <v>#NAME?</v>
      </c>
      <c r="N582" s="25" t="e">
        <f t="shared" si="326"/>
        <v>#NAME?</v>
      </c>
      <c r="O582" s="25" t="e">
        <f t="shared" si="326"/>
        <v>#NAME?</v>
      </c>
      <c r="P582" s="25" t="e">
        <f t="shared" si="326"/>
        <v>#NAME?</v>
      </c>
      <c r="Q582" s="25" t="e">
        <f t="shared" si="326"/>
        <v>#NAME?</v>
      </c>
      <c r="R582" s="25" t="e">
        <f t="shared" si="326"/>
        <v>#NAME?</v>
      </c>
      <c r="S582" s="25" t="e">
        <f t="shared" si="326"/>
        <v>#NAME?</v>
      </c>
      <c r="T582" s="25" t="e">
        <f t="shared" si="326"/>
        <v>#NAME?</v>
      </c>
      <c r="U582" s="25" t="e">
        <f t="shared" si="326"/>
        <v>#NAME?</v>
      </c>
      <c r="V582" s="25" t="e">
        <f t="shared" si="326"/>
        <v>#NAME?</v>
      </c>
      <c r="W582" s="25" t="e">
        <f t="shared" si="326"/>
        <v>#NAME?</v>
      </c>
      <c r="X582" s="25" t="e">
        <f t="shared" si="326"/>
        <v>#NAME?</v>
      </c>
      <c r="Y582" s="25" t="e">
        <f t="shared" si="326"/>
        <v>#NAME?</v>
      </c>
      <c r="Z582" s="25" t="e">
        <f t="shared" si="326"/>
        <v>#NAME?</v>
      </c>
      <c r="AA582" s="25" t="e">
        <f t="shared" si="326"/>
        <v>#NAME?</v>
      </c>
      <c r="AB582" s="25" t="e">
        <f t="shared" si="326"/>
        <v>#NAME?</v>
      </c>
      <c r="AC582" s="25" t="e">
        <f t="shared" si="326"/>
        <v>#NAME?</v>
      </c>
      <c r="AD582" s="25" t="e">
        <f t="shared" si="326"/>
        <v>#NAME?</v>
      </c>
      <c r="AE582" s="25" t="e">
        <f t="shared" si="326"/>
        <v>#NAME?</v>
      </c>
      <c r="AF582" s="50"/>
      <c r="AG582" s="50"/>
      <c r="AH582" s="50"/>
      <c r="AI582" s="50"/>
      <c r="AJ582" s="50"/>
      <c r="AK582" s="50"/>
      <c r="AL582" s="50"/>
      <c r="AM582" s="50"/>
      <c r="AN582" s="50"/>
      <c r="AO582" s="50"/>
      <c r="AP582" s="50"/>
      <c r="AQ582" s="50"/>
      <c r="AR582" s="50"/>
      <c r="AS582" s="50"/>
      <c r="AT582" s="50"/>
      <c r="AU582" s="50"/>
      <c r="AV582" s="50"/>
      <c r="AW582" s="50"/>
      <c r="AX582" s="50"/>
      <c r="AY582" s="50"/>
      <c r="AZ582" s="50"/>
      <c r="BA582" s="50"/>
      <c r="BB582" s="12"/>
      <c r="BC582" s="12"/>
      <c r="BD582" s="12"/>
    </row>
    <row r="583" spans="1:56">
      <c r="A583" s="53"/>
      <c r="B583" s="51"/>
      <c r="C583" s="54" t="e">
        <f>$C$22</f>
        <v>#REF!</v>
      </c>
      <c r="D583" s="85" t="e">
        <f>#REF!</f>
        <v>#REF!</v>
      </c>
      <c r="E583" s="85" t="e">
        <f>#REF!</f>
        <v>#REF!</v>
      </c>
      <c r="F583" s="85" t="e">
        <f>#REF!</f>
        <v>#REF!</v>
      </c>
      <c r="G583" s="85" t="e">
        <f>#REF!</f>
        <v>#REF!</v>
      </c>
      <c r="H583" s="85" t="e">
        <f>#REF!</f>
        <v>#REF!</v>
      </c>
      <c r="I583" s="85" t="e">
        <f>#REF!</f>
        <v>#REF!</v>
      </c>
      <c r="J583" s="85" t="e">
        <f>#REF!</f>
        <v>#REF!</v>
      </c>
      <c r="K583" s="85" t="e">
        <f>#REF!</f>
        <v>#REF!</v>
      </c>
      <c r="L583" s="85" t="e">
        <f>#REF!</f>
        <v>#REF!</v>
      </c>
      <c r="M583" s="85" t="e">
        <f>#REF!</f>
        <v>#REF!</v>
      </c>
      <c r="N583" s="85" t="e">
        <f>#REF!</f>
        <v>#REF!</v>
      </c>
      <c r="O583" s="85" t="e">
        <f>#REF!</f>
        <v>#REF!</v>
      </c>
      <c r="P583" s="85" t="e">
        <f>#REF!</f>
        <v>#REF!</v>
      </c>
      <c r="Q583" s="85" t="e">
        <f>#REF!</f>
        <v>#REF!</v>
      </c>
      <c r="R583" s="85" t="e">
        <f>#REF!</f>
        <v>#REF!</v>
      </c>
      <c r="S583" s="85" t="e">
        <f>#REF!</f>
        <v>#REF!</v>
      </c>
      <c r="T583" s="85" t="e">
        <f>#REF!</f>
        <v>#REF!</v>
      </c>
      <c r="U583" s="85" t="e">
        <f>#REF!</f>
        <v>#REF!</v>
      </c>
      <c r="V583" s="85" t="e">
        <f>#REF!</f>
        <v>#REF!</v>
      </c>
      <c r="W583" s="85" t="e">
        <f>#REF!</f>
        <v>#REF!</v>
      </c>
      <c r="X583" s="85" t="e">
        <f>#REF!</f>
        <v>#REF!</v>
      </c>
      <c r="Y583" s="85" t="e">
        <f>#REF!</f>
        <v>#REF!</v>
      </c>
      <c r="Z583" s="85" t="e">
        <f>#REF!</f>
        <v>#REF!</v>
      </c>
      <c r="AA583" s="85" t="e">
        <f>#REF!</f>
        <v>#REF!</v>
      </c>
      <c r="AB583" s="85" t="e">
        <f>#REF!</f>
        <v>#REF!</v>
      </c>
      <c r="AC583" s="85" t="e">
        <f>#REF!</f>
        <v>#REF!</v>
      </c>
      <c r="AD583" s="85" t="e">
        <f>#REF!</f>
        <v>#REF!</v>
      </c>
      <c r="AE583" s="85" t="e">
        <f>#REF!</f>
        <v>#REF!</v>
      </c>
      <c r="AF583" s="50"/>
      <c r="AG583" s="50"/>
      <c r="AH583" s="50"/>
      <c r="AI583" s="50"/>
      <c r="AJ583" s="50"/>
      <c r="AK583" s="50"/>
      <c r="AL583" s="50"/>
      <c r="AM583" s="50"/>
      <c r="AN583" s="50"/>
      <c r="AO583" s="50"/>
      <c r="AP583" s="50"/>
      <c r="AQ583" s="50"/>
      <c r="AR583" s="50"/>
      <c r="AS583" s="50"/>
      <c r="AT583" s="50"/>
      <c r="AU583" s="50"/>
      <c r="AV583" s="50"/>
      <c r="AW583" s="50"/>
      <c r="AX583" s="50"/>
      <c r="AY583" s="50"/>
      <c r="AZ583" s="50"/>
      <c r="BA583" s="50"/>
      <c r="BB583" s="12"/>
      <c r="BC583" s="12"/>
      <c r="BD583" s="12"/>
    </row>
    <row r="584" spans="1:56">
      <c r="C584" s="30" t="e">
        <f>$C$23</f>
        <v>#REF!</v>
      </c>
      <c r="D584" s="84" t="e">
        <f>D583</f>
        <v>#REF!</v>
      </c>
      <c r="E584" s="84" t="e">
        <f>SUM(D583:E583)</f>
        <v>#REF!</v>
      </c>
      <c r="F584" s="84" t="e">
        <f>SUM(D583:F583)</f>
        <v>#REF!</v>
      </c>
      <c r="G584" s="84" t="e">
        <f>SUM(D583:G583)</f>
        <v>#REF!</v>
      </c>
      <c r="H584" s="84" t="e">
        <f>SUM(D583:H583)</f>
        <v>#REF!</v>
      </c>
      <c r="I584" s="84" t="e">
        <f>SUM(D583:I583)</f>
        <v>#REF!</v>
      </c>
      <c r="J584" s="84" t="e">
        <f>SUM(D583:J583)</f>
        <v>#REF!</v>
      </c>
      <c r="K584" s="84" t="e">
        <f>SUM(D583:K583)</f>
        <v>#REF!</v>
      </c>
      <c r="L584" s="84" t="e">
        <f>SUM(D583:L583)</f>
        <v>#REF!</v>
      </c>
      <c r="M584" s="84" t="e">
        <f>SUM(D583:M583)</f>
        <v>#REF!</v>
      </c>
      <c r="N584" s="84" t="e">
        <f>SUM(D583:N583)</f>
        <v>#REF!</v>
      </c>
      <c r="O584" s="84" t="e">
        <f>SUM(D583:O583)</f>
        <v>#REF!</v>
      </c>
      <c r="P584" s="84" t="e">
        <f>SUM(D583:P583)</f>
        <v>#REF!</v>
      </c>
      <c r="Q584" s="84" t="e">
        <f>SUM(D583:Q583)</f>
        <v>#REF!</v>
      </c>
      <c r="R584" s="84" t="e">
        <f>SUM(D583:R583)</f>
        <v>#REF!</v>
      </c>
      <c r="S584" s="84" t="e">
        <f>SUM(D583:S583)</f>
        <v>#REF!</v>
      </c>
      <c r="T584" s="84" t="e">
        <f>SUM(D583:T583)</f>
        <v>#REF!</v>
      </c>
      <c r="U584" s="84" t="e">
        <f>SUM(D583:U583)</f>
        <v>#REF!</v>
      </c>
      <c r="V584" s="84" t="e">
        <f>SUM(D583:V583)</f>
        <v>#REF!</v>
      </c>
      <c r="W584" s="84" t="e">
        <f>SUM(D583:W583)</f>
        <v>#REF!</v>
      </c>
      <c r="X584" s="84" t="e">
        <f>SUM(D583:X583)</f>
        <v>#REF!</v>
      </c>
      <c r="Y584" s="84" t="e">
        <f>SUM(D583:Y583)</f>
        <v>#REF!</v>
      </c>
      <c r="Z584" s="84" t="e">
        <f>SUM(D583:Z583)</f>
        <v>#REF!</v>
      </c>
      <c r="AA584" s="84" t="e">
        <f>SUM(D583:AA583)</f>
        <v>#REF!</v>
      </c>
      <c r="AB584" s="84" t="e">
        <f>SUM(D583:AB583)</f>
        <v>#REF!</v>
      </c>
      <c r="AC584" s="84" t="e">
        <f>SUM(D583:AC583)</f>
        <v>#REF!</v>
      </c>
      <c r="AD584" s="84" t="e">
        <f>SUM(D583:AD583)</f>
        <v>#REF!</v>
      </c>
      <c r="AE584" s="84" t="e">
        <f>SUM(D583:AE583)</f>
        <v>#REF!</v>
      </c>
      <c r="AF584" s="50"/>
      <c r="AG584" s="50"/>
      <c r="AH584" s="50"/>
      <c r="AI584" s="50"/>
      <c r="AJ584" s="50"/>
      <c r="AK584" s="50"/>
      <c r="AL584" s="50"/>
      <c r="AM584" s="50"/>
      <c r="AN584" s="50"/>
      <c r="AO584" s="50"/>
      <c r="AP584" s="50"/>
      <c r="AQ584" s="50"/>
      <c r="AR584" s="50"/>
      <c r="AS584" s="50"/>
      <c r="AT584" s="50"/>
      <c r="AU584" s="50"/>
      <c r="AV584" s="50"/>
      <c r="AW584" s="50"/>
      <c r="AX584" s="50"/>
      <c r="AY584" s="50"/>
      <c r="AZ584" s="50"/>
      <c r="BA584" s="50"/>
      <c r="BB584" s="12"/>
      <c r="BC584" s="12"/>
      <c r="BD584" s="12"/>
    </row>
    <row r="585" spans="1:56">
      <c r="A585" s="53"/>
      <c r="C585" s="30" t="e">
        <f>$C$24</f>
        <v>#REF!</v>
      </c>
      <c r="D585" s="34" t="e">
        <f>D583-D589</f>
        <v>#REF!</v>
      </c>
      <c r="E585" s="34" t="e">
        <f t="shared" ref="E585:AE585" si="327">D585+E583-E589</f>
        <v>#REF!</v>
      </c>
      <c r="F585" s="34" t="e">
        <f t="shared" si="327"/>
        <v>#REF!</v>
      </c>
      <c r="G585" s="34" t="e">
        <f t="shared" si="327"/>
        <v>#REF!</v>
      </c>
      <c r="H585" s="34" t="e">
        <f t="shared" si="327"/>
        <v>#REF!</v>
      </c>
      <c r="I585" s="34" t="e">
        <f t="shared" si="327"/>
        <v>#REF!</v>
      </c>
      <c r="J585" s="34" t="e">
        <f t="shared" si="327"/>
        <v>#REF!</v>
      </c>
      <c r="K585" s="34" t="e">
        <f t="shared" si="327"/>
        <v>#REF!</v>
      </c>
      <c r="L585" s="34" t="e">
        <f t="shared" si="327"/>
        <v>#REF!</v>
      </c>
      <c r="M585" s="34" t="e">
        <f t="shared" si="327"/>
        <v>#REF!</v>
      </c>
      <c r="N585" s="34" t="e">
        <f t="shared" si="327"/>
        <v>#REF!</v>
      </c>
      <c r="O585" s="34" t="e">
        <f t="shared" si="327"/>
        <v>#REF!</v>
      </c>
      <c r="P585" s="34" t="e">
        <f t="shared" si="327"/>
        <v>#REF!</v>
      </c>
      <c r="Q585" s="34" t="e">
        <f t="shared" si="327"/>
        <v>#REF!</v>
      </c>
      <c r="R585" s="34" t="e">
        <f t="shared" si="327"/>
        <v>#REF!</v>
      </c>
      <c r="S585" s="34" t="e">
        <f t="shared" si="327"/>
        <v>#REF!</v>
      </c>
      <c r="T585" s="34" t="e">
        <f t="shared" si="327"/>
        <v>#REF!</v>
      </c>
      <c r="U585" s="34" t="e">
        <f t="shared" si="327"/>
        <v>#REF!</v>
      </c>
      <c r="V585" s="34" t="e">
        <f t="shared" si="327"/>
        <v>#REF!</v>
      </c>
      <c r="W585" s="34" t="e">
        <f t="shared" si="327"/>
        <v>#REF!</v>
      </c>
      <c r="X585" s="34" t="e">
        <f t="shared" si="327"/>
        <v>#REF!</v>
      </c>
      <c r="Y585" s="34" t="e">
        <f t="shared" si="327"/>
        <v>#REF!</v>
      </c>
      <c r="Z585" s="34" t="e">
        <f t="shared" si="327"/>
        <v>#REF!</v>
      </c>
      <c r="AA585" s="34" t="e">
        <f t="shared" si="327"/>
        <v>#REF!</v>
      </c>
      <c r="AB585" s="34" t="e">
        <f t="shared" si="327"/>
        <v>#REF!</v>
      </c>
      <c r="AC585" s="34" t="e">
        <f t="shared" si="327"/>
        <v>#REF!</v>
      </c>
      <c r="AD585" s="34" t="e">
        <f t="shared" si="327"/>
        <v>#REF!</v>
      </c>
      <c r="AE585" s="34" t="e">
        <f t="shared" si="327"/>
        <v>#REF!</v>
      </c>
      <c r="AF585" s="50"/>
      <c r="AG585" s="50"/>
      <c r="AH585" s="50"/>
      <c r="AI585" s="50"/>
      <c r="AJ585" s="50"/>
      <c r="AK585" s="50"/>
      <c r="AL585" s="50"/>
      <c r="AM585" s="50"/>
      <c r="AN585" s="50"/>
      <c r="AO585" s="50"/>
      <c r="AP585" s="50"/>
      <c r="AQ585" s="50"/>
      <c r="AR585" s="50"/>
      <c r="AS585" s="50"/>
      <c r="AT585" s="50"/>
      <c r="AU585" s="50"/>
      <c r="AV585" s="50"/>
      <c r="AW585" s="50"/>
      <c r="AX585" s="50"/>
      <c r="AY585" s="50"/>
      <c r="AZ585" s="50"/>
      <c r="BA585" s="50"/>
      <c r="BB585" s="12"/>
      <c r="BC585" s="12"/>
      <c r="BD585" s="12"/>
    </row>
    <row r="586" spans="1:56" s="12" customFormat="1">
      <c r="A586" s="39"/>
      <c r="C586" s="30" t="e">
        <f>+TEXT(C575,"#")&amp;"   "&amp;TEXT(A568,"#")</f>
        <v>#REF!</v>
      </c>
      <c r="D586" s="56" t="e">
        <f>IF($B571&gt;=$B572,D583,D583*D575/100)</f>
        <v>#REF!</v>
      </c>
      <c r="E586" s="56" t="e">
        <f>IF($B571&gt;=$B572,D586-E589+E583,D586*(1+$B572)-E587+E583*$D575/100)</f>
        <v>#REF!</v>
      </c>
      <c r="F586" s="56" t="e">
        <f t="shared" ref="F586:AE586" si="328">IF($B571&gt;=$B572,E586-F589+F583,E586*(1+$B572)-F587+F583*$D575/100)</f>
        <v>#REF!</v>
      </c>
      <c r="G586" s="56" t="e">
        <f t="shared" si="328"/>
        <v>#REF!</v>
      </c>
      <c r="H586" s="56" t="e">
        <f t="shared" si="328"/>
        <v>#REF!</v>
      </c>
      <c r="I586" s="56" t="e">
        <f t="shared" si="328"/>
        <v>#REF!</v>
      </c>
      <c r="J586" s="56" t="e">
        <f t="shared" si="328"/>
        <v>#REF!</v>
      </c>
      <c r="K586" s="56" t="e">
        <f t="shared" si="328"/>
        <v>#REF!</v>
      </c>
      <c r="L586" s="56" t="e">
        <f t="shared" si="328"/>
        <v>#REF!</v>
      </c>
      <c r="M586" s="56" t="e">
        <f t="shared" si="328"/>
        <v>#REF!</v>
      </c>
      <c r="N586" s="56" t="e">
        <f t="shared" si="328"/>
        <v>#REF!</v>
      </c>
      <c r="O586" s="56" t="e">
        <f t="shared" si="328"/>
        <v>#REF!</v>
      </c>
      <c r="P586" s="56" t="e">
        <f t="shared" si="328"/>
        <v>#REF!</v>
      </c>
      <c r="Q586" s="56" t="e">
        <f t="shared" si="328"/>
        <v>#REF!</v>
      </c>
      <c r="R586" s="56" t="e">
        <f t="shared" si="328"/>
        <v>#REF!</v>
      </c>
      <c r="S586" s="56" t="e">
        <f t="shared" si="328"/>
        <v>#REF!</v>
      </c>
      <c r="T586" s="56" t="e">
        <f t="shared" si="328"/>
        <v>#REF!</v>
      </c>
      <c r="U586" s="56" t="e">
        <f t="shared" si="328"/>
        <v>#REF!</v>
      </c>
      <c r="V586" s="56" t="e">
        <f t="shared" si="328"/>
        <v>#REF!</v>
      </c>
      <c r="W586" s="56" t="e">
        <f t="shared" si="328"/>
        <v>#REF!</v>
      </c>
      <c r="X586" s="56" t="e">
        <f t="shared" si="328"/>
        <v>#REF!</v>
      </c>
      <c r="Y586" s="56" t="e">
        <f t="shared" si="328"/>
        <v>#REF!</v>
      </c>
      <c r="Z586" s="56" t="e">
        <f t="shared" si="328"/>
        <v>#REF!</v>
      </c>
      <c r="AA586" s="56" t="e">
        <f t="shared" si="328"/>
        <v>#REF!</v>
      </c>
      <c r="AB586" s="56" t="e">
        <f t="shared" si="328"/>
        <v>#REF!</v>
      </c>
      <c r="AC586" s="56" t="e">
        <f t="shared" si="328"/>
        <v>#REF!</v>
      </c>
      <c r="AD586" s="56" t="e">
        <f t="shared" si="328"/>
        <v>#REF!</v>
      </c>
      <c r="AE586" s="56" t="e">
        <f t="shared" si="328"/>
        <v>#REF!</v>
      </c>
      <c r="AF586" s="50"/>
      <c r="AG586" s="50"/>
      <c r="AH586" s="50"/>
      <c r="AI586" s="50"/>
      <c r="AJ586" s="50"/>
      <c r="AK586" s="50"/>
      <c r="AL586" s="50"/>
      <c r="AM586" s="50"/>
      <c r="AN586" s="50"/>
      <c r="AO586" s="50"/>
      <c r="AP586" s="50"/>
      <c r="AQ586" s="50"/>
      <c r="AR586" s="50"/>
      <c r="AS586" s="50"/>
      <c r="AT586" s="50"/>
      <c r="AU586" s="50"/>
      <c r="AV586" s="50"/>
      <c r="AW586" s="50"/>
      <c r="AX586" s="50"/>
      <c r="AY586" s="50"/>
      <c r="AZ586" s="50"/>
      <c r="BA586" s="50"/>
      <c r="BB586" s="50"/>
      <c r="BC586" s="50"/>
      <c r="BD586" s="50"/>
    </row>
    <row r="587" spans="1:56">
      <c r="C587" s="30" t="e">
        <f>$C$26</f>
        <v>#REF!</v>
      </c>
      <c r="D587" s="84" t="e">
        <f t="shared" ref="D587:AE587" si="329">D588+D589</f>
        <v>#REF!</v>
      </c>
      <c r="E587" s="84" t="e">
        <f t="shared" si="329"/>
        <v>#REF!</v>
      </c>
      <c r="F587" s="84" t="e">
        <f t="shared" si="329"/>
        <v>#REF!</v>
      </c>
      <c r="G587" s="84" t="e">
        <f t="shared" si="329"/>
        <v>#REF!</v>
      </c>
      <c r="H587" s="84" t="e">
        <f t="shared" si="329"/>
        <v>#REF!</v>
      </c>
      <c r="I587" s="84" t="e">
        <f t="shared" si="329"/>
        <v>#REF!</v>
      </c>
      <c r="J587" s="84" t="e">
        <f t="shared" si="329"/>
        <v>#REF!</v>
      </c>
      <c r="K587" s="84" t="e">
        <f t="shared" si="329"/>
        <v>#REF!</v>
      </c>
      <c r="L587" s="84" t="e">
        <f t="shared" si="329"/>
        <v>#REF!</v>
      </c>
      <c r="M587" s="84" t="e">
        <f t="shared" si="329"/>
        <v>#REF!</v>
      </c>
      <c r="N587" s="84" t="e">
        <f t="shared" si="329"/>
        <v>#REF!</v>
      </c>
      <c r="O587" s="84" t="e">
        <f t="shared" si="329"/>
        <v>#REF!</v>
      </c>
      <c r="P587" s="84" t="e">
        <f t="shared" si="329"/>
        <v>#REF!</v>
      </c>
      <c r="Q587" s="84" t="e">
        <f t="shared" si="329"/>
        <v>#REF!</v>
      </c>
      <c r="R587" s="84" t="e">
        <f t="shared" si="329"/>
        <v>#REF!</v>
      </c>
      <c r="S587" s="84" t="e">
        <f t="shared" si="329"/>
        <v>#REF!</v>
      </c>
      <c r="T587" s="84" t="e">
        <f t="shared" si="329"/>
        <v>#REF!</v>
      </c>
      <c r="U587" s="84" t="e">
        <f t="shared" si="329"/>
        <v>#REF!</v>
      </c>
      <c r="V587" s="84" t="e">
        <f t="shared" si="329"/>
        <v>#REF!</v>
      </c>
      <c r="W587" s="84" t="e">
        <f t="shared" si="329"/>
        <v>#REF!</v>
      </c>
      <c r="X587" s="84" t="e">
        <f t="shared" si="329"/>
        <v>#REF!</v>
      </c>
      <c r="Y587" s="84" t="e">
        <f t="shared" si="329"/>
        <v>#REF!</v>
      </c>
      <c r="Z587" s="84" t="e">
        <f t="shared" si="329"/>
        <v>#REF!</v>
      </c>
      <c r="AA587" s="84" t="e">
        <f t="shared" si="329"/>
        <v>#REF!</v>
      </c>
      <c r="AB587" s="84" t="e">
        <f t="shared" si="329"/>
        <v>#REF!</v>
      </c>
      <c r="AC587" s="84" t="e">
        <f t="shared" si="329"/>
        <v>#REF!</v>
      </c>
      <c r="AD587" s="84" t="e">
        <f t="shared" si="329"/>
        <v>#REF!</v>
      </c>
      <c r="AE587" s="84" t="e">
        <f t="shared" si="329"/>
        <v>#REF!</v>
      </c>
      <c r="AF587" s="23"/>
      <c r="AG587" s="23"/>
      <c r="AH587" s="23"/>
      <c r="AI587" s="23"/>
      <c r="AJ587" s="23"/>
      <c r="AK587" s="23"/>
      <c r="AL587" s="23"/>
      <c r="AM587" s="23"/>
      <c r="AN587" s="23"/>
      <c r="AO587" s="23"/>
      <c r="AP587" s="59"/>
      <c r="AQ587" s="23"/>
      <c r="AR587" s="23"/>
      <c r="AS587" s="23"/>
      <c r="AT587" s="23"/>
      <c r="AU587" s="23"/>
      <c r="AV587" s="23"/>
      <c r="AW587" s="23"/>
      <c r="AX587" s="23"/>
      <c r="AY587" s="23"/>
      <c r="AZ587" s="23"/>
      <c r="BA587" s="23"/>
      <c r="BB587" s="12"/>
      <c r="BC587" s="12"/>
      <c r="BD587" s="12"/>
    </row>
    <row r="588" spans="1:56">
      <c r="C588" s="30" t="e">
        <f>$C$27</f>
        <v>#REF!</v>
      </c>
      <c r="D588" s="84"/>
      <c r="E588" s="84" t="e">
        <f>$B571*D585</f>
        <v>#REF!</v>
      </c>
      <c r="F588" s="84" t="e">
        <f t="shared" ref="F588:AE588" si="330">$B571*E585</f>
        <v>#REF!</v>
      </c>
      <c r="G588" s="84" t="e">
        <f t="shared" si="330"/>
        <v>#REF!</v>
      </c>
      <c r="H588" s="84" t="e">
        <f t="shared" si="330"/>
        <v>#REF!</v>
      </c>
      <c r="I588" s="84" t="e">
        <f t="shared" si="330"/>
        <v>#REF!</v>
      </c>
      <c r="J588" s="84" t="e">
        <f t="shared" si="330"/>
        <v>#REF!</v>
      </c>
      <c r="K588" s="84" t="e">
        <f t="shared" si="330"/>
        <v>#REF!</v>
      </c>
      <c r="L588" s="84" t="e">
        <f t="shared" si="330"/>
        <v>#REF!</v>
      </c>
      <c r="M588" s="84" t="e">
        <f t="shared" si="330"/>
        <v>#REF!</v>
      </c>
      <c r="N588" s="84" t="e">
        <f t="shared" si="330"/>
        <v>#REF!</v>
      </c>
      <c r="O588" s="84" t="e">
        <f t="shared" si="330"/>
        <v>#REF!</v>
      </c>
      <c r="P588" s="84" t="e">
        <f t="shared" si="330"/>
        <v>#REF!</v>
      </c>
      <c r="Q588" s="84" t="e">
        <f t="shared" si="330"/>
        <v>#REF!</v>
      </c>
      <c r="R588" s="84" t="e">
        <f t="shared" si="330"/>
        <v>#REF!</v>
      </c>
      <c r="S588" s="84" t="e">
        <f t="shared" si="330"/>
        <v>#REF!</v>
      </c>
      <c r="T588" s="84" t="e">
        <f t="shared" si="330"/>
        <v>#REF!</v>
      </c>
      <c r="U588" s="84" t="e">
        <f t="shared" si="330"/>
        <v>#REF!</v>
      </c>
      <c r="V588" s="84" t="e">
        <f t="shared" si="330"/>
        <v>#REF!</v>
      </c>
      <c r="W588" s="84" t="e">
        <f t="shared" si="330"/>
        <v>#REF!</v>
      </c>
      <c r="X588" s="84" t="e">
        <f t="shared" si="330"/>
        <v>#REF!</v>
      </c>
      <c r="Y588" s="84" t="e">
        <f t="shared" si="330"/>
        <v>#REF!</v>
      </c>
      <c r="Z588" s="84" t="e">
        <f t="shared" si="330"/>
        <v>#REF!</v>
      </c>
      <c r="AA588" s="84" t="e">
        <f t="shared" si="330"/>
        <v>#REF!</v>
      </c>
      <c r="AB588" s="84" t="e">
        <f t="shared" si="330"/>
        <v>#REF!</v>
      </c>
      <c r="AC588" s="84" t="e">
        <f t="shared" si="330"/>
        <v>#REF!</v>
      </c>
      <c r="AD588" s="84" t="e">
        <f t="shared" si="330"/>
        <v>#REF!</v>
      </c>
      <c r="AE588" s="84" t="e">
        <f t="shared" si="330"/>
        <v>#REF!</v>
      </c>
      <c r="AF588" s="45"/>
      <c r="AG588" s="45"/>
      <c r="AH588" s="45"/>
      <c r="AI588" s="45"/>
      <c r="AJ588" s="45"/>
      <c r="AK588" s="45"/>
      <c r="AL588" s="45"/>
      <c r="AM588" s="45"/>
      <c r="AN588" s="45"/>
      <c r="AO588" s="45"/>
      <c r="AP588" s="60"/>
      <c r="AQ588" s="45"/>
      <c r="AR588" s="45"/>
      <c r="AS588" s="45"/>
      <c r="AT588" s="45"/>
      <c r="AU588" s="45"/>
      <c r="AV588" s="45"/>
      <c r="AW588" s="46"/>
      <c r="AX588" s="45"/>
      <c r="AY588" s="45"/>
      <c r="AZ588" s="45"/>
      <c r="BA588" s="45"/>
      <c r="BB588" s="12"/>
      <c r="BC588" s="12"/>
      <c r="BD588" s="12"/>
    </row>
    <row r="589" spans="1:56">
      <c r="C589" s="30" t="e">
        <f>$C$28</f>
        <v>#REF!</v>
      </c>
      <c r="D589" s="84" t="e">
        <f>(D578-D580)/(B570-B569)</f>
        <v>#REF!</v>
      </c>
      <c r="E589" s="84" t="e">
        <f>(E578-E580)/(B570-B569)</f>
        <v>#REF!</v>
      </c>
      <c r="F589" s="84" t="e">
        <f>(F578-F580)/(B570-B569)</f>
        <v>#REF!</v>
      </c>
      <c r="G589" s="84" t="e">
        <f>(G578-G580)/(B570-B569)</f>
        <v>#REF!</v>
      </c>
      <c r="H589" s="84" t="e">
        <f>(H578-H580)/(B570-B569)</f>
        <v>#REF!</v>
      </c>
      <c r="I589" s="84" t="e">
        <f>(I578-I580)/(B570-B569)</f>
        <v>#REF!</v>
      </c>
      <c r="J589" s="84" t="e">
        <f>(J578-J580)/(B570-B569)</f>
        <v>#REF!</v>
      </c>
      <c r="K589" s="84" t="e">
        <f>(K578-K580)/(B570-B569)</f>
        <v>#REF!</v>
      </c>
      <c r="L589" s="84" t="e">
        <f>(L578-L580)/(B570-B569)</f>
        <v>#REF!</v>
      </c>
      <c r="M589" s="84" t="e">
        <f>(M578-M580)/(B570-B569)</f>
        <v>#REF!</v>
      </c>
      <c r="N589" s="84" t="e">
        <f>(N578-N580)/(B570-B569)</f>
        <v>#REF!</v>
      </c>
      <c r="O589" s="84" t="e">
        <f>(O578-O580)/(B570-B569)</f>
        <v>#REF!</v>
      </c>
      <c r="P589" s="84" t="e">
        <f>(P578-P580)/(B570-B569)</f>
        <v>#REF!</v>
      </c>
      <c r="Q589" s="84" t="e">
        <f>(Q578-Q580)/(B570-B569)</f>
        <v>#REF!</v>
      </c>
      <c r="R589" s="84" t="e">
        <f>(R578-R580)/(B570-B569)</f>
        <v>#REF!</v>
      </c>
      <c r="S589" s="84" t="e">
        <f>(S578-S580)/(B570-B569)</f>
        <v>#REF!</v>
      </c>
      <c r="T589" s="84" t="e">
        <f>(T578-T580)/(B570-B569)</f>
        <v>#REF!</v>
      </c>
      <c r="U589" s="84" t="e">
        <f>(U578-U580)/(B570-B569)</f>
        <v>#REF!</v>
      </c>
      <c r="V589" s="84" t="e">
        <f>(V578-V580)/(B570-B569)</f>
        <v>#REF!</v>
      </c>
      <c r="W589" s="84" t="e">
        <f>(W578-W580)/(B570-B569)</f>
        <v>#REF!</v>
      </c>
      <c r="X589" s="84" t="e">
        <f>(X578-X580)/(B570-B569)</f>
        <v>#REF!</v>
      </c>
      <c r="Y589" s="84" t="e">
        <f>(Y578-Y580)/(B570-B569)</f>
        <v>#REF!</v>
      </c>
      <c r="Z589" s="84" t="e">
        <f>(Z578-Z580)/(B570-B569)</f>
        <v>#REF!</v>
      </c>
      <c r="AA589" s="84" t="e">
        <f>(AA578-AA580)/(B570-B569)</f>
        <v>#REF!</v>
      </c>
      <c r="AB589" s="84" t="e">
        <f>(AB578-AB580)/(B570-B569)</f>
        <v>#REF!</v>
      </c>
      <c r="AC589" s="84" t="e">
        <f>(AC578-AC580)/(B570-B569)</f>
        <v>#REF!</v>
      </c>
      <c r="AD589" s="84" t="e">
        <f>(AD578-AD580)/(B570-B569)</f>
        <v>#REF!</v>
      </c>
      <c r="AE589" s="84" t="e">
        <f>(AE578-AE580)/(B570-B569)</f>
        <v>#REF!</v>
      </c>
      <c r="AF589" s="46"/>
      <c r="AG589" s="46"/>
      <c r="AH589" s="46"/>
      <c r="AI589" s="46"/>
      <c r="AJ589" s="46"/>
      <c r="AK589" s="46"/>
      <c r="AL589" s="46"/>
      <c r="AM589" s="46"/>
      <c r="AN589" s="46"/>
      <c r="AO589" s="46"/>
      <c r="AP589" s="46"/>
      <c r="AQ589" s="46"/>
      <c r="AR589" s="46"/>
      <c r="AS589" s="46"/>
      <c r="AT589" s="46"/>
      <c r="AU589" s="46"/>
      <c r="AV589" s="12"/>
      <c r="AW589" s="46"/>
      <c r="AX589" s="12"/>
      <c r="AY589" s="12"/>
      <c r="AZ589" s="12"/>
      <c r="BA589" s="12"/>
      <c r="BB589" s="12"/>
      <c r="BC589" s="12"/>
      <c r="BD589" s="12"/>
    </row>
    <row r="590" spans="1:56">
      <c r="C590" s="30"/>
      <c r="D590" s="34"/>
      <c r="E590" s="34"/>
      <c r="F590" s="34"/>
      <c r="G590" s="34"/>
      <c r="H590" s="34"/>
      <c r="I590" s="34"/>
      <c r="J590" s="34"/>
      <c r="K590" s="34"/>
      <c r="L590" s="34"/>
      <c r="M590" s="34"/>
      <c r="N590" s="34"/>
      <c r="O590" s="34"/>
      <c r="P590" s="34"/>
      <c r="Q590" s="34"/>
      <c r="R590" s="34"/>
      <c r="S590" s="34"/>
      <c r="T590" s="34"/>
      <c r="U590" s="34"/>
      <c r="V590" s="34"/>
      <c r="W590" s="34"/>
      <c r="X590" s="34"/>
      <c r="Y590" s="34"/>
      <c r="Z590" s="34"/>
      <c r="AA590" s="34"/>
      <c r="AB590" s="34"/>
      <c r="AC590" s="34"/>
      <c r="AD590" s="34"/>
      <c r="AE590" s="34"/>
      <c r="AF590" s="46"/>
      <c r="AG590" s="46"/>
      <c r="AH590" s="46"/>
      <c r="AI590" s="46"/>
      <c r="AJ590" s="46"/>
      <c r="AK590" s="46"/>
      <c r="AL590" s="46"/>
      <c r="AM590" s="46"/>
      <c r="AN590" s="46"/>
      <c r="AO590" s="46"/>
      <c r="AP590" s="46"/>
      <c r="AQ590" s="46"/>
      <c r="AR590" s="46"/>
      <c r="AS590" s="46"/>
      <c r="AT590" s="46"/>
      <c r="AU590" s="46"/>
      <c r="AV590" s="46"/>
      <c r="AW590" s="46"/>
      <c r="AX590" s="46"/>
      <c r="AY590" s="46"/>
      <c r="AZ590" s="46"/>
      <c r="BA590" s="46"/>
      <c r="BB590" s="12"/>
      <c r="BC590" s="12"/>
      <c r="BD590" s="12"/>
    </row>
    <row r="591" spans="1:56">
      <c r="A591" s="39"/>
      <c r="B591" s="86"/>
      <c r="C591" s="30"/>
      <c r="D591" s="34"/>
      <c r="E591" s="34"/>
      <c r="F591" s="34"/>
      <c r="G591" s="34"/>
      <c r="H591" s="34"/>
      <c r="I591" s="34"/>
      <c r="J591" s="34"/>
      <c r="K591" s="34"/>
      <c r="L591" s="34"/>
      <c r="M591" s="34"/>
      <c r="N591" s="34"/>
      <c r="O591" s="34"/>
      <c r="P591" s="34"/>
      <c r="Q591" s="34"/>
      <c r="R591" s="34"/>
      <c r="S591" s="34"/>
      <c r="T591" s="34"/>
      <c r="U591" s="34"/>
      <c r="V591" s="34"/>
      <c r="W591" s="34"/>
      <c r="X591" s="34"/>
      <c r="Y591" s="34"/>
      <c r="Z591" s="34"/>
      <c r="AA591" s="34"/>
      <c r="AB591" s="34"/>
      <c r="AC591" s="34"/>
      <c r="AD591" s="34"/>
      <c r="AE591" s="34"/>
      <c r="AF591" s="46"/>
      <c r="AG591" s="46"/>
      <c r="AH591" s="46"/>
      <c r="AI591" s="46"/>
      <c r="AJ591" s="46"/>
      <c r="AK591" s="46"/>
      <c r="AL591" s="46"/>
      <c r="AM591" s="46"/>
      <c r="AN591" s="46"/>
      <c r="AO591" s="46"/>
      <c r="AP591" s="46"/>
      <c r="AQ591" s="46"/>
      <c r="AR591" s="46"/>
      <c r="AS591" s="46"/>
      <c r="AT591" s="46"/>
      <c r="AU591" s="46"/>
      <c r="AV591" s="46"/>
      <c r="AW591" s="46"/>
      <c r="AX591" s="46"/>
      <c r="AY591" s="46"/>
      <c r="AZ591" s="46"/>
      <c r="BA591" s="46"/>
      <c r="BB591" s="12"/>
      <c r="BC591" s="12"/>
      <c r="BD591" s="12"/>
    </row>
    <row r="592" spans="1:56">
      <c r="A592" s="39"/>
      <c r="B592" s="86"/>
      <c r="C592" s="30"/>
      <c r="D592" s="34"/>
      <c r="E592" s="34"/>
      <c r="F592" s="34"/>
      <c r="G592" s="34"/>
      <c r="H592" s="34"/>
      <c r="I592" s="34"/>
      <c r="J592" s="34"/>
      <c r="K592" s="34"/>
      <c r="L592" s="34"/>
      <c r="M592" s="34"/>
      <c r="N592" s="34"/>
      <c r="O592" s="34"/>
      <c r="P592" s="34"/>
      <c r="Q592" s="34"/>
      <c r="R592" s="34"/>
      <c r="S592" s="34"/>
      <c r="T592" s="34"/>
      <c r="U592" s="34"/>
      <c r="V592" s="34"/>
      <c r="W592" s="34"/>
      <c r="X592" s="34"/>
      <c r="Y592" s="34"/>
      <c r="Z592" s="34"/>
      <c r="AA592" s="34"/>
      <c r="AB592" s="34"/>
      <c r="AC592" s="34"/>
      <c r="AD592" s="34"/>
      <c r="AE592" s="34"/>
      <c r="AF592" s="46"/>
      <c r="AG592" s="46"/>
      <c r="AH592" s="46"/>
      <c r="AI592" s="46"/>
      <c r="AJ592" s="46"/>
      <c r="AK592" s="46"/>
      <c r="AL592" s="46"/>
      <c r="AM592" s="46"/>
      <c r="AN592" s="46"/>
      <c r="AO592" s="46"/>
      <c r="AP592" s="46"/>
      <c r="AQ592" s="46"/>
      <c r="AR592" s="46"/>
      <c r="AS592" s="46"/>
      <c r="AT592" s="46"/>
      <c r="AU592" s="46"/>
      <c r="AV592" s="46"/>
      <c r="AW592" s="46"/>
      <c r="AX592" s="46"/>
      <c r="AY592" s="46"/>
      <c r="AZ592" s="46"/>
      <c r="BA592" s="46"/>
      <c r="BB592" s="12"/>
      <c r="BC592" s="12"/>
      <c r="BD592" s="12"/>
    </row>
    <row r="593" spans="1:56" ht="11.1" customHeight="1">
      <c r="B593" s="12"/>
      <c r="C593" s="17"/>
      <c r="D593" s="12"/>
      <c r="E593" s="12"/>
      <c r="F593" s="12"/>
      <c r="G593" s="12"/>
      <c r="H593" s="12"/>
      <c r="I593" s="12"/>
      <c r="J593" s="12"/>
      <c r="K593" s="12"/>
      <c r="L593" s="50"/>
      <c r="M593" s="12"/>
      <c r="N593" s="12"/>
      <c r="O593" s="12"/>
      <c r="P593" s="12"/>
      <c r="Q593" s="12"/>
      <c r="R593" s="12"/>
      <c r="S593" s="12"/>
      <c r="T593" s="12"/>
      <c r="U593" s="12"/>
      <c r="V593" s="12"/>
      <c r="W593" s="12"/>
      <c r="X593" s="12"/>
      <c r="Y593" s="12"/>
      <c r="Z593" s="12"/>
      <c r="AA593" s="12"/>
      <c r="AB593" s="12"/>
      <c r="AC593" s="12"/>
      <c r="AD593" s="12"/>
      <c r="AE593" s="12"/>
      <c r="AF593" s="22"/>
      <c r="AG593" s="22"/>
      <c r="AH593" s="22"/>
      <c r="AI593" s="22"/>
      <c r="AJ593" s="22"/>
      <c r="AK593" s="22"/>
      <c r="AL593" s="22"/>
      <c r="AM593" s="22"/>
      <c r="AN593" s="22"/>
      <c r="AO593" s="22"/>
      <c r="AP593" s="22"/>
      <c r="AQ593" s="23"/>
      <c r="AR593" s="23"/>
      <c r="AS593" s="23"/>
      <c r="AT593" s="23"/>
      <c r="AU593" s="23"/>
      <c r="AV593" s="23"/>
      <c r="AW593" s="23"/>
      <c r="AX593" s="23"/>
      <c r="AY593" s="23"/>
      <c r="AZ593" s="23"/>
      <c r="BA593" s="23"/>
      <c r="BB593" s="12"/>
      <c r="BC593" s="12"/>
      <c r="BD593" s="12"/>
    </row>
    <row r="594" spans="1:56" ht="15.6" customHeight="1">
      <c r="A594" s="18" t="e">
        <f>+#REF!</f>
        <v>#REF!</v>
      </c>
      <c r="B594" s="12"/>
      <c r="C594" s="12"/>
      <c r="D594" s="12">
        <f>D$49</f>
        <v>0</v>
      </c>
      <c r="E594" s="12">
        <f t="shared" ref="E594:BD594" si="331">E$49</f>
        <v>1</v>
      </c>
      <c r="F594" s="12">
        <f t="shared" si="331"/>
        <v>2</v>
      </c>
      <c r="G594" s="12">
        <f t="shared" si="331"/>
        <v>3</v>
      </c>
      <c r="H594" s="12">
        <f t="shared" si="331"/>
        <v>4</v>
      </c>
      <c r="I594" s="12">
        <f t="shared" si="331"/>
        <v>5</v>
      </c>
      <c r="J594" s="12">
        <f t="shared" si="331"/>
        <v>6</v>
      </c>
      <c r="K594" s="12">
        <f t="shared" si="331"/>
        <v>7</v>
      </c>
      <c r="L594" s="12">
        <f t="shared" si="331"/>
        <v>8</v>
      </c>
      <c r="M594" s="12">
        <f t="shared" si="331"/>
        <v>9</v>
      </c>
      <c r="N594" s="12">
        <f t="shared" si="331"/>
        <v>10</v>
      </c>
      <c r="O594" s="12">
        <f t="shared" si="331"/>
        <v>11</v>
      </c>
      <c r="P594" s="12">
        <f t="shared" si="331"/>
        <v>12</v>
      </c>
      <c r="Q594" s="12">
        <f t="shared" si="331"/>
        <v>13</v>
      </c>
      <c r="R594" s="12">
        <f t="shared" si="331"/>
        <v>14</v>
      </c>
      <c r="S594" s="12">
        <f t="shared" si="331"/>
        <v>15</v>
      </c>
      <c r="T594" s="12">
        <f t="shared" si="331"/>
        <v>16</v>
      </c>
      <c r="U594" s="12">
        <f t="shared" si="331"/>
        <v>17</v>
      </c>
      <c r="V594" s="12">
        <f t="shared" si="331"/>
        <v>18</v>
      </c>
      <c r="W594" s="12">
        <f t="shared" si="331"/>
        <v>19</v>
      </c>
      <c r="X594" s="12">
        <f t="shared" si="331"/>
        <v>20</v>
      </c>
      <c r="Y594" s="12">
        <f t="shared" si="331"/>
        <v>21</v>
      </c>
      <c r="Z594" s="12">
        <f t="shared" si="331"/>
        <v>22</v>
      </c>
      <c r="AA594" s="12">
        <f t="shared" si="331"/>
        <v>23</v>
      </c>
      <c r="AB594" s="12">
        <f t="shared" si="331"/>
        <v>24</v>
      </c>
      <c r="AC594" s="12">
        <f t="shared" si="331"/>
        <v>25</v>
      </c>
      <c r="AD594" s="12">
        <f t="shared" si="331"/>
        <v>26</v>
      </c>
      <c r="AE594" s="12">
        <f t="shared" si="331"/>
        <v>27</v>
      </c>
      <c r="AF594" s="12">
        <f t="shared" si="331"/>
        <v>28</v>
      </c>
      <c r="AG594" s="12">
        <f t="shared" si="331"/>
        <v>29</v>
      </c>
      <c r="AH594" s="12">
        <f t="shared" si="331"/>
        <v>30</v>
      </c>
      <c r="AI594" s="12">
        <f t="shared" si="331"/>
        <v>31</v>
      </c>
      <c r="AJ594" s="12">
        <f t="shared" si="331"/>
        <v>32</v>
      </c>
      <c r="AK594" s="12">
        <f t="shared" si="331"/>
        <v>33</v>
      </c>
      <c r="AL594" s="12">
        <f t="shared" si="331"/>
        <v>34</v>
      </c>
      <c r="AM594" s="12">
        <f t="shared" si="331"/>
        <v>35</v>
      </c>
      <c r="AN594" s="12">
        <f t="shared" si="331"/>
        <v>36</v>
      </c>
      <c r="AO594" s="12">
        <f t="shared" si="331"/>
        <v>37</v>
      </c>
      <c r="AP594" s="12">
        <f t="shared" si="331"/>
        <v>38</v>
      </c>
      <c r="AQ594" s="12">
        <f t="shared" si="331"/>
        <v>39</v>
      </c>
      <c r="AR594" s="12">
        <f t="shared" si="331"/>
        <v>40</v>
      </c>
      <c r="AS594" s="12">
        <f t="shared" si="331"/>
        <v>41</v>
      </c>
      <c r="AT594" s="12">
        <f t="shared" si="331"/>
        <v>42</v>
      </c>
      <c r="AU594" s="12">
        <f t="shared" si="331"/>
        <v>43</v>
      </c>
      <c r="AV594" s="12">
        <f t="shared" si="331"/>
        <v>44</v>
      </c>
      <c r="AW594" s="12">
        <f t="shared" si="331"/>
        <v>45</v>
      </c>
      <c r="AX594" s="12">
        <f t="shared" si="331"/>
        <v>46</v>
      </c>
      <c r="AY594" s="12">
        <f t="shared" si="331"/>
        <v>47</v>
      </c>
      <c r="AZ594" s="12">
        <f t="shared" si="331"/>
        <v>48</v>
      </c>
      <c r="BA594" s="12">
        <f t="shared" si="331"/>
        <v>49</v>
      </c>
      <c r="BB594" s="12">
        <f t="shared" si="331"/>
        <v>50</v>
      </c>
      <c r="BC594" s="12">
        <f t="shared" si="331"/>
        <v>51</v>
      </c>
      <c r="BD594" s="12">
        <f t="shared" si="331"/>
        <v>52</v>
      </c>
    </row>
    <row r="595" spans="1:56" ht="15" customHeight="1">
      <c r="A595" s="28" t="e">
        <f>+"Grace "&amp; PV_Base!A594&amp;""</f>
        <v>#REF!</v>
      </c>
      <c r="B595" s="29" t="e">
        <f>#REF!</f>
        <v>#REF!</v>
      </c>
      <c r="C595" s="17"/>
      <c r="D595" s="25" t="e">
        <f>D$50</f>
        <v>#NAME?</v>
      </c>
      <c r="E595" s="25" t="e">
        <f t="shared" ref="E595:BD595" si="332">E$50</f>
        <v>#NAME?</v>
      </c>
      <c r="F595" s="25" t="e">
        <f t="shared" si="332"/>
        <v>#NAME?</v>
      </c>
      <c r="G595" s="25" t="e">
        <f t="shared" si="332"/>
        <v>#NAME?</v>
      </c>
      <c r="H595" s="25" t="e">
        <f t="shared" si="332"/>
        <v>#NAME?</v>
      </c>
      <c r="I595" s="25" t="e">
        <f t="shared" si="332"/>
        <v>#NAME?</v>
      </c>
      <c r="J595" s="25" t="e">
        <f t="shared" si="332"/>
        <v>#NAME?</v>
      </c>
      <c r="K595" s="25" t="e">
        <f t="shared" si="332"/>
        <v>#NAME?</v>
      </c>
      <c r="L595" s="25" t="e">
        <f t="shared" si="332"/>
        <v>#NAME?</v>
      </c>
      <c r="M595" s="25" t="e">
        <f t="shared" si="332"/>
        <v>#NAME?</v>
      </c>
      <c r="N595" s="25" t="e">
        <f t="shared" si="332"/>
        <v>#NAME?</v>
      </c>
      <c r="O595" s="25" t="e">
        <f t="shared" si="332"/>
        <v>#NAME?</v>
      </c>
      <c r="P595" s="25" t="e">
        <f t="shared" si="332"/>
        <v>#NAME?</v>
      </c>
      <c r="Q595" s="25" t="e">
        <f t="shared" si="332"/>
        <v>#NAME?</v>
      </c>
      <c r="R595" s="25" t="e">
        <f t="shared" si="332"/>
        <v>#NAME?</v>
      </c>
      <c r="S595" s="25" t="e">
        <f t="shared" si="332"/>
        <v>#NAME?</v>
      </c>
      <c r="T595" s="25" t="e">
        <f t="shared" si="332"/>
        <v>#NAME?</v>
      </c>
      <c r="U595" s="25" t="e">
        <f t="shared" si="332"/>
        <v>#NAME?</v>
      </c>
      <c r="V595" s="25" t="e">
        <f t="shared" si="332"/>
        <v>#NAME?</v>
      </c>
      <c r="W595" s="25" t="e">
        <f t="shared" si="332"/>
        <v>#NAME?</v>
      </c>
      <c r="X595" s="25" t="e">
        <f t="shared" si="332"/>
        <v>#NAME?</v>
      </c>
      <c r="Y595" s="25" t="e">
        <f t="shared" si="332"/>
        <v>#NAME?</v>
      </c>
      <c r="Z595" s="25" t="e">
        <f t="shared" si="332"/>
        <v>#NAME?</v>
      </c>
      <c r="AA595" s="25" t="e">
        <f t="shared" si="332"/>
        <v>#NAME?</v>
      </c>
      <c r="AB595" s="25" t="e">
        <f t="shared" si="332"/>
        <v>#NAME?</v>
      </c>
      <c r="AC595" s="25" t="e">
        <f t="shared" si="332"/>
        <v>#NAME?</v>
      </c>
      <c r="AD595" s="25" t="e">
        <f t="shared" si="332"/>
        <v>#NAME?</v>
      </c>
      <c r="AE595" s="25" t="e">
        <f t="shared" si="332"/>
        <v>#NAME?</v>
      </c>
      <c r="AF595" s="25" t="e">
        <f t="shared" si="332"/>
        <v>#NAME?</v>
      </c>
      <c r="AG595" s="25" t="e">
        <f t="shared" si="332"/>
        <v>#NAME?</v>
      </c>
      <c r="AH595" s="25" t="e">
        <f t="shared" si="332"/>
        <v>#NAME?</v>
      </c>
      <c r="AI595" s="25" t="e">
        <f t="shared" si="332"/>
        <v>#NAME?</v>
      </c>
      <c r="AJ595" s="25" t="e">
        <f t="shared" si="332"/>
        <v>#NAME?</v>
      </c>
      <c r="AK595" s="25" t="e">
        <f t="shared" si="332"/>
        <v>#NAME?</v>
      </c>
      <c r="AL595" s="25" t="e">
        <f t="shared" si="332"/>
        <v>#NAME?</v>
      </c>
      <c r="AM595" s="25" t="e">
        <f t="shared" si="332"/>
        <v>#NAME?</v>
      </c>
      <c r="AN595" s="25" t="e">
        <f t="shared" si="332"/>
        <v>#NAME?</v>
      </c>
      <c r="AO595" s="25" t="e">
        <f t="shared" si="332"/>
        <v>#NAME?</v>
      </c>
      <c r="AP595" s="25" t="e">
        <f t="shared" si="332"/>
        <v>#NAME?</v>
      </c>
      <c r="AQ595" s="25" t="e">
        <f t="shared" si="332"/>
        <v>#NAME?</v>
      </c>
      <c r="AR595" s="25" t="e">
        <f t="shared" si="332"/>
        <v>#NAME?</v>
      </c>
      <c r="AS595" s="25" t="e">
        <f t="shared" si="332"/>
        <v>#NAME?</v>
      </c>
      <c r="AT595" s="25" t="e">
        <f t="shared" si="332"/>
        <v>#NAME?</v>
      </c>
      <c r="AU595" s="25" t="e">
        <f t="shared" si="332"/>
        <v>#NAME?</v>
      </c>
      <c r="AV595" s="25" t="e">
        <f t="shared" si="332"/>
        <v>#NAME?</v>
      </c>
      <c r="AW595" s="25" t="e">
        <f t="shared" si="332"/>
        <v>#NAME?</v>
      </c>
      <c r="AX595" s="25" t="e">
        <f t="shared" si="332"/>
        <v>#NAME?</v>
      </c>
      <c r="AY595" s="25" t="e">
        <f t="shared" si="332"/>
        <v>#NAME?</v>
      </c>
      <c r="AZ595" s="25" t="e">
        <f t="shared" si="332"/>
        <v>#NAME?</v>
      </c>
      <c r="BA595" s="25" t="e">
        <f t="shared" si="332"/>
        <v>#NAME?</v>
      </c>
      <c r="BB595" s="25" t="e">
        <f t="shared" si="332"/>
        <v>#NAME?</v>
      </c>
      <c r="BC595" s="25" t="e">
        <f t="shared" si="332"/>
        <v>#NAME?</v>
      </c>
      <c r="BD595" s="25" t="e">
        <f t="shared" si="332"/>
        <v>#NAME?</v>
      </c>
    </row>
    <row r="596" spans="1:56">
      <c r="A596" s="32" t="e">
        <f>+"Maturity "&amp; PV_Base!A594&amp;""</f>
        <v>#REF!</v>
      </c>
      <c r="B596" s="33" t="e">
        <f>#REF!</f>
        <v>#REF!</v>
      </c>
      <c r="C596" s="30" t="str">
        <f>$C$9</f>
        <v>Base</v>
      </c>
      <c r="D596" s="31">
        <v>100</v>
      </c>
      <c r="E596" s="27"/>
      <c r="F596" s="27"/>
      <c r="G596" s="27"/>
      <c r="H596" s="27"/>
      <c r="I596" s="27"/>
      <c r="J596" s="27"/>
      <c r="K596" s="27"/>
      <c r="L596" s="27"/>
      <c r="M596" s="27"/>
      <c r="N596" s="27"/>
      <c r="O596" s="27"/>
      <c r="P596" s="27"/>
      <c r="Q596" s="27"/>
      <c r="R596" s="27"/>
      <c r="S596" s="27"/>
      <c r="T596" s="27"/>
      <c r="U596" s="27"/>
      <c r="V596" s="27"/>
      <c r="W596" s="27"/>
      <c r="X596" s="27"/>
      <c r="Y596" s="27"/>
      <c r="Z596" s="27"/>
      <c r="AA596" s="27"/>
      <c r="AB596" s="27"/>
      <c r="AC596" s="27"/>
      <c r="AD596" s="27"/>
      <c r="AE596" s="27"/>
      <c r="AF596" s="27"/>
      <c r="AG596" s="27"/>
      <c r="AH596" s="27"/>
      <c r="AI596" s="27"/>
      <c r="AJ596" s="27"/>
      <c r="AK596" s="27"/>
      <c r="AL596" s="27"/>
      <c r="AM596" s="27"/>
      <c r="AN596" s="27"/>
      <c r="AO596" s="27"/>
      <c r="AP596" s="27"/>
      <c r="AQ596" s="27"/>
      <c r="AR596" s="27"/>
      <c r="AS596" s="27"/>
      <c r="AT596" s="27"/>
      <c r="AU596" s="27"/>
      <c r="AV596" s="27"/>
      <c r="AW596" s="27"/>
      <c r="AX596" s="27"/>
      <c r="AY596" s="27"/>
      <c r="AZ596" s="27"/>
      <c r="BA596" s="27"/>
      <c r="BB596" s="12"/>
      <c r="BC596" s="12"/>
      <c r="BD596" s="12"/>
    </row>
    <row r="597" spans="1:56">
      <c r="A597" s="32" t="e">
        <f>+"Interest "&amp; PV_Base!A594&amp;""</f>
        <v>#REF!</v>
      </c>
      <c r="B597" s="35" t="e">
        <f>#REF!</f>
        <v>#REF!</v>
      </c>
      <c r="C597" s="30" t="e">
        <f>$C$10</f>
        <v>#REF!</v>
      </c>
      <c r="D597" s="34" t="e">
        <f>D596-D598</f>
        <v>#REF!</v>
      </c>
      <c r="E597" s="34" t="e">
        <f t="shared" ref="E597:AQ597" si="333">D597-E598</f>
        <v>#REF!</v>
      </c>
      <c r="F597" s="34" t="e">
        <f t="shared" si="333"/>
        <v>#REF!</v>
      </c>
      <c r="G597" s="34" t="e">
        <f t="shared" si="333"/>
        <v>#REF!</v>
      </c>
      <c r="H597" s="34" t="e">
        <f t="shared" si="333"/>
        <v>#REF!</v>
      </c>
      <c r="I597" s="34" t="e">
        <f t="shared" si="333"/>
        <v>#REF!</v>
      </c>
      <c r="J597" s="34" t="e">
        <f t="shared" si="333"/>
        <v>#REF!</v>
      </c>
      <c r="K597" s="34" t="e">
        <f t="shared" si="333"/>
        <v>#REF!</v>
      </c>
      <c r="L597" s="34" t="e">
        <f t="shared" si="333"/>
        <v>#REF!</v>
      </c>
      <c r="M597" s="34" t="e">
        <f t="shared" si="333"/>
        <v>#REF!</v>
      </c>
      <c r="N597" s="34" t="e">
        <f t="shared" si="333"/>
        <v>#REF!</v>
      </c>
      <c r="O597" s="34" t="e">
        <f t="shared" si="333"/>
        <v>#REF!</v>
      </c>
      <c r="P597" s="34" t="e">
        <f t="shared" si="333"/>
        <v>#REF!</v>
      </c>
      <c r="Q597" s="34" t="e">
        <f t="shared" si="333"/>
        <v>#REF!</v>
      </c>
      <c r="R597" s="34" t="e">
        <f t="shared" si="333"/>
        <v>#REF!</v>
      </c>
      <c r="S597" s="34" t="e">
        <f t="shared" si="333"/>
        <v>#REF!</v>
      </c>
      <c r="T597" s="34" t="e">
        <f t="shared" si="333"/>
        <v>#REF!</v>
      </c>
      <c r="U597" s="34" t="e">
        <f t="shared" si="333"/>
        <v>#REF!</v>
      </c>
      <c r="V597" s="34" t="e">
        <f t="shared" si="333"/>
        <v>#REF!</v>
      </c>
      <c r="W597" s="34" t="e">
        <f t="shared" si="333"/>
        <v>#REF!</v>
      </c>
      <c r="X597" s="34" t="e">
        <f t="shared" si="333"/>
        <v>#REF!</v>
      </c>
      <c r="Y597" s="34" t="e">
        <f t="shared" si="333"/>
        <v>#REF!</v>
      </c>
      <c r="Z597" s="34" t="e">
        <f t="shared" si="333"/>
        <v>#REF!</v>
      </c>
      <c r="AA597" s="34" t="e">
        <f t="shared" si="333"/>
        <v>#REF!</v>
      </c>
      <c r="AB597" s="34" t="e">
        <f t="shared" si="333"/>
        <v>#REF!</v>
      </c>
      <c r="AC597" s="34" t="e">
        <f t="shared" si="333"/>
        <v>#REF!</v>
      </c>
      <c r="AD597" s="34" t="e">
        <f t="shared" si="333"/>
        <v>#REF!</v>
      </c>
      <c r="AE597" s="34" t="e">
        <f t="shared" si="333"/>
        <v>#REF!</v>
      </c>
      <c r="AF597" s="34" t="e">
        <f t="shared" si="333"/>
        <v>#REF!</v>
      </c>
      <c r="AG597" s="34" t="e">
        <f t="shared" si="333"/>
        <v>#REF!</v>
      </c>
      <c r="AH597" s="34" t="e">
        <f t="shared" si="333"/>
        <v>#REF!</v>
      </c>
      <c r="AI597" s="34" t="e">
        <f t="shared" si="333"/>
        <v>#REF!</v>
      </c>
      <c r="AJ597" s="34" t="e">
        <f t="shared" si="333"/>
        <v>#REF!</v>
      </c>
      <c r="AK597" s="34" t="e">
        <f t="shared" si="333"/>
        <v>#REF!</v>
      </c>
      <c r="AL597" s="34" t="e">
        <f t="shared" si="333"/>
        <v>#REF!</v>
      </c>
      <c r="AM597" s="34" t="e">
        <f t="shared" si="333"/>
        <v>#REF!</v>
      </c>
      <c r="AN597" s="34" t="e">
        <f t="shared" si="333"/>
        <v>#REF!</v>
      </c>
      <c r="AO597" s="34" t="e">
        <f t="shared" si="333"/>
        <v>#REF!</v>
      </c>
      <c r="AP597" s="34" t="e">
        <f t="shared" si="333"/>
        <v>#REF!</v>
      </c>
      <c r="AQ597" s="34" t="e">
        <f t="shared" si="333"/>
        <v>#REF!</v>
      </c>
      <c r="AR597" s="34"/>
      <c r="AS597" s="34"/>
      <c r="AT597" s="34"/>
      <c r="AU597" s="34"/>
      <c r="AV597" s="34"/>
      <c r="AW597" s="34"/>
      <c r="AX597" s="34"/>
      <c r="AY597" s="34"/>
      <c r="AZ597" s="34"/>
      <c r="BA597" s="34"/>
      <c r="BB597" s="46"/>
      <c r="BC597" s="46"/>
      <c r="BD597" s="46"/>
    </row>
    <row r="598" spans="1:56">
      <c r="A598" s="36" t="e">
        <f>+"Discount "&amp; PV_Base!A594&amp;""</f>
        <v>#REF!</v>
      </c>
      <c r="B598" s="37" t="e">
        <f>#REF!</f>
        <v>#REF!</v>
      </c>
      <c r="C598" s="30" t="e">
        <f>$C$11</f>
        <v>#REF!</v>
      </c>
      <c r="D598" s="34" t="e">
        <f>IF(D594-D594-1&lt;B595,0,IF(D594-D594-1&lt;B596,D596/(B596-B595),0))</f>
        <v>#REF!</v>
      </c>
      <c r="E598" s="34" t="e">
        <f>IF(E594-D594-1&lt;B595,0,IF(E594-D594-1&lt;B596,D596/(B596-B595),0))</f>
        <v>#REF!</v>
      </c>
      <c r="F598" s="34" t="e">
        <f>IF(F594-D594-1&lt;B595,0,IF(F594-D594-1&lt;B596,D596/(B596-B595),0))</f>
        <v>#REF!</v>
      </c>
      <c r="G598" s="34" t="e">
        <f>IF(G594-D594-1&lt;B595,0,IF(G594-D594-1&lt;B596,D596/(B596-B595),0))</f>
        <v>#REF!</v>
      </c>
      <c r="H598" s="34" t="e">
        <f>IF(H594-D594-1&lt;B595,0,IF(H594-D594-1&lt;B596,D596/(B596-B595),0))</f>
        <v>#REF!</v>
      </c>
      <c r="I598" s="34" t="e">
        <f>IF(I594-D594-1&lt;B595,0,IF(I594-D594-1&lt;B596,D596/(B596-B595),0))</f>
        <v>#REF!</v>
      </c>
      <c r="J598" s="34" t="e">
        <f>IF(J594-D594-1&lt;B595,0,IF(J594-D594-1&lt;B596,D596/(B596-B595),0))</f>
        <v>#REF!</v>
      </c>
      <c r="K598" s="34" t="e">
        <f>IF(K594-D594-1&lt;B595,0,IF(K594-D594-1&lt;B596,D596/(B596-B595),0))</f>
        <v>#REF!</v>
      </c>
      <c r="L598" s="34" t="e">
        <f>IF(L594-D594-1&lt;B595,0,IF(L594-D594-1&lt;B596,D596/(B596-B595),0))</f>
        <v>#REF!</v>
      </c>
      <c r="M598" s="34" t="e">
        <f>IF(M594-D594-1&lt;B595,0,IF(M594-D594-1&lt;B596,D596/(B596-B595),0))</f>
        <v>#REF!</v>
      </c>
      <c r="N598" s="34" t="e">
        <f>IF(N594-D594-1&lt;B595,0,IF(N594-D594-1&lt;B596,D596/(B596-B595),0))</f>
        <v>#REF!</v>
      </c>
      <c r="O598" s="34" t="e">
        <f>IF(O594-D594-1&lt;B595,0,IF(O594-D594-1&lt;B596,D596/(B596-B595),0))</f>
        <v>#REF!</v>
      </c>
      <c r="P598" s="34" t="e">
        <f>IF(P594-D594-1&lt;B595,0,IF(P594-D594-1&lt;B596,D596/(B596-B595),0))</f>
        <v>#REF!</v>
      </c>
      <c r="Q598" s="34" t="e">
        <f>IF(Q594-D594-1&lt;B595,0,IF(Q594-D594-1&lt;B596,D596/(B596-B595),0))</f>
        <v>#REF!</v>
      </c>
      <c r="R598" s="34" t="e">
        <f>IF(R594-D594-1&lt;B595,0,IF(R594-D594-1&lt;B596,D596/(B596-B595),0))</f>
        <v>#REF!</v>
      </c>
      <c r="S598" s="34" t="e">
        <f>IF(S594-D594-1&lt;B595,0,IF(S594-D594-1&lt;B596,D596/(B596-B595),0))</f>
        <v>#REF!</v>
      </c>
      <c r="T598" s="34" t="e">
        <f>IF(T594-D594-1&lt;B595,0,IF(T594-D594-1&lt;B596,D596/(B596-B595),0))</f>
        <v>#REF!</v>
      </c>
      <c r="U598" s="34" t="e">
        <f>IF(U594-D594-1&lt;B595,0,IF(U594-D594-1&lt;B596,D596/(B596-B595),0))</f>
        <v>#REF!</v>
      </c>
      <c r="V598" s="34" t="e">
        <f>IF(V594-D594-1&lt;B595,0,IF(V594-D594-1&lt;B596,D596/(B596-B595),0))</f>
        <v>#REF!</v>
      </c>
      <c r="W598" s="34" t="e">
        <f>IF(W594-D594-1&lt;B595,0,IF(W594-D594-1&lt;B596,D596/(B596-B595),0))</f>
        <v>#REF!</v>
      </c>
      <c r="X598" s="34" t="e">
        <f>IF(X594-D594-1&lt;B595,0,IF(X594-D594-1&lt;B596,D596/(B596-B595),0))</f>
        <v>#REF!</v>
      </c>
      <c r="Y598" s="34" t="e">
        <f>IF(Y594-D594-1&lt;B595,0,IF(Y594-D594-1&lt;B596,D596/(B596-B595),0))</f>
        <v>#REF!</v>
      </c>
      <c r="Z598" s="34" t="e">
        <f>IF(Z594-D594-1&lt;B595,0,IF(Z594-D594-1&lt;B596,D596/(B596-B595),0))</f>
        <v>#REF!</v>
      </c>
      <c r="AA598" s="34" t="e">
        <f>IF(AA594-D594-1&lt;B595,0,IF(AA594-D594-1&lt;B596,D596/(B596-B595),0))</f>
        <v>#REF!</v>
      </c>
      <c r="AB598" s="34" t="e">
        <f>IF(AB594-D594-1&lt;B595,0,IF(AB594-D594-1&lt;B596,D596/(B596-B595),0))</f>
        <v>#REF!</v>
      </c>
      <c r="AC598" s="34" t="e">
        <f>IF(AC594-D594-1&lt;B595,0,IF(AC594-D594-1&lt;B596,D596/(B596-B595),0))</f>
        <v>#REF!</v>
      </c>
      <c r="AD598" s="34" t="e">
        <f>IF(AD594-D594-1&lt;B595,0,IF(AD594-D594-1&lt;B596,D596/(B596-B595),0))</f>
        <v>#REF!</v>
      </c>
      <c r="AE598" s="34" t="e">
        <f>IF(AE594-D594-1&lt;B595,0,IF(AE594-D594-1&lt;B596,D596/(B596-B595),0))</f>
        <v>#REF!</v>
      </c>
      <c r="AF598" s="34" t="e">
        <f>IF(AF594-D594-1&lt;B595,0,IF(AF594-D594-1&lt;B596,D596/(B596-B595),0))</f>
        <v>#REF!</v>
      </c>
      <c r="AG598" s="34" t="e">
        <f>IF(AG594-D594-1&lt;B595,0,IF(AG594-D594-1&lt;B596,D596/(B596-B595),0))</f>
        <v>#REF!</v>
      </c>
      <c r="AH598" s="34" t="e">
        <f>IF(AH594-D594-1&lt;B595,0,IF(AH594-D594-1&lt;B596,D596/(B596-B595),0))</f>
        <v>#REF!</v>
      </c>
      <c r="AI598" s="34" t="e">
        <f>IF(AI594-D594-1&lt;B595,0,IF(AI594-D594-1&lt;B596,D596/(B596-B595),0))</f>
        <v>#REF!</v>
      </c>
      <c r="AJ598" s="34" t="e">
        <f>IF(AJ594-D594-1&lt;B595,0,IF(AJ594-D594-1&lt;B596,D596/(B596-B595),0))</f>
        <v>#REF!</v>
      </c>
      <c r="AK598" s="34" t="e">
        <f>IF(AK594-D594-1&lt;B595,0,IF(AK594-D594-1&lt;B596,D596/(B596-B595),0))</f>
        <v>#REF!</v>
      </c>
      <c r="AL598" s="34" t="e">
        <f>IF(AL594-D594-1&lt;B595,0,IF(AL594-D594-1&lt;B596,D596/(B596-B595),0))</f>
        <v>#REF!</v>
      </c>
      <c r="AM598" s="34" t="e">
        <f>IF(AM594-D594-1&lt;B595,0,IF(AM594-D594-1&lt;B596,D596/(B596-B595),0))</f>
        <v>#REF!</v>
      </c>
      <c r="AN598" s="34" t="e">
        <f>IF(AN594-D594-1&lt;B595,0,IF(AN594-D594-1&lt;B596,D596/(B596-B595),0))</f>
        <v>#REF!</v>
      </c>
      <c r="AO598" s="34" t="e">
        <f>IF(AO594-D594-1&lt;B595,0,IF(AO594-D594-1&lt;B596,D596/(B596-B595),0))</f>
        <v>#REF!</v>
      </c>
      <c r="AP598" s="34" t="e">
        <f>IF(AP594-D594-1&lt;B595,0,IF(AP594-D594-1&lt;B596,D596/(B596-B595),0))</f>
        <v>#REF!</v>
      </c>
      <c r="AQ598" s="34" t="e">
        <f>IF(AQ594-D594-1&lt;B595,0,IF(AQ594-D594-1&lt;B596,D596/(B596-B595),0))</f>
        <v>#REF!</v>
      </c>
      <c r="AR598" s="34"/>
      <c r="AS598" s="34"/>
      <c r="AT598" s="34"/>
      <c r="AU598" s="34"/>
      <c r="AV598" s="34"/>
      <c r="AW598" s="34"/>
      <c r="AX598" s="34"/>
      <c r="AY598" s="34"/>
      <c r="AZ598" s="34"/>
      <c r="BA598" s="34"/>
      <c r="BB598" s="46"/>
      <c r="BC598" s="46"/>
      <c r="BD598" s="46"/>
    </row>
    <row r="599" spans="1:56">
      <c r="A599" s="49"/>
      <c r="B599" s="12"/>
      <c r="C599" s="30" t="e">
        <f>$C$12</f>
        <v>#REF!</v>
      </c>
      <c r="D599" s="84"/>
      <c r="E599" s="84" t="e">
        <f>$B597*D597</f>
        <v>#REF!</v>
      </c>
      <c r="F599" s="84" t="e">
        <f t="shared" ref="F599:BD599" si="334">$B597*E597</f>
        <v>#REF!</v>
      </c>
      <c r="G599" s="84" t="e">
        <f t="shared" si="334"/>
        <v>#REF!</v>
      </c>
      <c r="H599" s="84" t="e">
        <f t="shared" si="334"/>
        <v>#REF!</v>
      </c>
      <c r="I599" s="84" t="e">
        <f t="shared" si="334"/>
        <v>#REF!</v>
      </c>
      <c r="J599" s="84" t="e">
        <f t="shared" si="334"/>
        <v>#REF!</v>
      </c>
      <c r="K599" s="84" t="e">
        <f t="shared" si="334"/>
        <v>#REF!</v>
      </c>
      <c r="L599" s="84" t="e">
        <f t="shared" si="334"/>
        <v>#REF!</v>
      </c>
      <c r="M599" s="84" t="e">
        <f t="shared" si="334"/>
        <v>#REF!</v>
      </c>
      <c r="N599" s="84" t="e">
        <f t="shared" si="334"/>
        <v>#REF!</v>
      </c>
      <c r="O599" s="84" t="e">
        <f t="shared" si="334"/>
        <v>#REF!</v>
      </c>
      <c r="P599" s="84" t="e">
        <f t="shared" si="334"/>
        <v>#REF!</v>
      </c>
      <c r="Q599" s="84" t="e">
        <f t="shared" si="334"/>
        <v>#REF!</v>
      </c>
      <c r="R599" s="84" t="e">
        <f t="shared" si="334"/>
        <v>#REF!</v>
      </c>
      <c r="S599" s="84" t="e">
        <f t="shared" si="334"/>
        <v>#REF!</v>
      </c>
      <c r="T599" s="84" t="e">
        <f t="shared" si="334"/>
        <v>#REF!</v>
      </c>
      <c r="U599" s="84" t="e">
        <f t="shared" si="334"/>
        <v>#REF!</v>
      </c>
      <c r="V599" s="84" t="e">
        <f t="shared" si="334"/>
        <v>#REF!</v>
      </c>
      <c r="W599" s="84" t="e">
        <f t="shared" si="334"/>
        <v>#REF!</v>
      </c>
      <c r="X599" s="84" t="e">
        <f t="shared" si="334"/>
        <v>#REF!</v>
      </c>
      <c r="Y599" s="84" t="e">
        <f t="shared" si="334"/>
        <v>#REF!</v>
      </c>
      <c r="Z599" s="84" t="e">
        <f t="shared" si="334"/>
        <v>#REF!</v>
      </c>
      <c r="AA599" s="84" t="e">
        <f t="shared" si="334"/>
        <v>#REF!</v>
      </c>
      <c r="AB599" s="84" t="e">
        <f t="shared" si="334"/>
        <v>#REF!</v>
      </c>
      <c r="AC599" s="84" t="e">
        <f t="shared" si="334"/>
        <v>#REF!</v>
      </c>
      <c r="AD599" s="84" t="e">
        <f t="shared" si="334"/>
        <v>#REF!</v>
      </c>
      <c r="AE599" s="84" t="e">
        <f t="shared" si="334"/>
        <v>#REF!</v>
      </c>
      <c r="AF599" s="84" t="e">
        <f t="shared" si="334"/>
        <v>#REF!</v>
      </c>
      <c r="AG599" s="84" t="e">
        <f t="shared" si="334"/>
        <v>#REF!</v>
      </c>
      <c r="AH599" s="84" t="e">
        <f t="shared" si="334"/>
        <v>#REF!</v>
      </c>
      <c r="AI599" s="84" t="e">
        <f t="shared" si="334"/>
        <v>#REF!</v>
      </c>
      <c r="AJ599" s="84" t="e">
        <f t="shared" si="334"/>
        <v>#REF!</v>
      </c>
      <c r="AK599" s="84" t="e">
        <f t="shared" si="334"/>
        <v>#REF!</v>
      </c>
      <c r="AL599" s="84" t="e">
        <f t="shared" si="334"/>
        <v>#REF!</v>
      </c>
      <c r="AM599" s="84" t="e">
        <f t="shared" si="334"/>
        <v>#REF!</v>
      </c>
      <c r="AN599" s="84" t="e">
        <f t="shared" si="334"/>
        <v>#REF!</v>
      </c>
      <c r="AO599" s="84" t="e">
        <f t="shared" si="334"/>
        <v>#REF!</v>
      </c>
      <c r="AP599" s="84" t="e">
        <f t="shared" si="334"/>
        <v>#REF!</v>
      </c>
      <c r="AQ599" s="84" t="e">
        <f t="shared" si="334"/>
        <v>#REF!</v>
      </c>
      <c r="AR599" s="84" t="e">
        <f t="shared" si="334"/>
        <v>#REF!</v>
      </c>
      <c r="AS599" s="84" t="e">
        <f t="shared" si="334"/>
        <v>#REF!</v>
      </c>
      <c r="AT599" s="84" t="e">
        <f t="shared" si="334"/>
        <v>#REF!</v>
      </c>
      <c r="AU599" s="84" t="e">
        <f t="shared" si="334"/>
        <v>#REF!</v>
      </c>
      <c r="AV599" s="84" t="e">
        <f t="shared" si="334"/>
        <v>#REF!</v>
      </c>
      <c r="AW599" s="84" t="e">
        <f t="shared" si="334"/>
        <v>#REF!</v>
      </c>
      <c r="AX599" s="84" t="e">
        <f t="shared" si="334"/>
        <v>#REF!</v>
      </c>
      <c r="AY599" s="84" t="e">
        <f t="shared" si="334"/>
        <v>#REF!</v>
      </c>
      <c r="AZ599" s="84" t="e">
        <f t="shared" si="334"/>
        <v>#REF!</v>
      </c>
      <c r="BA599" s="84" t="e">
        <f t="shared" si="334"/>
        <v>#REF!</v>
      </c>
      <c r="BB599" s="84" t="e">
        <f t="shared" si="334"/>
        <v>#REF!</v>
      </c>
      <c r="BC599" s="84" t="e">
        <f t="shared" si="334"/>
        <v>#REF!</v>
      </c>
      <c r="BD599" s="84" t="e">
        <f t="shared" si="334"/>
        <v>#REF!</v>
      </c>
    </row>
    <row r="600" spans="1:56">
      <c r="A600" s="49"/>
      <c r="B600" s="12"/>
      <c r="C600" s="30" t="e">
        <f>$C$13</f>
        <v>#REF!</v>
      </c>
      <c r="D600" s="34" t="e">
        <f t="shared" ref="D600:AQ600" si="335">D598+D599</f>
        <v>#REF!</v>
      </c>
      <c r="E600" s="34" t="e">
        <f t="shared" si="335"/>
        <v>#REF!</v>
      </c>
      <c r="F600" s="34" t="e">
        <f t="shared" si="335"/>
        <v>#REF!</v>
      </c>
      <c r="G600" s="34" t="e">
        <f t="shared" si="335"/>
        <v>#REF!</v>
      </c>
      <c r="H600" s="34" t="e">
        <f t="shared" si="335"/>
        <v>#REF!</v>
      </c>
      <c r="I600" s="34" t="e">
        <f t="shared" si="335"/>
        <v>#REF!</v>
      </c>
      <c r="J600" s="34" t="e">
        <f t="shared" si="335"/>
        <v>#REF!</v>
      </c>
      <c r="K600" s="34" t="e">
        <f t="shared" si="335"/>
        <v>#REF!</v>
      </c>
      <c r="L600" s="34" t="e">
        <f t="shared" si="335"/>
        <v>#REF!</v>
      </c>
      <c r="M600" s="34" t="e">
        <f t="shared" si="335"/>
        <v>#REF!</v>
      </c>
      <c r="N600" s="34" t="e">
        <f t="shared" si="335"/>
        <v>#REF!</v>
      </c>
      <c r="O600" s="34" t="e">
        <f t="shared" si="335"/>
        <v>#REF!</v>
      </c>
      <c r="P600" s="34" t="e">
        <f t="shared" si="335"/>
        <v>#REF!</v>
      </c>
      <c r="Q600" s="34" t="e">
        <f t="shared" si="335"/>
        <v>#REF!</v>
      </c>
      <c r="R600" s="34" t="e">
        <f t="shared" si="335"/>
        <v>#REF!</v>
      </c>
      <c r="S600" s="34" t="e">
        <f t="shared" si="335"/>
        <v>#REF!</v>
      </c>
      <c r="T600" s="34" t="e">
        <f t="shared" si="335"/>
        <v>#REF!</v>
      </c>
      <c r="U600" s="34" t="e">
        <f t="shared" si="335"/>
        <v>#REF!</v>
      </c>
      <c r="V600" s="34" t="e">
        <f t="shared" si="335"/>
        <v>#REF!</v>
      </c>
      <c r="W600" s="34" t="e">
        <f t="shared" si="335"/>
        <v>#REF!</v>
      </c>
      <c r="X600" s="34" t="e">
        <f t="shared" si="335"/>
        <v>#REF!</v>
      </c>
      <c r="Y600" s="34" t="e">
        <f t="shared" si="335"/>
        <v>#REF!</v>
      </c>
      <c r="Z600" s="34" t="e">
        <f t="shared" si="335"/>
        <v>#REF!</v>
      </c>
      <c r="AA600" s="34" t="e">
        <f t="shared" si="335"/>
        <v>#REF!</v>
      </c>
      <c r="AB600" s="34" t="e">
        <f t="shared" si="335"/>
        <v>#REF!</v>
      </c>
      <c r="AC600" s="34" t="e">
        <f t="shared" si="335"/>
        <v>#REF!</v>
      </c>
      <c r="AD600" s="34" t="e">
        <f t="shared" si="335"/>
        <v>#REF!</v>
      </c>
      <c r="AE600" s="34" t="e">
        <f t="shared" si="335"/>
        <v>#REF!</v>
      </c>
      <c r="AF600" s="34" t="e">
        <f t="shared" si="335"/>
        <v>#REF!</v>
      </c>
      <c r="AG600" s="34" t="e">
        <f t="shared" si="335"/>
        <v>#REF!</v>
      </c>
      <c r="AH600" s="34" t="e">
        <f t="shared" si="335"/>
        <v>#REF!</v>
      </c>
      <c r="AI600" s="34" t="e">
        <f t="shared" si="335"/>
        <v>#REF!</v>
      </c>
      <c r="AJ600" s="34" t="e">
        <f t="shared" si="335"/>
        <v>#REF!</v>
      </c>
      <c r="AK600" s="34" t="e">
        <f t="shared" si="335"/>
        <v>#REF!</v>
      </c>
      <c r="AL600" s="34" t="e">
        <f t="shared" si="335"/>
        <v>#REF!</v>
      </c>
      <c r="AM600" s="34" t="e">
        <f t="shared" si="335"/>
        <v>#REF!</v>
      </c>
      <c r="AN600" s="34" t="e">
        <f t="shared" si="335"/>
        <v>#REF!</v>
      </c>
      <c r="AO600" s="34" t="e">
        <f t="shared" si="335"/>
        <v>#REF!</v>
      </c>
      <c r="AP600" s="34" t="e">
        <f t="shared" si="335"/>
        <v>#REF!</v>
      </c>
      <c r="AQ600" s="34" t="e">
        <f t="shared" si="335"/>
        <v>#REF!</v>
      </c>
      <c r="AR600" s="34"/>
      <c r="AS600" s="34"/>
      <c r="AT600" s="34"/>
      <c r="AU600" s="34"/>
      <c r="AV600" s="34"/>
      <c r="AW600" s="34"/>
      <c r="AX600" s="34"/>
      <c r="AY600" s="34"/>
      <c r="AZ600" s="34"/>
      <c r="BA600" s="34"/>
      <c r="BB600" s="45"/>
      <c r="BC600" s="45"/>
      <c r="BD600" s="45"/>
    </row>
    <row r="601" spans="1:56">
      <c r="A601" s="39"/>
      <c r="B601" s="12"/>
      <c r="C601" s="30" t="e">
        <f>$C$14</f>
        <v>#REF!</v>
      </c>
      <c r="D601" s="34" t="e">
        <f>IF($B597&gt;=$B598, D597, NPV($B598,E600:$BD600))</f>
        <v>#REF!</v>
      </c>
      <c r="E601" s="34" t="e">
        <f>IF($B597&gt;=$B598, E597, NPV($B598,F600:$BD600))</f>
        <v>#REF!</v>
      </c>
      <c r="F601" s="34" t="e">
        <f>IF($B597&gt;=$B598, F597, NPV($B598,G600:$BD600))</f>
        <v>#REF!</v>
      </c>
      <c r="G601" s="34" t="e">
        <f>IF($B597&gt;=$B598, G597, NPV($B598,H600:$BD600))</f>
        <v>#REF!</v>
      </c>
      <c r="H601" s="34" t="e">
        <f>IF($B597&gt;=$B598, H597, NPV($B598,I600:$BD600))</f>
        <v>#REF!</v>
      </c>
      <c r="I601" s="34" t="e">
        <f>IF($B597&gt;=$B598, I597, NPV($B598,J600:$BD600))</f>
        <v>#REF!</v>
      </c>
      <c r="J601" s="34" t="e">
        <f>IF($B597&gt;=$B598, J597, NPV($B598,K600:$BD600))</f>
        <v>#REF!</v>
      </c>
      <c r="K601" s="34" t="e">
        <f>IF($B597&gt;=$B598, K597, NPV($B598,L600:$BD600))</f>
        <v>#REF!</v>
      </c>
      <c r="L601" s="34" t="e">
        <f>IF($B597&gt;=$B598, L597, NPV($B598,M600:$BD600))</f>
        <v>#REF!</v>
      </c>
      <c r="M601" s="34" t="e">
        <f>IF($B597&gt;=$B598, M597, NPV($B598,N600:$BD600))</f>
        <v>#REF!</v>
      </c>
      <c r="N601" s="34" t="e">
        <f>IF($B597&gt;=$B598, N597, NPV($B598,O600:$BD600))</f>
        <v>#REF!</v>
      </c>
      <c r="O601" s="34" t="e">
        <f>IF($B597&gt;=$B598, O597, NPV($B598,P600:$BD600))</f>
        <v>#REF!</v>
      </c>
      <c r="P601" s="34" t="e">
        <f>IF($B597&gt;=$B598, P597, NPV($B598,Q600:$BD600))</f>
        <v>#REF!</v>
      </c>
      <c r="Q601" s="34" t="e">
        <f>IF($B597&gt;=$B598, Q597, NPV($B598,R600:$BD600))</f>
        <v>#REF!</v>
      </c>
      <c r="R601" s="34" t="e">
        <f>IF($B597&gt;=$B598, R597, NPV($B598,S600:$BD600))</f>
        <v>#REF!</v>
      </c>
      <c r="S601" s="34" t="e">
        <f>IF($B597&gt;=$B598, S597, NPV($B598,T600:$BD600))</f>
        <v>#REF!</v>
      </c>
      <c r="T601" s="34" t="e">
        <f>IF($B597&gt;=$B598, T597, NPV($B598,U600:$BD600))</f>
        <v>#REF!</v>
      </c>
      <c r="U601" s="34" t="e">
        <f>IF($B597&gt;=$B598, U597, NPV($B598,V600:$BD600))</f>
        <v>#REF!</v>
      </c>
      <c r="V601" s="34" t="e">
        <f>IF($B597&gt;=$B598, V597, NPV($B598,W600:$BD600))</f>
        <v>#REF!</v>
      </c>
      <c r="W601" s="34" t="e">
        <f>IF($B597&gt;=$B598, W597, NPV($B598,X600:$BD600))</f>
        <v>#REF!</v>
      </c>
      <c r="X601" s="34" t="e">
        <f>IF($B597&gt;=$B598, X597, NPV($B598,Y600:$BD600))</f>
        <v>#REF!</v>
      </c>
      <c r="Y601" s="34" t="e">
        <f>IF($B597&gt;=$B598, Y597, NPV($B598,Z600:$BD600))</f>
        <v>#REF!</v>
      </c>
      <c r="Z601" s="34" t="e">
        <f>IF($B597&gt;=$B598, Z597, NPV($B598,AA600:$BD600))</f>
        <v>#REF!</v>
      </c>
      <c r="AA601" s="34" t="e">
        <f>IF($B597&gt;=$B598, AA597, NPV($B598,AB600:$BD600))</f>
        <v>#REF!</v>
      </c>
      <c r="AB601" s="34" t="e">
        <f>IF($B597&gt;=$B598, AB597, NPV($B598,AC600:$BD600))</f>
        <v>#REF!</v>
      </c>
      <c r="AC601" s="34" t="e">
        <f>IF($B597&gt;=$B598, AC597, NPV($B598,AD600:$BD600))</f>
        <v>#REF!</v>
      </c>
      <c r="AD601" s="34" t="e">
        <f>IF($B597&gt;=$B598, AD597, NPV($B598,AE600:$BD600))</f>
        <v>#REF!</v>
      </c>
      <c r="AE601" s="34" t="e">
        <f>IF($B597&gt;=$B598, AE597, NPV($B598,AF600:$BD600))</f>
        <v>#REF!</v>
      </c>
      <c r="AF601" s="34" t="e">
        <f>IF($B597&gt;=$B598, AF597, NPV($B598,AG600:$BD600))</f>
        <v>#REF!</v>
      </c>
      <c r="AG601" s="34" t="e">
        <f>IF($B597&gt;=$B598, AG597, NPV($B598,AH600:$BD600))</f>
        <v>#REF!</v>
      </c>
      <c r="AH601" s="34" t="e">
        <f>IF($B597&gt;=$B598, AH597, NPV($B598,AI600:$BD600))</f>
        <v>#REF!</v>
      </c>
      <c r="AI601" s="34" t="e">
        <f>IF($B597&gt;=$B598, AI597, NPV($B598,AJ600:$BD600))</f>
        <v>#REF!</v>
      </c>
      <c r="AJ601" s="34" t="e">
        <f>IF($B597&gt;=$B598, AJ597, NPV($B598,AK600:$BD600))</f>
        <v>#REF!</v>
      </c>
      <c r="AK601" s="34" t="e">
        <f>IF($B597&gt;=$B598, AK597, NPV($B598,AL600:$BD600))</f>
        <v>#REF!</v>
      </c>
      <c r="AL601" s="34" t="e">
        <f>IF($B597&gt;=$B598, AL597, NPV($B598,AM600:$BD600))</f>
        <v>#REF!</v>
      </c>
      <c r="AM601" s="34" t="e">
        <f>IF($B597&gt;=$B598, AM597, NPV($B598,AN600:$BD600))</f>
        <v>#REF!</v>
      </c>
      <c r="AN601" s="34" t="e">
        <f>IF($B597&gt;=$B598, AN597, NPV($B598,AO600:$BD600))</f>
        <v>#REF!</v>
      </c>
      <c r="AO601" s="34" t="e">
        <f>IF($B597&gt;=$B598, AO597, NPV($B598,AP600:$BD600))</f>
        <v>#REF!</v>
      </c>
      <c r="AP601" s="34" t="e">
        <f>IF($B597&gt;=$B598, AP597, NPV($B598,AQ600:$BD600))</f>
        <v>#REF!</v>
      </c>
      <c r="AQ601" s="34" t="e">
        <f>IF($B597&gt;=$B598, AQ597, NPV($B598,AR600:$BD600))</f>
        <v>#REF!</v>
      </c>
      <c r="AR601" s="34"/>
      <c r="AS601" s="34"/>
      <c r="AT601" s="34"/>
      <c r="AU601" s="34"/>
      <c r="AV601" s="34"/>
      <c r="AW601" s="34"/>
      <c r="AX601" s="34"/>
      <c r="AY601" s="34"/>
      <c r="AZ601" s="34"/>
      <c r="BA601" s="34"/>
      <c r="BB601" s="34"/>
      <c r="BC601" s="34"/>
      <c r="BD601" s="34"/>
    </row>
    <row r="602" spans="1:56">
      <c r="A602" s="39"/>
      <c r="B602" s="12"/>
      <c r="C602" s="30" t="e">
        <f>$C$15</f>
        <v>#REF!</v>
      </c>
      <c r="D602" s="34" t="e">
        <f t="shared" ref="D602:AQ602" si="336">IF(D601=0,0,(1-D601/D597)*100)</f>
        <v>#REF!</v>
      </c>
      <c r="E602" s="34" t="e">
        <f t="shared" si="336"/>
        <v>#REF!</v>
      </c>
      <c r="F602" s="34" t="e">
        <f t="shared" si="336"/>
        <v>#REF!</v>
      </c>
      <c r="G602" s="34" t="e">
        <f t="shared" si="336"/>
        <v>#REF!</v>
      </c>
      <c r="H602" s="34" t="e">
        <f t="shared" si="336"/>
        <v>#REF!</v>
      </c>
      <c r="I602" s="34" t="e">
        <f t="shared" si="336"/>
        <v>#REF!</v>
      </c>
      <c r="J602" s="34" t="e">
        <f t="shared" si="336"/>
        <v>#REF!</v>
      </c>
      <c r="K602" s="34" t="e">
        <f t="shared" si="336"/>
        <v>#REF!</v>
      </c>
      <c r="L602" s="34" t="e">
        <f t="shared" si="336"/>
        <v>#REF!</v>
      </c>
      <c r="M602" s="34" t="e">
        <f t="shared" si="336"/>
        <v>#REF!</v>
      </c>
      <c r="N602" s="34" t="e">
        <f t="shared" si="336"/>
        <v>#REF!</v>
      </c>
      <c r="O602" s="34" t="e">
        <f t="shared" si="336"/>
        <v>#REF!</v>
      </c>
      <c r="P602" s="34" t="e">
        <f t="shared" si="336"/>
        <v>#REF!</v>
      </c>
      <c r="Q602" s="34" t="e">
        <f t="shared" si="336"/>
        <v>#REF!</v>
      </c>
      <c r="R602" s="34" t="e">
        <f t="shared" si="336"/>
        <v>#REF!</v>
      </c>
      <c r="S602" s="34" t="e">
        <f t="shared" si="336"/>
        <v>#REF!</v>
      </c>
      <c r="T602" s="34" t="e">
        <f t="shared" si="336"/>
        <v>#REF!</v>
      </c>
      <c r="U602" s="34" t="e">
        <f t="shared" si="336"/>
        <v>#REF!</v>
      </c>
      <c r="V602" s="34" t="e">
        <f t="shared" si="336"/>
        <v>#REF!</v>
      </c>
      <c r="W602" s="34" t="e">
        <f t="shared" si="336"/>
        <v>#REF!</v>
      </c>
      <c r="X602" s="34" t="e">
        <f t="shared" si="336"/>
        <v>#REF!</v>
      </c>
      <c r="Y602" s="34" t="e">
        <f t="shared" si="336"/>
        <v>#REF!</v>
      </c>
      <c r="Z602" s="34" t="e">
        <f t="shared" si="336"/>
        <v>#REF!</v>
      </c>
      <c r="AA602" s="34" t="e">
        <f t="shared" si="336"/>
        <v>#REF!</v>
      </c>
      <c r="AB602" s="34" t="e">
        <f t="shared" si="336"/>
        <v>#REF!</v>
      </c>
      <c r="AC602" s="34" t="e">
        <f t="shared" si="336"/>
        <v>#REF!</v>
      </c>
      <c r="AD602" s="34" t="e">
        <f t="shared" si="336"/>
        <v>#REF!</v>
      </c>
      <c r="AE602" s="34" t="e">
        <f t="shared" si="336"/>
        <v>#REF!</v>
      </c>
      <c r="AF602" s="34" t="e">
        <f t="shared" si="336"/>
        <v>#REF!</v>
      </c>
      <c r="AG602" s="34" t="e">
        <f t="shared" si="336"/>
        <v>#REF!</v>
      </c>
      <c r="AH602" s="34" t="e">
        <f t="shared" si="336"/>
        <v>#REF!</v>
      </c>
      <c r="AI602" s="34" t="e">
        <f t="shared" si="336"/>
        <v>#REF!</v>
      </c>
      <c r="AJ602" s="34" t="e">
        <f t="shared" si="336"/>
        <v>#REF!</v>
      </c>
      <c r="AK602" s="34" t="e">
        <f t="shared" si="336"/>
        <v>#REF!</v>
      </c>
      <c r="AL602" s="34" t="e">
        <f t="shared" si="336"/>
        <v>#REF!</v>
      </c>
      <c r="AM602" s="34" t="e">
        <f t="shared" si="336"/>
        <v>#REF!</v>
      </c>
      <c r="AN602" s="34" t="e">
        <f t="shared" si="336"/>
        <v>#REF!</v>
      </c>
      <c r="AO602" s="34" t="e">
        <f t="shared" si="336"/>
        <v>#REF!</v>
      </c>
      <c r="AP602" s="34" t="e">
        <f t="shared" si="336"/>
        <v>#REF!</v>
      </c>
      <c r="AQ602" s="34" t="e">
        <f t="shared" si="336"/>
        <v>#REF!</v>
      </c>
      <c r="AR602" s="50"/>
      <c r="AS602" s="50"/>
      <c r="AT602" s="50"/>
      <c r="AU602" s="50"/>
      <c r="AV602" s="50"/>
      <c r="AW602" s="50"/>
      <c r="AX602" s="50"/>
      <c r="AY602" s="50"/>
      <c r="AZ602" s="50"/>
      <c r="BA602" s="50"/>
      <c r="BB602" s="12"/>
      <c r="BC602" s="12"/>
      <c r="BD602" s="12"/>
    </row>
    <row r="603" spans="1:56">
      <c r="C603" s="30" t="str">
        <f>$C$16</f>
        <v>t-g&gt;0</v>
      </c>
      <c r="D603" s="42" t="e">
        <f t="shared" ref="D603:AE603" si="337">IF(D594-$B595&gt;0,D594-$B595,0)</f>
        <v>#REF!</v>
      </c>
      <c r="E603" s="42" t="e">
        <f t="shared" si="337"/>
        <v>#REF!</v>
      </c>
      <c r="F603" s="42" t="e">
        <f t="shared" si="337"/>
        <v>#REF!</v>
      </c>
      <c r="G603" s="42" t="e">
        <f t="shared" si="337"/>
        <v>#REF!</v>
      </c>
      <c r="H603" s="42" t="e">
        <f t="shared" si="337"/>
        <v>#REF!</v>
      </c>
      <c r="I603" s="42" t="e">
        <f t="shared" si="337"/>
        <v>#REF!</v>
      </c>
      <c r="J603" s="42" t="e">
        <f t="shared" si="337"/>
        <v>#REF!</v>
      </c>
      <c r="K603" s="42" t="e">
        <f t="shared" si="337"/>
        <v>#REF!</v>
      </c>
      <c r="L603" s="42" t="e">
        <f t="shared" si="337"/>
        <v>#REF!</v>
      </c>
      <c r="M603" s="42" t="e">
        <f t="shared" si="337"/>
        <v>#REF!</v>
      </c>
      <c r="N603" s="42" t="e">
        <f t="shared" si="337"/>
        <v>#REF!</v>
      </c>
      <c r="O603" s="42" t="e">
        <f t="shared" si="337"/>
        <v>#REF!</v>
      </c>
      <c r="P603" s="42" t="e">
        <f t="shared" si="337"/>
        <v>#REF!</v>
      </c>
      <c r="Q603" s="42" t="e">
        <f t="shared" si="337"/>
        <v>#REF!</v>
      </c>
      <c r="R603" s="42" t="e">
        <f t="shared" si="337"/>
        <v>#REF!</v>
      </c>
      <c r="S603" s="42" t="e">
        <f t="shared" si="337"/>
        <v>#REF!</v>
      </c>
      <c r="T603" s="42" t="e">
        <f t="shared" si="337"/>
        <v>#REF!</v>
      </c>
      <c r="U603" s="42" t="e">
        <f t="shared" si="337"/>
        <v>#REF!</v>
      </c>
      <c r="V603" s="42" t="e">
        <f t="shared" si="337"/>
        <v>#REF!</v>
      </c>
      <c r="W603" s="42" t="e">
        <f t="shared" si="337"/>
        <v>#REF!</v>
      </c>
      <c r="X603" s="42" t="e">
        <f t="shared" si="337"/>
        <v>#REF!</v>
      </c>
      <c r="Y603" s="42" t="e">
        <f t="shared" si="337"/>
        <v>#REF!</v>
      </c>
      <c r="Z603" s="42" t="e">
        <f t="shared" si="337"/>
        <v>#REF!</v>
      </c>
      <c r="AA603" s="42" t="e">
        <f t="shared" si="337"/>
        <v>#REF!</v>
      </c>
      <c r="AB603" s="42" t="e">
        <f t="shared" si="337"/>
        <v>#REF!</v>
      </c>
      <c r="AC603" s="42" t="e">
        <f t="shared" si="337"/>
        <v>#REF!</v>
      </c>
      <c r="AD603" s="42" t="e">
        <f t="shared" si="337"/>
        <v>#REF!</v>
      </c>
      <c r="AE603" s="42" t="e">
        <f t="shared" si="337"/>
        <v>#REF!</v>
      </c>
      <c r="AF603" s="42"/>
      <c r="AG603" s="42"/>
      <c r="AH603" s="42"/>
      <c r="AI603" s="42"/>
      <c r="AJ603" s="42"/>
      <c r="AK603" s="42"/>
      <c r="AL603" s="42"/>
      <c r="AM603" s="42"/>
      <c r="AN603" s="42"/>
      <c r="AO603" s="42"/>
      <c r="AP603" s="42"/>
      <c r="AQ603" s="42"/>
      <c r="AR603" s="43"/>
      <c r="AS603" s="43"/>
      <c r="AT603" s="43"/>
      <c r="AU603" s="43"/>
      <c r="AV603" s="43"/>
      <c r="AW603" s="43"/>
      <c r="AX603" s="43"/>
      <c r="AY603" s="43"/>
      <c r="AZ603" s="43"/>
      <c r="BA603" s="43"/>
      <c r="BB603" s="12"/>
      <c r="BC603" s="12"/>
      <c r="BD603" s="12"/>
    </row>
    <row r="604" spans="1:56">
      <c r="C604" s="30"/>
      <c r="D604" s="42" t="e">
        <f>IF(D603=0,0,CHOOSE(D603,D610,E610,F610,G610,H610,I610,J610,K610,L610,M610,N610,O610,P610,Q610,R610,S610,T610,U610,V610,W610,X610,Y610,Z610,AA610,AB610,AC610,AD610,AE610,AF610))</f>
        <v>#REF!</v>
      </c>
      <c r="E604" s="42" t="e">
        <f>IF(E603=0,0,CHOOSE(E603,D610,E610,F610,G610,H610,I610,J610,K610,L610,M610,N610,O610,P610,Q610,R610,S610,T610,U610,V610,W610,X610,Y610,Z610,AA610,AB610,AC610,AD610,AE610,AF610))</f>
        <v>#REF!</v>
      </c>
      <c r="F604" s="42" t="e">
        <f>IF(F603=0,0,CHOOSE(F603,D610,E610,F610,G610,H610,I610,J610,K610,L610,M610,N610,O610,P610,Q610,R610,S610,T610,U610,V610,W610,X610,Y610,Z610,AA610,AB610,AC610,AD610,AE610,AF610))</f>
        <v>#REF!</v>
      </c>
      <c r="G604" s="42" t="e">
        <f>IF(G603=0,0,CHOOSE(G603,D610,E610,F610,G610,H610,I610,J610,K610,L610,M610,N610,O610,P610,Q610,R610,S610,T610,U610,V610,W610,X610,Y610,Z610,AA610,AB610,AC610,AD610,AE610,AF610))</f>
        <v>#REF!</v>
      </c>
      <c r="H604" s="42" t="e">
        <f>IF(H603=0,0,CHOOSE(H603,D610,E610,F610,G610,H610,I610,J610,K610,L610,M610,N610,O610,P610,Q610,R610,S610,T610,U610,V610,W610,X610,Y610,Z610,AA610,AB610,AC610,AD610,AE610,AF610))</f>
        <v>#REF!</v>
      </c>
      <c r="I604" s="42" t="e">
        <f>IF(I603=0,0,CHOOSE(I603,D610,E610,F610,G610,H610,I610,J610,K610,L610,M610,N610,O610,P610,Q610,R610,S610,T610,U610,V610,W610,X610,Y610,Z610,AA610,AB610,AC610,AD610,AE610,AF610))</f>
        <v>#REF!</v>
      </c>
      <c r="J604" s="42" t="e">
        <f>IF(J603=0,0,CHOOSE(J603,D610,E610,F610,G610,H610,I610,J610,K610,L610,M610,N610,O610,P610,Q610,R610,S610,T610,U610,V610,W610,X610,Y610,Z610,AA610,AB610,AC610,AD610,AE610,AF610))</f>
        <v>#REF!</v>
      </c>
      <c r="K604" s="42" t="e">
        <f>IF(K603=0,0,CHOOSE(K603,D610,E610,F610,G610,H610,I610,J610,K610,L610,M610,N610,O610,P610,Q610,R610,S610,T610,U610,V610,W610,X610,Y610,Z610,AA610,AB610,AC610,AD610,AE610,AF610))</f>
        <v>#REF!</v>
      </c>
      <c r="L604" s="42" t="e">
        <f>IF(L603=0,0,CHOOSE(L603,D610,E610,F610,G610,H610,I610,J610,K610,L610,M610,N610,O610,P610,Q610,R610,S610,T610,U610,V610,W610,X610,Y610,Z610,AA610,AB610,AC610,AD610,AE610,AF610))</f>
        <v>#REF!</v>
      </c>
      <c r="M604" s="42" t="e">
        <f>IF(M603=0,0,CHOOSE(M603,D610,E610,F610,G610,H610,I610,J610,K610,L610,M610,N610,O610,P610,Q610,R610,S610,T610,U610,V610,W610,X610,Y610,Z610,AA610,AB610,AC610,AD610,AE610,AF610))</f>
        <v>#REF!</v>
      </c>
      <c r="N604" s="42" t="e">
        <f>IF(N603=0,0,CHOOSE(N603,D610,E610,F610,G610,H610,I610,J610,K610,L610,M610,N610,O610,P610,Q610,R610,S610,T610,U610,V610,W610,X610,Y610,Z610,AA610,AB610,AC610,AD610,AE610,AF610))</f>
        <v>#REF!</v>
      </c>
      <c r="O604" s="42" t="e">
        <f>IF(O603=0,0,CHOOSE(O603,D610,E610,F610,G610,H610,I610,J610,K610,L610,M610,N610,O610,P610,Q610,R610,S610,T610,U610,V610,W610,X610,Y610,Z610,AA610,AB610,AC610,AD610,AE610,AF610))</f>
        <v>#REF!</v>
      </c>
      <c r="P604" s="42" t="e">
        <f>IF(P603=0,0,CHOOSE(P603,D610,E610,F610,G610,H610,I610,J610,K610,L610,M610,N610,O610,P610,Q610,R610,S610,T610,U610,V610,W610,X610,Y610,Z610,AA610,AB610,AC610,AD610,AE610,AF610))</f>
        <v>#REF!</v>
      </c>
      <c r="Q604" s="42" t="e">
        <f>IF(Q603=0,0,CHOOSE(Q603,D610,E610,F610,G610,H610,I610,J610,K610,L610,M610,N610,O610,P610,Q610,R610,S610,T610,U610,V610,W610,X610,Y610,Z610,AA610,AB610,AC610,AD610,AE610,AF610))</f>
        <v>#REF!</v>
      </c>
      <c r="R604" s="42" t="e">
        <f>IF(R603=0,0,CHOOSE(R603,D610,E610,F610,G610,H610,I610,J610,K610,L610,M610,N610,O610,P610,Q610,R610,S610,T610,U610,V610,W610,X610,Y610,Z610,AA610,AB610,AC610,AD610,AE610,AF610))</f>
        <v>#REF!</v>
      </c>
      <c r="S604" s="42" t="e">
        <f>IF(S603=0,0,CHOOSE(S603,D610,E610,F610,G610,H610,I610,J610,K610,L610,M610,N610,O610,P610,Q610,R610,S610,T610,U610,V610,W610,X610,Y610,Z610,AA610,AB610,AC610,AD610,AE610,AF610))</f>
        <v>#REF!</v>
      </c>
      <c r="T604" s="42" t="e">
        <f>IF(T603=0,0,CHOOSE(T603,D610,E610,F610,G610,H610,I610,J610,K610,L610,M610,N610,O610,P610,Q610,R610,S610,T610,U610,V610,W610,X610,Y610,Z610,AA610,AB610,AC610,AD610,AE610,AF610))</f>
        <v>#REF!</v>
      </c>
      <c r="U604" s="42" t="e">
        <f>IF(U603=0,0,CHOOSE(U603,D610,E610,F610,G610,H610,I610,J610,K610,L610,M610,N610,O610,P610,Q610,R610,S610,T610,U610,V610,W610,X610,Y610,Z610,AA610,AB610,AC610,AD610,AE610,AF610))</f>
        <v>#REF!</v>
      </c>
      <c r="V604" s="42" t="e">
        <f>IF(V603=0,0,CHOOSE(V603,D610,E610,F610,G610,H610,I610,J610,K610,L610,M610,N610,O610,P610,Q610,R610,S610,T610,U610,V610,W610,X610,Y610,Z610,AA610,AB610,AC610,AD610,AE610,AF610))</f>
        <v>#REF!</v>
      </c>
      <c r="W604" s="42" t="e">
        <f>IF(W603=0,0,CHOOSE(W603,D610,E610,F610,G610,H610,I610,J610,K610,L610,M610,N610,O610,P610,Q610,R610,S610,T610,U610,V610,W610,X610,Y610,Z610,AA610,AB610,AC610,AD610,AE610,AF610))</f>
        <v>#REF!</v>
      </c>
      <c r="X604" s="42" t="e">
        <f>IF(X603=0,0,CHOOSE(X603,D610,E610,F610,G610,H610,I610,J610,K610,L610,M610,N610,O610,P610,Q610,R610,S610,T610,U610,V610,W610,X610,Y610,Z610,AA610,AB610,AC610,AD610,AE610,AF610))</f>
        <v>#REF!</v>
      </c>
      <c r="Y604" s="42" t="e">
        <f>IF(Y603=0,0,CHOOSE(Y603,D610,E610,F610,G610,H610,I610,J610,K610,L610,M610,N610,O610,P610,Q610,R610,S610,T610,U610,V610,W610,X610,Y610,Z610,AA610,AB610,AC610,AD610,AE610,AF610))</f>
        <v>#REF!</v>
      </c>
      <c r="Z604" s="42" t="e">
        <f>IF(Z603=0,0,CHOOSE(Z603,D610,E610,F610,G610,H610,I610,J610,K610,L610,M610,N610,O610,P610,Q610,R610,S610,T610,U610,V610,W610,X610,Y610,Z610,AA610,AB610,AC610,AD610,AE610,AF610))</f>
        <v>#REF!</v>
      </c>
      <c r="AA604" s="42" t="e">
        <f>IF(AA603=0,0,CHOOSE(AA603,D610,E610,F610,G610,H610,I610,J610,K610,L610,M610,N610,O610,P610,Q610,R610,S610,T610,U610,V610,W610,X610,Y610,Z610,AA610,AB610,AC610,AD610,AE610,AF610))</f>
        <v>#REF!</v>
      </c>
      <c r="AB604" s="42" t="e">
        <f>IF(AB603=0,0,CHOOSE(AB603,D610,E610,F610,G610,H610,I610,J610,K610,L610,M610,N610,O610,P610,Q610,R610,S610,T610,U610,V610,W610,X610,Y610,Z610,AA610,AB610,AC610,AD610,AE610,AF610))</f>
        <v>#REF!</v>
      </c>
      <c r="AC604" s="42" t="e">
        <f>IF(AC603=0,0,CHOOSE(AC603,D610,E610,F610,G610,H610,I610,J610,K610,L610,M610,N610,O610,P610,Q610,R610,S610,T610,U610,V610,W610,X610,Y610,Z610,AA610,AB610,AC610,AD610,AE610,AF610))</f>
        <v>#REF!</v>
      </c>
      <c r="AD604" s="42" t="e">
        <f>IF(AD603=0,0,CHOOSE(AD603,D610,E610,F610,G610,H610,I610,J610,K610,L610,M610,N610,O610,P610,Q610,R610,S610,T610,U610,V610,W610,X610,Y610,Z610,AA610,AB610,AC610,AD610,AE610,AF610))</f>
        <v>#REF!</v>
      </c>
      <c r="AE604" s="42" t="e">
        <f>IF(AE603=0,0,CHOOSE(AE603,D610,E610,F610,G610,H610,I610,J610,K610,L610,M610,N610,O610,P610,Q610,R610,S610,T610,U610,V610,W610,X610,Y610,Z610,AA610,AB610,AC610,AD610,AE610,AF610))</f>
        <v>#REF!</v>
      </c>
      <c r="AF604" s="42"/>
      <c r="AG604" s="42"/>
      <c r="AH604" s="42"/>
      <c r="AI604" s="42"/>
      <c r="AJ604" s="42"/>
      <c r="AK604" s="42"/>
      <c r="AL604" s="42"/>
      <c r="AM604" s="42"/>
      <c r="AN604" s="42"/>
      <c r="AO604" s="42"/>
      <c r="AP604" s="42"/>
      <c r="AQ604" s="42"/>
      <c r="AR604" s="23"/>
      <c r="AS604" s="23"/>
      <c r="AT604" s="23"/>
      <c r="AU604" s="23"/>
      <c r="AV604" s="23"/>
      <c r="AW604" s="23"/>
      <c r="AX604" s="23"/>
      <c r="AY604" s="23"/>
      <c r="AZ604" s="23"/>
      <c r="BA604" s="23"/>
      <c r="BB604" s="12"/>
      <c r="BC604" s="12"/>
      <c r="BD604" s="12"/>
    </row>
    <row r="605" spans="1:56">
      <c r="C605" s="30" t="str">
        <f>$C$18</f>
        <v>t-m condition</v>
      </c>
      <c r="D605" s="42" t="e">
        <f t="shared" ref="D605:AE605" si="338">IF(D594-$B596&gt;0,D594-$B596,0)</f>
        <v>#REF!</v>
      </c>
      <c r="E605" s="42" t="e">
        <f t="shared" si="338"/>
        <v>#REF!</v>
      </c>
      <c r="F605" s="42" t="e">
        <f t="shared" si="338"/>
        <v>#REF!</v>
      </c>
      <c r="G605" s="42" t="e">
        <f t="shared" si="338"/>
        <v>#REF!</v>
      </c>
      <c r="H605" s="42" t="e">
        <f t="shared" si="338"/>
        <v>#REF!</v>
      </c>
      <c r="I605" s="42" t="e">
        <f t="shared" si="338"/>
        <v>#REF!</v>
      </c>
      <c r="J605" s="42" t="e">
        <f t="shared" si="338"/>
        <v>#REF!</v>
      </c>
      <c r="K605" s="42" t="e">
        <f t="shared" si="338"/>
        <v>#REF!</v>
      </c>
      <c r="L605" s="42" t="e">
        <f t="shared" si="338"/>
        <v>#REF!</v>
      </c>
      <c r="M605" s="42" t="e">
        <f t="shared" si="338"/>
        <v>#REF!</v>
      </c>
      <c r="N605" s="42" t="e">
        <f t="shared" si="338"/>
        <v>#REF!</v>
      </c>
      <c r="O605" s="42" t="e">
        <f t="shared" si="338"/>
        <v>#REF!</v>
      </c>
      <c r="P605" s="42" t="e">
        <f t="shared" si="338"/>
        <v>#REF!</v>
      </c>
      <c r="Q605" s="42" t="e">
        <f t="shared" si="338"/>
        <v>#REF!</v>
      </c>
      <c r="R605" s="42" t="e">
        <f t="shared" si="338"/>
        <v>#REF!</v>
      </c>
      <c r="S605" s="42" t="e">
        <f t="shared" si="338"/>
        <v>#REF!</v>
      </c>
      <c r="T605" s="42" t="e">
        <f t="shared" si="338"/>
        <v>#REF!</v>
      </c>
      <c r="U605" s="42" t="e">
        <f t="shared" si="338"/>
        <v>#REF!</v>
      </c>
      <c r="V605" s="42" t="e">
        <f t="shared" si="338"/>
        <v>#REF!</v>
      </c>
      <c r="W605" s="42" t="e">
        <f t="shared" si="338"/>
        <v>#REF!</v>
      </c>
      <c r="X605" s="42" t="e">
        <f t="shared" si="338"/>
        <v>#REF!</v>
      </c>
      <c r="Y605" s="42" t="e">
        <f t="shared" si="338"/>
        <v>#REF!</v>
      </c>
      <c r="Z605" s="42" t="e">
        <f t="shared" si="338"/>
        <v>#REF!</v>
      </c>
      <c r="AA605" s="42" t="e">
        <f t="shared" si="338"/>
        <v>#REF!</v>
      </c>
      <c r="AB605" s="42" t="e">
        <f t="shared" si="338"/>
        <v>#REF!</v>
      </c>
      <c r="AC605" s="42" t="e">
        <f t="shared" si="338"/>
        <v>#REF!</v>
      </c>
      <c r="AD605" s="42" t="e">
        <f t="shared" si="338"/>
        <v>#REF!</v>
      </c>
      <c r="AE605" s="42" t="e">
        <f t="shared" si="338"/>
        <v>#REF!</v>
      </c>
      <c r="AF605" s="42"/>
      <c r="AG605" s="42"/>
      <c r="AH605" s="42"/>
      <c r="AI605" s="42"/>
      <c r="AJ605" s="42"/>
      <c r="AK605" s="42"/>
      <c r="AL605" s="42"/>
      <c r="AM605" s="42"/>
      <c r="AN605" s="42"/>
      <c r="AO605" s="42"/>
      <c r="AP605" s="42"/>
      <c r="AQ605" s="42"/>
      <c r="AR605" s="45"/>
      <c r="AS605" s="45"/>
      <c r="AT605" s="45"/>
      <c r="AU605" s="45"/>
      <c r="AV605" s="45"/>
      <c r="AW605" s="46"/>
      <c r="AX605" s="45"/>
      <c r="AY605" s="45"/>
      <c r="AZ605" s="45"/>
      <c r="BA605" s="45"/>
      <c r="BB605" s="12"/>
      <c r="BC605" s="12"/>
      <c r="BD605" s="12"/>
    </row>
    <row r="606" spans="1:56">
      <c r="D606" s="34" t="e">
        <f>IF(D605=0,0,CHOOSE(D605,D610,E610,F610,G610,H610,I610,J610,K610,L610,M610,N610,O610,P610,Q610,R610,S610,T610,U610,V610,W610,X610,Y610,Z610,AA610,AB610,AC610,AD610,AE610))</f>
        <v>#REF!</v>
      </c>
      <c r="E606" s="34" t="e">
        <f>IF(E605=0,0,CHOOSE(E605,D610,E610,F610,G610,H610,I610,J610,K610,L610,M610,N610,O610,P610,Q610,R610,S610,T610,U610,V610,W610,X610,Y610,Z610,AA610,AB610,AC610,AD610,AE610))</f>
        <v>#REF!</v>
      </c>
      <c r="F606" s="34" t="e">
        <f>IF(F605=0,0,CHOOSE(F605,D610,E610,F610,G610,H610,I610,J610,K610,L610,M610,N610,O610,P610,Q610,R610,S610,T610,U610,V610,W610,X610,Y610,Z610,AA610,AB610,AC610,AD610,AE610))</f>
        <v>#REF!</v>
      </c>
      <c r="G606" s="34" t="e">
        <f>IF(G605=0,0,CHOOSE(G605,D610,E610,F610,G610,H610,I610,J610,K610,L610,M610,N610,O610,P610,Q610,R610,S610,T610,U610,V610,W610,X610,Y610,Z610,AA610,AB610,AC610,AD610,AE610))</f>
        <v>#REF!</v>
      </c>
      <c r="H606" s="34" t="e">
        <f>IF(H605=0,0,CHOOSE(H605,D610,E610,F610,G610,H610,I610,J610,K610,L610,M610,N610,O610,P610,Q610,R610,S610,T610,U610,V610,W610,X610,Y610,Z610,AA610,AB610,AC610,AD610,AE610))</f>
        <v>#REF!</v>
      </c>
      <c r="I606" s="34" t="e">
        <f>IF(I605=0,0,CHOOSE(I605,D610,E610,F610,G610,H610,I610,J610,K610,L610,M610,N610,O610,P610,Q610,R610,S610,T610,U610,V610,W610,X610,Y610,Z610,AA610,AB610,AC610,AD610,AE610))</f>
        <v>#REF!</v>
      </c>
      <c r="J606" s="34" t="e">
        <f>IF(J605=0,0,CHOOSE(J605,D610,E610,F610,G610,H610,I610,J610,K610,L610,M610,N610,O610,P610,Q610,R610,S610,T610,U610,V610,W610,X610,Y610,Z610,AA610,AB610,AC610,AD610,AE610))</f>
        <v>#REF!</v>
      </c>
      <c r="K606" s="34" t="e">
        <f>IF(K605=0,0,CHOOSE(K605,D610,E610,F610,G610,H610,I610,J610,K610,L610,M610,N610,O610,P610,Q610,R610,S610,T610,U610,V610,W610,X610,Y610,Z610,AA610,AB610,AC610,AD610,AE610))</f>
        <v>#REF!</v>
      </c>
      <c r="L606" s="34" t="e">
        <f>IF(L605=0,0,CHOOSE(L605,D610,E610,F610,G610,H610,I610,J610,K610,L610,M610,N610,O610,P610,Q610,R610,S610,T610,U610,V610,W610,X610,Y610,Z610,AA610,AB610,AC610,AD610,AE610))</f>
        <v>#REF!</v>
      </c>
      <c r="M606" s="34" t="e">
        <f>IF(M605=0,0,CHOOSE(M605,D610,E610,F610,G610,H610,I610,J610,K610,L610,M610,N610,O610,P610,Q610,R610,S610,T610,U610,V610,W610,X610,Y610,Z610,AA610,AB610,AC610,AD610,AE610))</f>
        <v>#REF!</v>
      </c>
      <c r="N606" s="34" t="e">
        <f>IF(N605=0,0,CHOOSE(N605,D610,E610,F610,G610,H610,I610,J610,K610,L610,M610,N610,O610,P610,Q610,R610,S610,T610,U610,V610,W610,X610,Y610,Z610,AA610,AB610,AC610,AD610,AE610))</f>
        <v>#REF!</v>
      </c>
      <c r="O606" s="34" t="e">
        <f>IF(O605=0,0,CHOOSE(O605,D610,E610,F610,G610,H610,I610,J610,K610,L610,M610,N610,O610,P610,Q610,R610,S610,T610,U610,V610,W610,X610,Y610,Z610,AA610,AB610,AC610,AD610,AE610))</f>
        <v>#REF!</v>
      </c>
      <c r="P606" s="34" t="e">
        <f>IF(P605=0,0,CHOOSE(P605,D610,E610,F610,G610,H610,I610,J610,K610,L610,M610,N610,O610,P610,Q610,R610,S610,T610,U610,V610,W610,X610,Y610,Z610,AA610,AB610,AC610,AD610,AE610))</f>
        <v>#REF!</v>
      </c>
      <c r="Q606" s="34" t="e">
        <f>IF(Q605=0,0,CHOOSE(Q605,D610,E610,F610,G610,H610,I610,J610,K610,L610,M610,N610,O610,P610,Q610,R610,S610,T610,U610,V610,W610,X610,Y610,Z610,AA610,AB610,AC610,AD610,AE610))</f>
        <v>#REF!</v>
      </c>
      <c r="R606" s="34" t="e">
        <f>IF(R605=0,0,CHOOSE(R605,D610,E610,F610,G610,H610,I610,J610,K610,L610,M610,N610,O610,P610,Q610,R610,S610,T610,U610,V610,W610,X610,Y610,Z610,AA610,AB610,AC610,AD610,AE610))</f>
        <v>#REF!</v>
      </c>
      <c r="S606" s="34" t="e">
        <f>IF(S605=0,0,CHOOSE(S605,D610,E610,F610,G610,H610,I610,J610,K610,L610,M610,N610,O610,P610,Q610,R610,S610,T610,U610,V610,W610,X610,Y610,Z610,AA610,AB610,AC610,AD610,AE610))</f>
        <v>#REF!</v>
      </c>
      <c r="T606" s="34" t="e">
        <f>IF(T605=0,0,CHOOSE(T605,D610,E610,F610,G610,H610,I610,J610,K610,L610,M610,N610,O610,P610,Q610,R610,S610,T610,U610,V610,W610,X610,Y610,Z610,AA610,AB610,AC610,AD610,AE610))</f>
        <v>#REF!</v>
      </c>
      <c r="U606" s="34" t="e">
        <f>IF(U605=0,0,CHOOSE(U605,D610,E610,F610,G610,H610,I610,J610,K610,L610,M610,N610,O610,P610,Q610,R610,S610,T610,U610,V610,W610,X610,Y610,Z610,AA610,AB610,AC610,AD610,AE610))</f>
        <v>#REF!</v>
      </c>
      <c r="V606" s="34" t="e">
        <f>IF(V605=0,0,CHOOSE(V605,D610,E610,F610,G610,H610,I610,J610,K610,L610,M610,N610,O610,P610,Q610,R610,S610,T610,U610,V610,W610,X610,Y610,Z610,AA610,AB610,AC610,AD610,AE610))</f>
        <v>#REF!</v>
      </c>
      <c r="W606" s="34" t="e">
        <f>IF(W605=0,0,CHOOSE(W605,D610,E610,F610,G610,H610,I610,J610,K610,L610,M610,N610,O610,P610,Q610,R610,S610,T610,U610,V610,W610,X610,Y610,Z610,AA610,AB610,AC610,AD610,AE610))</f>
        <v>#REF!</v>
      </c>
      <c r="X606" s="34" t="e">
        <f>IF(X605=0,0,CHOOSE(X605,D610,E610,F610,G610,H610,I610,J610,K610,L610,M610,N610,O610,P610,Q610,R610,S610,T610,U610,V610,W610,X610,Y610,Z610,AA610,AB610,AC610,AD610,AE610))</f>
        <v>#REF!</v>
      </c>
      <c r="Y606" s="34" t="e">
        <f>IF(Y605=0,0,CHOOSE(Y605,D610,E610,F610,G610,H610,I610,J610,K610,L610,M610,N610,O610,P610,Q610,R610,S610,T610,U610,V610,W610,X610,Y610,Z610,AA610,AB610,AC610,AD610,AE610))</f>
        <v>#REF!</v>
      </c>
      <c r="Z606" s="34" t="e">
        <f>IF(Z605=0,0,CHOOSE(Z605,D610,E610,F610,G610,H610,I610,J610,K610,L610,M610,N610,O610,P610,Q610,R610,S610,T610,U610,V610,W610,X610,Y610,Z610,AA610,AB610,AC610,AD610,AE610))</f>
        <v>#REF!</v>
      </c>
      <c r="AA606" s="34" t="e">
        <f>IF(AA605=0,0,CHOOSE(AA605,D610,E610,F610,G610,H610,I610,J610,K610,L610,M610,N610,O610,P610,Q610,R610,S610,T610,U610,V610,W610,X610,Y610,Z610,AA610,AB610,AC610,AD610,AE610))</f>
        <v>#REF!</v>
      </c>
      <c r="AB606" s="34" t="e">
        <f>IF(AB605=0,0,CHOOSE(AB605,D610,E610,F610,G610,H610,I610,J610,K610,L610,M610,N610,O610,P610,Q610,R610,S610,T610,U610,V610,W610,X610,Y610,Z610,AA610,AB610,AC610,AD610,AE610))</f>
        <v>#REF!</v>
      </c>
      <c r="AC606" s="34" t="e">
        <f>IF(AC605=0,0,CHOOSE(AC605,D610,E610,F610,G610,H610,I610,J610,K610,L610,M610,N610,O610,P610,Q610,R610,S610,T610,U610,V610,W610,X610,Y610,Z610,AA610,AB610,AC610,AD610,AE610))</f>
        <v>#REF!</v>
      </c>
      <c r="AD606" s="34" t="e">
        <f>IF(AD605=0,0,CHOOSE(AD605,D610,E610,F610,G610,H610,I610,J610,K610,L610,M610,N610,O610,P610,Q610,R610,S610,T610,U610,V610,W610,X610,Y610,Z610,AA610,AB610,AC610,AD610,AE610))</f>
        <v>#REF!</v>
      </c>
      <c r="AE606" s="34" t="e">
        <f>IF(AE605=0,0,CHOOSE(AE605,D610,E610,F610,G610,H610,I610,J610,K610,L610,M610,N610,O610,P610,Q610,R610,S610,T610,U610,V610,W610,X610,Y610,Z610,AA610,AB610,AC610,AD610,AE610))</f>
        <v>#REF!</v>
      </c>
      <c r="AF606" s="42"/>
      <c r="AG606" s="42"/>
      <c r="AH606" s="42"/>
      <c r="AI606" s="42"/>
      <c r="AJ606" s="42"/>
      <c r="AK606" s="42"/>
      <c r="AL606" s="42"/>
      <c r="AM606" s="42"/>
      <c r="AN606" s="42"/>
      <c r="AO606" s="42"/>
      <c r="AP606" s="42"/>
      <c r="AQ606" s="42"/>
      <c r="AR606" s="12"/>
      <c r="AS606" s="12"/>
      <c r="AT606" s="12"/>
      <c r="AU606" s="12"/>
      <c r="AV606" s="12"/>
      <c r="AW606" s="12"/>
      <c r="AX606" s="12"/>
      <c r="AY606" s="12"/>
      <c r="AZ606" s="12"/>
      <c r="BA606" s="12"/>
      <c r="BB606" s="12"/>
      <c r="BC606" s="12"/>
      <c r="BD606" s="12"/>
    </row>
    <row r="607" spans="1:56">
      <c r="A607" s="49"/>
      <c r="B607" s="12"/>
      <c r="C607" s="12"/>
      <c r="D607" s="22"/>
      <c r="E607" s="22"/>
      <c r="F607" s="22"/>
      <c r="G607" s="22"/>
      <c r="H607" s="22"/>
      <c r="I607" s="22"/>
      <c r="J607" s="22"/>
      <c r="K607" s="22"/>
      <c r="L607" s="22"/>
      <c r="M607" s="22"/>
      <c r="N607" s="22"/>
      <c r="O607" s="22"/>
      <c r="P607" s="22"/>
      <c r="Q607" s="22"/>
      <c r="R607" s="22"/>
      <c r="S607" s="22"/>
      <c r="T607" s="22"/>
      <c r="U607" s="22"/>
      <c r="V607" s="22"/>
      <c r="W607" s="22"/>
      <c r="X607" s="22"/>
      <c r="Y607" s="22"/>
      <c r="Z607" s="22"/>
      <c r="AA607" s="22"/>
      <c r="AB607" s="22"/>
      <c r="AC607" s="22"/>
      <c r="AD607" s="50"/>
      <c r="AE607" s="50"/>
      <c r="AF607" s="50"/>
      <c r="AG607" s="50"/>
      <c r="AH607" s="50"/>
      <c r="AI607" s="50"/>
      <c r="AJ607" s="50"/>
      <c r="AK607" s="50"/>
      <c r="AL607" s="50"/>
      <c r="AM607" s="50"/>
      <c r="AN607" s="50"/>
      <c r="AO607" s="50"/>
      <c r="AP607" s="50"/>
      <c r="AQ607" s="50"/>
      <c r="AR607" s="50"/>
      <c r="AS607" s="50"/>
      <c r="AT607" s="50"/>
      <c r="AU607" s="50"/>
      <c r="AV607" s="50"/>
      <c r="AW607" s="50"/>
      <c r="AX607" s="50"/>
      <c r="AY607" s="50"/>
      <c r="AZ607" s="50"/>
      <c r="BA607" s="50"/>
      <c r="BB607" s="12"/>
      <c r="BC607" s="12"/>
      <c r="BD607" s="12"/>
    </row>
    <row r="608" spans="1:56">
      <c r="A608" s="49" t="e">
        <f>+"Output "&amp; PV_Base!A594&amp;""</f>
        <v>#REF!</v>
      </c>
      <c r="B608" s="12"/>
      <c r="C608" s="51"/>
      <c r="D608" s="52" t="e">
        <f>D$7</f>
        <v>#NAME?</v>
      </c>
      <c r="E608" s="25" t="e">
        <f t="shared" ref="E608:AE608" si="339">D608+1</f>
        <v>#NAME?</v>
      </c>
      <c r="F608" s="25" t="e">
        <f t="shared" si="339"/>
        <v>#NAME?</v>
      </c>
      <c r="G608" s="25" t="e">
        <f t="shared" si="339"/>
        <v>#NAME?</v>
      </c>
      <c r="H608" s="25" t="e">
        <f t="shared" si="339"/>
        <v>#NAME?</v>
      </c>
      <c r="I608" s="25" t="e">
        <f t="shared" si="339"/>
        <v>#NAME?</v>
      </c>
      <c r="J608" s="25" t="e">
        <f t="shared" si="339"/>
        <v>#NAME?</v>
      </c>
      <c r="K608" s="25" t="e">
        <f t="shared" si="339"/>
        <v>#NAME?</v>
      </c>
      <c r="L608" s="25" t="e">
        <f t="shared" si="339"/>
        <v>#NAME?</v>
      </c>
      <c r="M608" s="25" t="e">
        <f t="shared" si="339"/>
        <v>#NAME?</v>
      </c>
      <c r="N608" s="25" t="e">
        <f t="shared" si="339"/>
        <v>#NAME?</v>
      </c>
      <c r="O608" s="25" t="e">
        <f t="shared" si="339"/>
        <v>#NAME?</v>
      </c>
      <c r="P608" s="25" t="e">
        <f t="shared" si="339"/>
        <v>#NAME?</v>
      </c>
      <c r="Q608" s="25" t="e">
        <f t="shared" si="339"/>
        <v>#NAME?</v>
      </c>
      <c r="R608" s="25" t="e">
        <f t="shared" si="339"/>
        <v>#NAME?</v>
      </c>
      <c r="S608" s="25" t="e">
        <f t="shared" si="339"/>
        <v>#NAME?</v>
      </c>
      <c r="T608" s="25" t="e">
        <f t="shared" si="339"/>
        <v>#NAME?</v>
      </c>
      <c r="U608" s="25" t="e">
        <f t="shared" si="339"/>
        <v>#NAME?</v>
      </c>
      <c r="V608" s="25" t="e">
        <f t="shared" si="339"/>
        <v>#NAME?</v>
      </c>
      <c r="W608" s="25" t="e">
        <f t="shared" si="339"/>
        <v>#NAME?</v>
      </c>
      <c r="X608" s="25" t="e">
        <f t="shared" si="339"/>
        <v>#NAME?</v>
      </c>
      <c r="Y608" s="25" t="e">
        <f t="shared" si="339"/>
        <v>#NAME?</v>
      </c>
      <c r="Z608" s="25" t="e">
        <f t="shared" si="339"/>
        <v>#NAME?</v>
      </c>
      <c r="AA608" s="25" t="e">
        <f t="shared" si="339"/>
        <v>#NAME?</v>
      </c>
      <c r="AB608" s="25" t="e">
        <f t="shared" si="339"/>
        <v>#NAME?</v>
      </c>
      <c r="AC608" s="25" t="e">
        <f t="shared" si="339"/>
        <v>#NAME?</v>
      </c>
      <c r="AD608" s="25" t="e">
        <f t="shared" si="339"/>
        <v>#NAME?</v>
      </c>
      <c r="AE608" s="25" t="e">
        <f t="shared" si="339"/>
        <v>#NAME?</v>
      </c>
      <c r="AF608" s="50"/>
      <c r="AG608" s="50"/>
      <c r="AH608" s="50"/>
      <c r="AI608" s="50"/>
      <c r="AJ608" s="50"/>
      <c r="AK608" s="50"/>
      <c r="AL608" s="50"/>
      <c r="AM608" s="50"/>
      <c r="AN608" s="50"/>
      <c r="AO608" s="50"/>
      <c r="AP608" s="50"/>
      <c r="AQ608" s="50"/>
      <c r="AR608" s="50"/>
      <c r="AS608" s="50"/>
      <c r="AT608" s="50"/>
      <c r="AU608" s="50"/>
      <c r="AV608" s="50"/>
      <c r="AW608" s="50"/>
      <c r="AX608" s="50"/>
      <c r="AY608" s="50"/>
      <c r="AZ608" s="50"/>
      <c r="BA608" s="50"/>
      <c r="BB608" s="12"/>
      <c r="BC608" s="12"/>
      <c r="BD608" s="12"/>
    </row>
    <row r="609" spans="1:56">
      <c r="A609" s="53"/>
      <c r="B609" s="51"/>
      <c r="C609" s="54" t="e">
        <f>$C$22</f>
        <v>#REF!</v>
      </c>
      <c r="D609" s="85" t="e">
        <f>#REF!</f>
        <v>#REF!</v>
      </c>
      <c r="E609" s="85" t="e">
        <f>#REF!</f>
        <v>#REF!</v>
      </c>
      <c r="F609" s="85" t="e">
        <f>#REF!</f>
        <v>#REF!</v>
      </c>
      <c r="G609" s="85" t="e">
        <f>#REF!</f>
        <v>#REF!</v>
      </c>
      <c r="H609" s="85" t="e">
        <f>#REF!</f>
        <v>#REF!</v>
      </c>
      <c r="I609" s="85" t="e">
        <f>#REF!</f>
        <v>#REF!</v>
      </c>
      <c r="J609" s="85" t="e">
        <f>#REF!</f>
        <v>#REF!</v>
      </c>
      <c r="K609" s="85" t="e">
        <f>#REF!</f>
        <v>#REF!</v>
      </c>
      <c r="L609" s="85" t="e">
        <f>#REF!</f>
        <v>#REF!</v>
      </c>
      <c r="M609" s="85" t="e">
        <f>#REF!</f>
        <v>#REF!</v>
      </c>
      <c r="N609" s="85" t="e">
        <f>#REF!</f>
        <v>#REF!</v>
      </c>
      <c r="O609" s="85" t="e">
        <f>#REF!</f>
        <v>#REF!</v>
      </c>
      <c r="P609" s="85" t="e">
        <f>#REF!</f>
        <v>#REF!</v>
      </c>
      <c r="Q609" s="85" t="e">
        <f>#REF!</f>
        <v>#REF!</v>
      </c>
      <c r="R609" s="85" t="e">
        <f>#REF!</f>
        <v>#REF!</v>
      </c>
      <c r="S609" s="85" t="e">
        <f>#REF!</f>
        <v>#REF!</v>
      </c>
      <c r="T609" s="85" t="e">
        <f>#REF!</f>
        <v>#REF!</v>
      </c>
      <c r="U609" s="85" t="e">
        <f>#REF!</f>
        <v>#REF!</v>
      </c>
      <c r="V609" s="85" t="e">
        <f>#REF!</f>
        <v>#REF!</v>
      </c>
      <c r="W609" s="85" t="e">
        <f>#REF!</f>
        <v>#REF!</v>
      </c>
      <c r="X609" s="85" t="e">
        <f>#REF!</f>
        <v>#REF!</v>
      </c>
      <c r="Y609" s="85" t="e">
        <f>#REF!</f>
        <v>#REF!</v>
      </c>
      <c r="Z609" s="85" t="e">
        <f>#REF!</f>
        <v>#REF!</v>
      </c>
      <c r="AA609" s="85" t="e">
        <f>#REF!</f>
        <v>#REF!</v>
      </c>
      <c r="AB609" s="85" t="e">
        <f>#REF!</f>
        <v>#REF!</v>
      </c>
      <c r="AC609" s="85" t="e">
        <f>#REF!</f>
        <v>#REF!</v>
      </c>
      <c r="AD609" s="85" t="e">
        <f>#REF!</f>
        <v>#REF!</v>
      </c>
      <c r="AE609" s="85" t="e">
        <f>#REF!</f>
        <v>#REF!</v>
      </c>
      <c r="AF609" s="50"/>
      <c r="AG609" s="50"/>
      <c r="AH609" s="50"/>
      <c r="AI609" s="50"/>
      <c r="AJ609" s="50"/>
      <c r="AK609" s="50"/>
      <c r="AL609" s="50"/>
      <c r="AM609" s="50"/>
      <c r="AN609" s="50"/>
      <c r="AO609" s="50"/>
      <c r="AP609" s="50"/>
      <c r="AQ609" s="50"/>
      <c r="AR609" s="50"/>
      <c r="AS609" s="50"/>
      <c r="AT609" s="50"/>
      <c r="AU609" s="50"/>
      <c r="AV609" s="50"/>
      <c r="AW609" s="50"/>
      <c r="AX609" s="50"/>
      <c r="AY609" s="50"/>
      <c r="AZ609" s="50"/>
      <c r="BA609" s="50"/>
      <c r="BB609" s="12"/>
      <c r="BC609" s="12"/>
      <c r="BD609" s="12"/>
    </row>
    <row r="610" spans="1:56">
      <c r="C610" s="30" t="e">
        <f>$C$23</f>
        <v>#REF!</v>
      </c>
      <c r="D610" s="84" t="e">
        <f>D609</f>
        <v>#REF!</v>
      </c>
      <c r="E610" s="84" t="e">
        <f>SUM(D609:E609)</f>
        <v>#REF!</v>
      </c>
      <c r="F610" s="84" t="e">
        <f>SUM(D609:F609)</f>
        <v>#REF!</v>
      </c>
      <c r="G610" s="84" t="e">
        <f>SUM(D609:G609)</f>
        <v>#REF!</v>
      </c>
      <c r="H610" s="84" t="e">
        <f>SUM(D609:H609)</f>
        <v>#REF!</v>
      </c>
      <c r="I610" s="84" t="e">
        <f>SUM(D609:I609)</f>
        <v>#REF!</v>
      </c>
      <c r="J610" s="84" t="e">
        <f>SUM(D609:J609)</f>
        <v>#REF!</v>
      </c>
      <c r="K610" s="84" t="e">
        <f>SUM(D609:K609)</f>
        <v>#REF!</v>
      </c>
      <c r="L610" s="84" t="e">
        <f>SUM(D609:L609)</f>
        <v>#REF!</v>
      </c>
      <c r="M610" s="84" t="e">
        <f>SUM(D609:M609)</f>
        <v>#REF!</v>
      </c>
      <c r="N610" s="84" t="e">
        <f>SUM(D609:N609)</f>
        <v>#REF!</v>
      </c>
      <c r="O610" s="84" t="e">
        <f>SUM(D609:O609)</f>
        <v>#REF!</v>
      </c>
      <c r="P610" s="84" t="e">
        <f>SUM(D609:P609)</f>
        <v>#REF!</v>
      </c>
      <c r="Q610" s="84" t="e">
        <f>SUM(D609:Q609)</f>
        <v>#REF!</v>
      </c>
      <c r="R610" s="84" t="e">
        <f>SUM(D609:R609)</f>
        <v>#REF!</v>
      </c>
      <c r="S610" s="84" t="e">
        <f>SUM(D609:S609)</f>
        <v>#REF!</v>
      </c>
      <c r="T610" s="84" t="e">
        <f>SUM(D609:T609)</f>
        <v>#REF!</v>
      </c>
      <c r="U610" s="84" t="e">
        <f>SUM(D609:U609)</f>
        <v>#REF!</v>
      </c>
      <c r="V610" s="84" t="e">
        <f>SUM(D609:V609)</f>
        <v>#REF!</v>
      </c>
      <c r="W610" s="84" t="e">
        <f>SUM(D609:W609)</f>
        <v>#REF!</v>
      </c>
      <c r="X610" s="84" t="e">
        <f>SUM(D609:X609)</f>
        <v>#REF!</v>
      </c>
      <c r="Y610" s="84" t="e">
        <f>SUM(D609:Y609)</f>
        <v>#REF!</v>
      </c>
      <c r="Z610" s="84" t="e">
        <f>SUM(D609:Z609)</f>
        <v>#REF!</v>
      </c>
      <c r="AA610" s="84" t="e">
        <f>SUM(D609:AA609)</f>
        <v>#REF!</v>
      </c>
      <c r="AB610" s="84" t="e">
        <f>SUM(D609:AB609)</f>
        <v>#REF!</v>
      </c>
      <c r="AC610" s="84" t="e">
        <f>SUM(D609:AC609)</f>
        <v>#REF!</v>
      </c>
      <c r="AD610" s="84" t="e">
        <f>SUM(D609:AD609)</f>
        <v>#REF!</v>
      </c>
      <c r="AE610" s="84" t="e">
        <f>SUM(D609:AE609)</f>
        <v>#REF!</v>
      </c>
      <c r="AF610" s="50"/>
      <c r="AG610" s="50"/>
      <c r="AH610" s="50"/>
      <c r="AI610" s="50"/>
      <c r="AJ610" s="50"/>
      <c r="AK610" s="50"/>
      <c r="AL610" s="50"/>
      <c r="AM610" s="50"/>
      <c r="AN610" s="50"/>
      <c r="AO610" s="50"/>
      <c r="AP610" s="50"/>
      <c r="AQ610" s="50"/>
      <c r="AR610" s="50"/>
      <c r="AS610" s="50"/>
      <c r="AT610" s="50"/>
      <c r="AU610" s="50"/>
      <c r="AV610" s="50"/>
      <c r="AW610" s="50"/>
      <c r="AX610" s="50"/>
      <c r="AY610" s="50"/>
      <c r="AZ610" s="50"/>
      <c r="BA610" s="50"/>
      <c r="BB610" s="12"/>
      <c r="BC610" s="12"/>
      <c r="BD610" s="12"/>
    </row>
    <row r="611" spans="1:56">
      <c r="A611" s="53"/>
      <c r="C611" s="30" t="e">
        <f>$C$24</f>
        <v>#REF!</v>
      </c>
      <c r="D611" s="34" t="e">
        <f>D609-D615</f>
        <v>#REF!</v>
      </c>
      <c r="E611" s="34" t="e">
        <f t="shared" ref="E611:AE611" si="340">D611+E609-E615</f>
        <v>#REF!</v>
      </c>
      <c r="F611" s="34" t="e">
        <f t="shared" si="340"/>
        <v>#REF!</v>
      </c>
      <c r="G611" s="34" t="e">
        <f t="shared" si="340"/>
        <v>#REF!</v>
      </c>
      <c r="H611" s="34" t="e">
        <f t="shared" si="340"/>
        <v>#REF!</v>
      </c>
      <c r="I611" s="34" t="e">
        <f t="shared" si="340"/>
        <v>#REF!</v>
      </c>
      <c r="J611" s="34" t="e">
        <f t="shared" si="340"/>
        <v>#REF!</v>
      </c>
      <c r="K611" s="34" t="e">
        <f t="shared" si="340"/>
        <v>#REF!</v>
      </c>
      <c r="L611" s="34" t="e">
        <f t="shared" si="340"/>
        <v>#REF!</v>
      </c>
      <c r="M611" s="34" t="e">
        <f t="shared" si="340"/>
        <v>#REF!</v>
      </c>
      <c r="N611" s="34" t="e">
        <f t="shared" si="340"/>
        <v>#REF!</v>
      </c>
      <c r="O611" s="34" t="e">
        <f t="shared" si="340"/>
        <v>#REF!</v>
      </c>
      <c r="P611" s="34" t="e">
        <f t="shared" si="340"/>
        <v>#REF!</v>
      </c>
      <c r="Q611" s="34" t="e">
        <f t="shared" si="340"/>
        <v>#REF!</v>
      </c>
      <c r="R611" s="34" t="e">
        <f t="shared" si="340"/>
        <v>#REF!</v>
      </c>
      <c r="S611" s="34" t="e">
        <f t="shared" si="340"/>
        <v>#REF!</v>
      </c>
      <c r="T611" s="34" t="e">
        <f t="shared" si="340"/>
        <v>#REF!</v>
      </c>
      <c r="U611" s="34" t="e">
        <f t="shared" si="340"/>
        <v>#REF!</v>
      </c>
      <c r="V611" s="34" t="e">
        <f t="shared" si="340"/>
        <v>#REF!</v>
      </c>
      <c r="W611" s="34" t="e">
        <f t="shared" si="340"/>
        <v>#REF!</v>
      </c>
      <c r="X611" s="34" t="e">
        <f t="shared" si="340"/>
        <v>#REF!</v>
      </c>
      <c r="Y611" s="34" t="e">
        <f t="shared" si="340"/>
        <v>#REF!</v>
      </c>
      <c r="Z611" s="34" t="e">
        <f t="shared" si="340"/>
        <v>#REF!</v>
      </c>
      <c r="AA611" s="34" t="e">
        <f t="shared" si="340"/>
        <v>#REF!</v>
      </c>
      <c r="AB611" s="34" t="e">
        <f t="shared" si="340"/>
        <v>#REF!</v>
      </c>
      <c r="AC611" s="34" t="e">
        <f t="shared" si="340"/>
        <v>#REF!</v>
      </c>
      <c r="AD611" s="34" t="e">
        <f t="shared" si="340"/>
        <v>#REF!</v>
      </c>
      <c r="AE611" s="34" t="e">
        <f t="shared" si="340"/>
        <v>#REF!</v>
      </c>
      <c r="AF611" s="50"/>
      <c r="AG611" s="50"/>
      <c r="AH611" s="50"/>
      <c r="AI611" s="50"/>
      <c r="AJ611" s="50"/>
      <c r="AK611" s="50"/>
      <c r="AL611" s="50"/>
      <c r="AM611" s="50"/>
      <c r="AN611" s="50"/>
      <c r="AO611" s="50"/>
      <c r="AP611" s="50"/>
      <c r="AQ611" s="50"/>
      <c r="AR611" s="50"/>
      <c r="AS611" s="50"/>
      <c r="AT611" s="50"/>
      <c r="AU611" s="50"/>
      <c r="AV611" s="50"/>
      <c r="AW611" s="50"/>
      <c r="AX611" s="50"/>
      <c r="AY611" s="50"/>
      <c r="AZ611" s="50"/>
      <c r="BA611" s="50"/>
      <c r="BB611" s="12"/>
      <c r="BC611" s="12"/>
      <c r="BD611" s="12"/>
    </row>
    <row r="612" spans="1:56" s="12" customFormat="1">
      <c r="A612" s="39"/>
      <c r="C612" s="30" t="e">
        <f>+TEXT(C601,"#")&amp;"   "&amp;TEXT(A594,"#")</f>
        <v>#REF!</v>
      </c>
      <c r="D612" s="56" t="e">
        <f>IF($B597&gt;=$B598,D609,D609*D601/100)</f>
        <v>#REF!</v>
      </c>
      <c r="E612" s="56" t="e">
        <f>IF($B597&gt;=$B598,D612-E615+E609,D612*(1+$B598)-E613+E609*$D601/100)</f>
        <v>#REF!</v>
      </c>
      <c r="F612" s="56" t="e">
        <f t="shared" ref="F612:AE612" si="341">IF($B597&gt;=$B598,E612-F615+F609,E612*(1+$B598)-F613+F609*$D601/100)</f>
        <v>#REF!</v>
      </c>
      <c r="G612" s="56" t="e">
        <f t="shared" si="341"/>
        <v>#REF!</v>
      </c>
      <c r="H612" s="56" t="e">
        <f t="shared" si="341"/>
        <v>#REF!</v>
      </c>
      <c r="I612" s="56" t="e">
        <f t="shared" si="341"/>
        <v>#REF!</v>
      </c>
      <c r="J612" s="56" t="e">
        <f t="shared" si="341"/>
        <v>#REF!</v>
      </c>
      <c r="K612" s="56" t="e">
        <f t="shared" si="341"/>
        <v>#REF!</v>
      </c>
      <c r="L612" s="56" t="e">
        <f t="shared" si="341"/>
        <v>#REF!</v>
      </c>
      <c r="M612" s="56" t="e">
        <f t="shared" si="341"/>
        <v>#REF!</v>
      </c>
      <c r="N612" s="56" t="e">
        <f t="shared" si="341"/>
        <v>#REF!</v>
      </c>
      <c r="O612" s="56" t="e">
        <f t="shared" si="341"/>
        <v>#REF!</v>
      </c>
      <c r="P612" s="56" t="e">
        <f t="shared" si="341"/>
        <v>#REF!</v>
      </c>
      <c r="Q612" s="56" t="e">
        <f t="shared" si="341"/>
        <v>#REF!</v>
      </c>
      <c r="R612" s="56" t="e">
        <f t="shared" si="341"/>
        <v>#REF!</v>
      </c>
      <c r="S612" s="56" t="e">
        <f t="shared" si="341"/>
        <v>#REF!</v>
      </c>
      <c r="T612" s="56" t="e">
        <f t="shared" si="341"/>
        <v>#REF!</v>
      </c>
      <c r="U612" s="56" t="e">
        <f t="shared" si="341"/>
        <v>#REF!</v>
      </c>
      <c r="V612" s="56" t="e">
        <f t="shared" si="341"/>
        <v>#REF!</v>
      </c>
      <c r="W612" s="56" t="e">
        <f t="shared" si="341"/>
        <v>#REF!</v>
      </c>
      <c r="X612" s="56" t="e">
        <f t="shared" si="341"/>
        <v>#REF!</v>
      </c>
      <c r="Y612" s="56" t="e">
        <f t="shared" si="341"/>
        <v>#REF!</v>
      </c>
      <c r="Z612" s="56" t="e">
        <f t="shared" si="341"/>
        <v>#REF!</v>
      </c>
      <c r="AA612" s="56" t="e">
        <f t="shared" si="341"/>
        <v>#REF!</v>
      </c>
      <c r="AB612" s="56" t="e">
        <f t="shared" si="341"/>
        <v>#REF!</v>
      </c>
      <c r="AC612" s="56" t="e">
        <f t="shared" si="341"/>
        <v>#REF!</v>
      </c>
      <c r="AD612" s="56" t="e">
        <f t="shared" si="341"/>
        <v>#REF!</v>
      </c>
      <c r="AE612" s="56" t="e">
        <f t="shared" si="341"/>
        <v>#REF!</v>
      </c>
      <c r="AF612" s="50"/>
      <c r="AG612" s="50"/>
      <c r="AH612" s="50"/>
      <c r="AI612" s="50"/>
      <c r="AJ612" s="50"/>
      <c r="AK612" s="50"/>
      <c r="AL612" s="50"/>
      <c r="AM612" s="50"/>
      <c r="AN612" s="50"/>
      <c r="AO612" s="50"/>
      <c r="AP612" s="50"/>
      <c r="AQ612" s="50"/>
      <c r="AR612" s="50"/>
      <c r="AS612" s="50"/>
      <c r="AT612" s="50"/>
      <c r="AU612" s="50"/>
      <c r="AV612" s="50"/>
      <c r="AW612" s="50"/>
      <c r="AX612" s="50"/>
      <c r="AY612" s="50"/>
      <c r="AZ612" s="50"/>
      <c r="BA612" s="50"/>
      <c r="BB612" s="50"/>
      <c r="BC612" s="50"/>
      <c r="BD612" s="50"/>
    </row>
    <row r="613" spans="1:56">
      <c r="C613" s="30" t="e">
        <f>$C$26</f>
        <v>#REF!</v>
      </c>
      <c r="D613" s="84" t="e">
        <f t="shared" ref="D613:AE613" si="342">D614+D615</f>
        <v>#REF!</v>
      </c>
      <c r="E613" s="84" t="e">
        <f t="shared" si="342"/>
        <v>#REF!</v>
      </c>
      <c r="F613" s="84" t="e">
        <f t="shared" si="342"/>
        <v>#REF!</v>
      </c>
      <c r="G613" s="84" t="e">
        <f t="shared" si="342"/>
        <v>#REF!</v>
      </c>
      <c r="H613" s="84" t="e">
        <f t="shared" si="342"/>
        <v>#REF!</v>
      </c>
      <c r="I613" s="84" t="e">
        <f t="shared" si="342"/>
        <v>#REF!</v>
      </c>
      <c r="J613" s="84" t="e">
        <f t="shared" si="342"/>
        <v>#REF!</v>
      </c>
      <c r="K613" s="84" t="e">
        <f t="shared" si="342"/>
        <v>#REF!</v>
      </c>
      <c r="L613" s="84" t="e">
        <f t="shared" si="342"/>
        <v>#REF!</v>
      </c>
      <c r="M613" s="84" t="e">
        <f t="shared" si="342"/>
        <v>#REF!</v>
      </c>
      <c r="N613" s="84" t="e">
        <f t="shared" si="342"/>
        <v>#REF!</v>
      </c>
      <c r="O613" s="84" t="e">
        <f t="shared" si="342"/>
        <v>#REF!</v>
      </c>
      <c r="P613" s="84" t="e">
        <f t="shared" si="342"/>
        <v>#REF!</v>
      </c>
      <c r="Q613" s="84" t="e">
        <f t="shared" si="342"/>
        <v>#REF!</v>
      </c>
      <c r="R613" s="84" t="e">
        <f t="shared" si="342"/>
        <v>#REF!</v>
      </c>
      <c r="S613" s="84" t="e">
        <f t="shared" si="342"/>
        <v>#REF!</v>
      </c>
      <c r="T613" s="84" t="e">
        <f t="shared" si="342"/>
        <v>#REF!</v>
      </c>
      <c r="U613" s="84" t="e">
        <f t="shared" si="342"/>
        <v>#REF!</v>
      </c>
      <c r="V613" s="84" t="e">
        <f t="shared" si="342"/>
        <v>#REF!</v>
      </c>
      <c r="W613" s="84" t="e">
        <f t="shared" si="342"/>
        <v>#REF!</v>
      </c>
      <c r="X613" s="84" t="e">
        <f t="shared" si="342"/>
        <v>#REF!</v>
      </c>
      <c r="Y613" s="84" t="e">
        <f t="shared" si="342"/>
        <v>#REF!</v>
      </c>
      <c r="Z613" s="84" t="e">
        <f t="shared" si="342"/>
        <v>#REF!</v>
      </c>
      <c r="AA613" s="84" t="e">
        <f t="shared" si="342"/>
        <v>#REF!</v>
      </c>
      <c r="AB613" s="84" t="e">
        <f t="shared" si="342"/>
        <v>#REF!</v>
      </c>
      <c r="AC613" s="84" t="e">
        <f t="shared" si="342"/>
        <v>#REF!</v>
      </c>
      <c r="AD613" s="84" t="e">
        <f t="shared" si="342"/>
        <v>#REF!</v>
      </c>
      <c r="AE613" s="84" t="e">
        <f t="shared" si="342"/>
        <v>#REF!</v>
      </c>
      <c r="AF613" s="23"/>
      <c r="AG613" s="23"/>
      <c r="AH613" s="23"/>
      <c r="AI613" s="23"/>
      <c r="AJ613" s="23"/>
      <c r="AK613" s="23"/>
      <c r="AL613" s="23"/>
      <c r="AM613" s="23"/>
      <c r="AN613" s="23"/>
      <c r="AO613" s="23"/>
      <c r="AP613" s="59"/>
      <c r="AQ613" s="23"/>
      <c r="AR613" s="23"/>
      <c r="AS613" s="23"/>
      <c r="AT613" s="23"/>
      <c r="AU613" s="23"/>
      <c r="AV613" s="23"/>
      <c r="AW613" s="23"/>
      <c r="AX613" s="23"/>
      <c r="AY613" s="23"/>
      <c r="AZ613" s="23"/>
      <c r="BA613" s="23"/>
      <c r="BB613" s="12"/>
      <c r="BC613" s="12"/>
      <c r="BD613" s="12"/>
    </row>
    <row r="614" spans="1:56">
      <c r="C614" s="30" t="e">
        <f>$C$27</f>
        <v>#REF!</v>
      </c>
      <c r="D614" s="84"/>
      <c r="E614" s="84" t="e">
        <f>$B597*D611</f>
        <v>#REF!</v>
      </c>
      <c r="F614" s="84" t="e">
        <f t="shared" ref="F614:AE614" si="343">$B597*E611</f>
        <v>#REF!</v>
      </c>
      <c r="G614" s="84" t="e">
        <f t="shared" si="343"/>
        <v>#REF!</v>
      </c>
      <c r="H614" s="84" t="e">
        <f t="shared" si="343"/>
        <v>#REF!</v>
      </c>
      <c r="I614" s="84" t="e">
        <f t="shared" si="343"/>
        <v>#REF!</v>
      </c>
      <c r="J614" s="84" t="e">
        <f t="shared" si="343"/>
        <v>#REF!</v>
      </c>
      <c r="K614" s="84" t="e">
        <f t="shared" si="343"/>
        <v>#REF!</v>
      </c>
      <c r="L614" s="84" t="e">
        <f t="shared" si="343"/>
        <v>#REF!</v>
      </c>
      <c r="M614" s="84" t="e">
        <f t="shared" si="343"/>
        <v>#REF!</v>
      </c>
      <c r="N614" s="84" t="e">
        <f t="shared" si="343"/>
        <v>#REF!</v>
      </c>
      <c r="O614" s="84" t="e">
        <f t="shared" si="343"/>
        <v>#REF!</v>
      </c>
      <c r="P614" s="84" t="e">
        <f t="shared" si="343"/>
        <v>#REF!</v>
      </c>
      <c r="Q614" s="84" t="e">
        <f t="shared" si="343"/>
        <v>#REF!</v>
      </c>
      <c r="R614" s="84" t="e">
        <f t="shared" si="343"/>
        <v>#REF!</v>
      </c>
      <c r="S614" s="84" t="e">
        <f t="shared" si="343"/>
        <v>#REF!</v>
      </c>
      <c r="T614" s="84" t="e">
        <f t="shared" si="343"/>
        <v>#REF!</v>
      </c>
      <c r="U614" s="84" t="e">
        <f t="shared" si="343"/>
        <v>#REF!</v>
      </c>
      <c r="V614" s="84" t="e">
        <f t="shared" si="343"/>
        <v>#REF!</v>
      </c>
      <c r="W614" s="84" t="e">
        <f t="shared" si="343"/>
        <v>#REF!</v>
      </c>
      <c r="X614" s="84" t="e">
        <f t="shared" si="343"/>
        <v>#REF!</v>
      </c>
      <c r="Y614" s="84" t="e">
        <f t="shared" si="343"/>
        <v>#REF!</v>
      </c>
      <c r="Z614" s="84" t="e">
        <f t="shared" si="343"/>
        <v>#REF!</v>
      </c>
      <c r="AA614" s="84" t="e">
        <f t="shared" si="343"/>
        <v>#REF!</v>
      </c>
      <c r="AB614" s="84" t="e">
        <f t="shared" si="343"/>
        <v>#REF!</v>
      </c>
      <c r="AC614" s="84" t="e">
        <f t="shared" si="343"/>
        <v>#REF!</v>
      </c>
      <c r="AD614" s="84" t="e">
        <f t="shared" si="343"/>
        <v>#REF!</v>
      </c>
      <c r="AE614" s="84" t="e">
        <f t="shared" si="343"/>
        <v>#REF!</v>
      </c>
      <c r="AF614" s="45"/>
      <c r="AG614" s="45"/>
      <c r="AH614" s="45"/>
      <c r="AI614" s="45"/>
      <c r="AJ614" s="45"/>
      <c r="AK614" s="45"/>
      <c r="AL614" s="45"/>
      <c r="AM614" s="45"/>
      <c r="AN614" s="45"/>
      <c r="AO614" s="45"/>
      <c r="AP614" s="60"/>
      <c r="AQ614" s="45"/>
      <c r="AR614" s="45"/>
      <c r="AS614" s="45"/>
      <c r="AT614" s="45"/>
      <c r="AU614" s="45"/>
      <c r="AV614" s="45"/>
      <c r="AW614" s="46"/>
      <c r="AX614" s="45"/>
      <c r="AY614" s="45"/>
      <c r="AZ614" s="45"/>
      <c r="BA614" s="45"/>
      <c r="BB614" s="12"/>
      <c r="BC614" s="12"/>
      <c r="BD614" s="12"/>
    </row>
    <row r="615" spans="1:56">
      <c r="C615" s="30" t="e">
        <f>$C$28</f>
        <v>#REF!</v>
      </c>
      <c r="D615" s="84" t="e">
        <f>(D604-D606)/(B596-B595)</f>
        <v>#REF!</v>
      </c>
      <c r="E615" s="84" t="e">
        <f>(E604-E606)/(B596-B595)</f>
        <v>#REF!</v>
      </c>
      <c r="F615" s="84" t="e">
        <f>(F604-F606)/(B596-B595)</f>
        <v>#REF!</v>
      </c>
      <c r="G615" s="84" t="e">
        <f>(G604-G606)/(B596-B595)</f>
        <v>#REF!</v>
      </c>
      <c r="H615" s="84" t="e">
        <f>(H604-H606)/(B596-B595)</f>
        <v>#REF!</v>
      </c>
      <c r="I615" s="84" t="e">
        <f>(I604-I606)/(B596-B595)</f>
        <v>#REF!</v>
      </c>
      <c r="J615" s="84" t="e">
        <f>(J604-J606)/(B596-B595)</f>
        <v>#REF!</v>
      </c>
      <c r="K615" s="84" t="e">
        <f>(K604-K606)/(B596-B595)</f>
        <v>#REF!</v>
      </c>
      <c r="L615" s="84" t="e">
        <f>(L604-L606)/(B596-B595)</f>
        <v>#REF!</v>
      </c>
      <c r="M615" s="84" t="e">
        <f>(M604-M606)/(B596-B595)</f>
        <v>#REF!</v>
      </c>
      <c r="N615" s="84" t="e">
        <f>(N604-N606)/(B596-B595)</f>
        <v>#REF!</v>
      </c>
      <c r="O615" s="84" t="e">
        <f>(O604-O606)/(B596-B595)</f>
        <v>#REF!</v>
      </c>
      <c r="P615" s="84" t="e">
        <f>(P604-P606)/(B596-B595)</f>
        <v>#REF!</v>
      </c>
      <c r="Q615" s="84" t="e">
        <f>(Q604-Q606)/(B596-B595)</f>
        <v>#REF!</v>
      </c>
      <c r="R615" s="84" t="e">
        <f>(R604-R606)/(B596-B595)</f>
        <v>#REF!</v>
      </c>
      <c r="S615" s="84" t="e">
        <f>(S604-S606)/(B596-B595)</f>
        <v>#REF!</v>
      </c>
      <c r="T615" s="84" t="e">
        <f>(T604-T606)/(B596-B595)</f>
        <v>#REF!</v>
      </c>
      <c r="U615" s="84" t="e">
        <f>(U604-U606)/(B596-B595)</f>
        <v>#REF!</v>
      </c>
      <c r="V615" s="84" t="e">
        <f>(V604-V606)/(B596-B595)</f>
        <v>#REF!</v>
      </c>
      <c r="W615" s="84" t="e">
        <f>(W604-W606)/(B596-B595)</f>
        <v>#REF!</v>
      </c>
      <c r="X615" s="84" t="e">
        <f>(X604-X606)/(B596-B595)</f>
        <v>#REF!</v>
      </c>
      <c r="Y615" s="84" t="e">
        <f>(Y604-Y606)/(B596-B595)</f>
        <v>#REF!</v>
      </c>
      <c r="Z615" s="84" t="e">
        <f>(Z604-Z606)/(B596-B595)</f>
        <v>#REF!</v>
      </c>
      <c r="AA615" s="84" t="e">
        <f>(AA604-AA606)/(B596-B595)</f>
        <v>#REF!</v>
      </c>
      <c r="AB615" s="84" t="e">
        <f>(AB604-AB606)/(B596-B595)</f>
        <v>#REF!</v>
      </c>
      <c r="AC615" s="84" t="e">
        <f>(AC604-AC606)/(B596-B595)</f>
        <v>#REF!</v>
      </c>
      <c r="AD615" s="84" t="e">
        <f>(AD604-AD606)/(B596-B595)</f>
        <v>#REF!</v>
      </c>
      <c r="AE615" s="84" t="e">
        <f>(AE604-AE606)/(B596-B595)</f>
        <v>#REF!</v>
      </c>
      <c r="AF615" s="46"/>
      <c r="AG615" s="46"/>
      <c r="AH615" s="46"/>
      <c r="AI615" s="46"/>
      <c r="AJ615" s="46"/>
      <c r="AK615" s="46"/>
      <c r="AL615" s="46"/>
      <c r="AM615" s="46"/>
      <c r="AN615" s="46"/>
      <c r="AO615" s="46"/>
      <c r="AP615" s="46"/>
      <c r="AQ615" s="46"/>
      <c r="AR615" s="46"/>
      <c r="AS615" s="46"/>
      <c r="AT615" s="46"/>
      <c r="AU615" s="46"/>
      <c r="AV615" s="12"/>
      <c r="AW615" s="46"/>
      <c r="AX615" s="12"/>
      <c r="AY615" s="12"/>
      <c r="AZ615" s="12"/>
      <c r="BA615" s="12"/>
      <c r="BB615" s="12"/>
      <c r="BC615" s="12"/>
      <c r="BD615" s="12"/>
    </row>
    <row r="616" spans="1:56">
      <c r="C616" s="30"/>
      <c r="D616" s="34"/>
      <c r="E616" s="34"/>
      <c r="F616" s="34"/>
      <c r="G616" s="34"/>
      <c r="H616" s="34"/>
      <c r="I616" s="34"/>
      <c r="J616" s="34"/>
      <c r="K616" s="34"/>
      <c r="L616" s="34"/>
      <c r="M616" s="34"/>
      <c r="N616" s="34"/>
      <c r="O616" s="34"/>
      <c r="P616" s="34"/>
      <c r="Q616" s="34"/>
      <c r="R616" s="34"/>
      <c r="S616" s="34"/>
      <c r="T616" s="34"/>
      <c r="U616" s="34"/>
      <c r="V616" s="34"/>
      <c r="W616" s="34"/>
      <c r="X616" s="34"/>
      <c r="Y616" s="34"/>
      <c r="Z616" s="34"/>
      <c r="AA616" s="34"/>
      <c r="AB616" s="34"/>
      <c r="AC616" s="34"/>
      <c r="AD616" s="34"/>
      <c r="AE616" s="34"/>
      <c r="AF616" s="46"/>
      <c r="AG616" s="46"/>
      <c r="AH616" s="46"/>
      <c r="AI616" s="46"/>
      <c r="AJ616" s="46"/>
      <c r="AK616" s="46"/>
      <c r="AL616" s="46"/>
      <c r="AM616" s="46"/>
      <c r="AN616" s="46"/>
      <c r="AO616" s="46"/>
      <c r="AP616" s="46"/>
      <c r="AQ616" s="46"/>
      <c r="AR616" s="46"/>
      <c r="AS616" s="46"/>
      <c r="AT616" s="46"/>
      <c r="AU616" s="46"/>
      <c r="AV616" s="46"/>
      <c r="AW616" s="46"/>
      <c r="AX616" s="46"/>
      <c r="AY616" s="46"/>
      <c r="AZ616" s="46"/>
      <c r="BA616" s="46"/>
      <c r="BB616" s="12"/>
      <c r="BC616" s="12"/>
      <c r="BD616" s="12"/>
    </row>
    <row r="617" spans="1:56">
      <c r="A617" s="39"/>
      <c r="B617" s="86"/>
      <c r="C617" s="30"/>
      <c r="D617" s="34"/>
      <c r="E617" s="34"/>
      <c r="F617" s="34"/>
      <c r="G617" s="34"/>
      <c r="H617" s="34"/>
      <c r="I617" s="34"/>
      <c r="J617" s="34"/>
      <c r="K617" s="34"/>
      <c r="L617" s="34"/>
      <c r="M617" s="34"/>
      <c r="N617" s="34"/>
      <c r="O617" s="34"/>
      <c r="P617" s="34"/>
      <c r="Q617" s="34"/>
      <c r="R617" s="34"/>
      <c r="S617" s="34"/>
      <c r="T617" s="34"/>
      <c r="U617" s="34"/>
      <c r="V617" s="34"/>
      <c r="W617" s="34"/>
      <c r="X617" s="34"/>
      <c r="Y617" s="34"/>
      <c r="Z617" s="34"/>
      <c r="AA617" s="34"/>
      <c r="AB617" s="34"/>
      <c r="AC617" s="34"/>
      <c r="AD617" s="34"/>
      <c r="AE617" s="34"/>
      <c r="AF617" s="46"/>
      <c r="AG617" s="46"/>
      <c r="AH617" s="46"/>
      <c r="AI617" s="46"/>
      <c r="AJ617" s="46"/>
      <c r="AK617" s="46"/>
      <c r="AL617" s="46"/>
      <c r="AM617" s="46"/>
      <c r="AN617" s="46"/>
      <c r="AO617" s="46"/>
      <c r="AP617" s="46"/>
      <c r="AQ617" s="46"/>
      <c r="AR617" s="46"/>
      <c r="AS617" s="46"/>
      <c r="AT617" s="46"/>
      <c r="AU617" s="46"/>
      <c r="AV617" s="46"/>
      <c r="AW617" s="46"/>
      <c r="AX617" s="46"/>
      <c r="AY617" s="46"/>
      <c r="AZ617" s="46"/>
      <c r="BA617" s="46"/>
      <c r="BB617" s="12"/>
      <c r="BC617" s="12"/>
      <c r="BD617" s="12"/>
    </row>
    <row r="618" spans="1:56" s="94" customFormat="1" ht="19.5" customHeight="1">
      <c r="A618" s="19" t="e">
        <f>#REF!</f>
        <v>#REF!</v>
      </c>
      <c r="B618" s="20"/>
      <c r="C618" s="20"/>
      <c r="D618" s="20"/>
      <c r="E618" s="321"/>
      <c r="F618" s="321"/>
      <c r="G618" s="321"/>
      <c r="H618" s="321"/>
      <c r="I618" s="321"/>
      <c r="J618" s="321"/>
      <c r="K618" s="321"/>
      <c r="L618" s="321"/>
      <c r="M618" s="321"/>
      <c r="N618" s="321"/>
      <c r="O618" s="321"/>
      <c r="P618" s="321"/>
      <c r="Q618" s="321"/>
      <c r="R618" s="321"/>
      <c r="S618" s="321"/>
      <c r="T618" s="321"/>
      <c r="U618" s="321"/>
      <c r="V618" s="321"/>
      <c r="W618" s="321"/>
      <c r="X618" s="321"/>
      <c r="Y618" s="321"/>
      <c r="Z618" s="321"/>
      <c r="AA618" s="321"/>
      <c r="AB618" s="321"/>
      <c r="AC618" s="321"/>
      <c r="AD618" s="321"/>
      <c r="AE618" s="321"/>
      <c r="AF618" s="321"/>
      <c r="AG618" s="321"/>
      <c r="AH618" s="321"/>
      <c r="AI618" s="321"/>
      <c r="AJ618" s="321"/>
      <c r="AK618" s="321"/>
      <c r="AL618" s="321"/>
      <c r="AM618" s="321"/>
      <c r="AN618" s="321"/>
      <c r="AO618" s="321"/>
      <c r="AP618" s="321"/>
      <c r="AQ618" s="321"/>
      <c r="AR618" s="321"/>
      <c r="AS618" s="321"/>
      <c r="AT618" s="321"/>
      <c r="AU618" s="321"/>
      <c r="AV618" s="321"/>
      <c r="AW618" s="321"/>
      <c r="AX618" s="321"/>
      <c r="AY618" s="321"/>
      <c r="AZ618" s="321"/>
      <c r="BA618" s="321"/>
      <c r="BB618" s="321"/>
      <c r="BC618" s="321"/>
      <c r="BD618" s="321"/>
    </row>
    <row r="619" spans="1:56" s="100" customFormat="1">
      <c r="A619" s="99"/>
      <c r="B619" s="99"/>
      <c r="C619" s="99"/>
      <c r="BB619" s="99"/>
      <c r="BC619" s="99"/>
      <c r="BD619" s="99"/>
    </row>
    <row r="620" spans="1:56" s="100" customFormat="1">
      <c r="A620" s="18" t="e">
        <f>+#REF!</f>
        <v>#REF!</v>
      </c>
      <c r="B620" s="51"/>
      <c r="C620" s="22"/>
      <c r="D620" s="12">
        <f t="shared" ref="D620:BD621" si="344">D49</f>
        <v>0</v>
      </c>
      <c r="E620" s="12">
        <f t="shared" si="344"/>
        <v>1</v>
      </c>
      <c r="F620" s="12">
        <f t="shared" si="344"/>
        <v>2</v>
      </c>
      <c r="G620" s="12">
        <f t="shared" si="344"/>
        <v>3</v>
      </c>
      <c r="H620" s="12">
        <f t="shared" si="344"/>
        <v>4</v>
      </c>
      <c r="I620" s="12">
        <f t="shared" si="344"/>
        <v>5</v>
      </c>
      <c r="J620" s="12">
        <f t="shared" si="344"/>
        <v>6</v>
      </c>
      <c r="K620" s="12">
        <f t="shared" si="344"/>
        <v>7</v>
      </c>
      <c r="L620" s="12">
        <f t="shared" si="344"/>
        <v>8</v>
      </c>
      <c r="M620" s="12">
        <f t="shared" si="344"/>
        <v>9</v>
      </c>
      <c r="N620" s="12">
        <f t="shared" si="344"/>
        <v>10</v>
      </c>
      <c r="O620" s="12">
        <f t="shared" si="344"/>
        <v>11</v>
      </c>
      <c r="P620" s="12">
        <f t="shared" si="344"/>
        <v>12</v>
      </c>
      <c r="Q620" s="12">
        <f t="shared" si="344"/>
        <v>13</v>
      </c>
      <c r="R620" s="12">
        <f t="shared" si="344"/>
        <v>14</v>
      </c>
      <c r="S620" s="12">
        <f t="shared" si="344"/>
        <v>15</v>
      </c>
      <c r="T620" s="12">
        <f t="shared" si="344"/>
        <v>16</v>
      </c>
      <c r="U620" s="12">
        <f t="shared" si="344"/>
        <v>17</v>
      </c>
      <c r="V620" s="12">
        <f t="shared" si="344"/>
        <v>18</v>
      </c>
      <c r="W620" s="12">
        <f t="shared" si="344"/>
        <v>19</v>
      </c>
      <c r="X620" s="12">
        <f t="shared" si="344"/>
        <v>20</v>
      </c>
      <c r="Y620" s="12">
        <f t="shared" si="344"/>
        <v>21</v>
      </c>
      <c r="Z620" s="12">
        <f t="shared" si="344"/>
        <v>22</v>
      </c>
      <c r="AA620" s="12">
        <f t="shared" si="344"/>
        <v>23</v>
      </c>
      <c r="AB620" s="12">
        <f t="shared" si="344"/>
        <v>24</v>
      </c>
      <c r="AC620" s="12">
        <f t="shared" si="344"/>
        <v>25</v>
      </c>
      <c r="AD620" s="12">
        <f t="shared" si="344"/>
        <v>26</v>
      </c>
      <c r="AE620" s="12">
        <f t="shared" si="344"/>
        <v>27</v>
      </c>
      <c r="AF620" s="12">
        <f t="shared" si="344"/>
        <v>28</v>
      </c>
      <c r="AG620" s="12">
        <f t="shared" si="344"/>
        <v>29</v>
      </c>
      <c r="AH620" s="12">
        <f t="shared" si="344"/>
        <v>30</v>
      </c>
      <c r="AI620" s="12">
        <f t="shared" si="344"/>
        <v>31</v>
      </c>
      <c r="AJ620" s="12">
        <f t="shared" si="344"/>
        <v>32</v>
      </c>
      <c r="AK620" s="12">
        <f t="shared" si="344"/>
        <v>33</v>
      </c>
      <c r="AL620" s="12">
        <f t="shared" si="344"/>
        <v>34</v>
      </c>
      <c r="AM620" s="12">
        <f t="shared" si="344"/>
        <v>35</v>
      </c>
      <c r="AN620" s="12">
        <f t="shared" si="344"/>
        <v>36</v>
      </c>
      <c r="AO620" s="12">
        <f t="shared" si="344"/>
        <v>37</v>
      </c>
      <c r="AP620" s="12">
        <f t="shared" si="344"/>
        <v>38</v>
      </c>
      <c r="AQ620" s="12">
        <f t="shared" si="344"/>
        <v>39</v>
      </c>
      <c r="AR620" s="12">
        <f t="shared" si="344"/>
        <v>40</v>
      </c>
      <c r="AS620" s="12">
        <f t="shared" si="344"/>
        <v>41</v>
      </c>
      <c r="AT620" s="12">
        <f t="shared" si="344"/>
        <v>42</v>
      </c>
      <c r="AU620" s="12">
        <f t="shared" si="344"/>
        <v>43</v>
      </c>
      <c r="AV620" s="12">
        <f t="shared" si="344"/>
        <v>44</v>
      </c>
      <c r="AW620" s="12">
        <f t="shared" si="344"/>
        <v>45</v>
      </c>
      <c r="AX620" s="12">
        <f t="shared" si="344"/>
        <v>46</v>
      </c>
      <c r="AY620" s="12">
        <f t="shared" si="344"/>
        <v>47</v>
      </c>
      <c r="AZ620" s="12">
        <f t="shared" si="344"/>
        <v>48</v>
      </c>
      <c r="BA620" s="12">
        <f t="shared" si="344"/>
        <v>49</v>
      </c>
      <c r="BB620" s="12">
        <f t="shared" si="344"/>
        <v>50</v>
      </c>
      <c r="BC620" s="12">
        <f t="shared" si="344"/>
        <v>51</v>
      </c>
      <c r="BD620" s="12">
        <f t="shared" si="344"/>
        <v>52</v>
      </c>
    </row>
    <row r="621" spans="1:56" s="100" customFormat="1">
      <c r="A621" s="28" t="e">
        <f>+"Grace "&amp; PV_Base!A620&amp;""</f>
        <v>#REF!</v>
      </c>
      <c r="B621" s="29" t="e">
        <f>#REF!</f>
        <v>#REF!</v>
      </c>
      <c r="C621" s="22"/>
      <c r="D621" s="25" t="e">
        <f t="shared" si="344"/>
        <v>#NAME?</v>
      </c>
      <c r="E621" s="25" t="e">
        <f t="shared" si="344"/>
        <v>#NAME?</v>
      </c>
      <c r="F621" s="25" t="e">
        <f t="shared" si="344"/>
        <v>#NAME?</v>
      </c>
      <c r="G621" s="25" t="e">
        <f t="shared" si="344"/>
        <v>#NAME?</v>
      </c>
      <c r="H621" s="25" t="e">
        <f t="shared" si="344"/>
        <v>#NAME?</v>
      </c>
      <c r="I621" s="25" t="e">
        <f t="shared" si="344"/>
        <v>#NAME?</v>
      </c>
      <c r="J621" s="25" t="e">
        <f t="shared" si="344"/>
        <v>#NAME?</v>
      </c>
      <c r="K621" s="25" t="e">
        <f t="shared" si="344"/>
        <v>#NAME?</v>
      </c>
      <c r="L621" s="25" t="e">
        <f t="shared" si="344"/>
        <v>#NAME?</v>
      </c>
      <c r="M621" s="25" t="e">
        <f t="shared" si="344"/>
        <v>#NAME?</v>
      </c>
      <c r="N621" s="25" t="e">
        <f t="shared" si="344"/>
        <v>#NAME?</v>
      </c>
      <c r="O621" s="25" t="e">
        <f t="shared" si="344"/>
        <v>#NAME?</v>
      </c>
      <c r="P621" s="25" t="e">
        <f t="shared" si="344"/>
        <v>#NAME?</v>
      </c>
      <c r="Q621" s="25" t="e">
        <f t="shared" si="344"/>
        <v>#NAME?</v>
      </c>
      <c r="R621" s="25" t="e">
        <f t="shared" si="344"/>
        <v>#NAME?</v>
      </c>
      <c r="S621" s="25" t="e">
        <f t="shared" si="344"/>
        <v>#NAME?</v>
      </c>
      <c r="T621" s="25" t="e">
        <f t="shared" si="344"/>
        <v>#NAME?</v>
      </c>
      <c r="U621" s="25" t="e">
        <f t="shared" si="344"/>
        <v>#NAME?</v>
      </c>
      <c r="V621" s="25" t="e">
        <f t="shared" si="344"/>
        <v>#NAME?</v>
      </c>
      <c r="W621" s="25" t="e">
        <f t="shared" si="344"/>
        <v>#NAME?</v>
      </c>
      <c r="X621" s="25" t="e">
        <f t="shared" si="344"/>
        <v>#NAME?</v>
      </c>
      <c r="Y621" s="25" t="e">
        <f t="shared" si="344"/>
        <v>#NAME?</v>
      </c>
      <c r="Z621" s="25" t="e">
        <f t="shared" si="344"/>
        <v>#NAME?</v>
      </c>
      <c r="AA621" s="25" t="e">
        <f t="shared" si="344"/>
        <v>#NAME?</v>
      </c>
      <c r="AB621" s="25" t="e">
        <f t="shared" si="344"/>
        <v>#NAME?</v>
      </c>
      <c r="AC621" s="25" t="e">
        <f t="shared" si="344"/>
        <v>#NAME?</v>
      </c>
      <c r="AD621" s="25" t="e">
        <f t="shared" si="344"/>
        <v>#NAME?</v>
      </c>
      <c r="AE621" s="25" t="e">
        <f t="shared" si="344"/>
        <v>#NAME?</v>
      </c>
      <c r="AF621" s="25" t="e">
        <f t="shared" si="344"/>
        <v>#NAME?</v>
      </c>
      <c r="AG621" s="25" t="e">
        <f t="shared" si="344"/>
        <v>#NAME?</v>
      </c>
      <c r="AH621" s="25" t="e">
        <f t="shared" si="344"/>
        <v>#NAME?</v>
      </c>
      <c r="AI621" s="25" t="e">
        <f t="shared" si="344"/>
        <v>#NAME?</v>
      </c>
      <c r="AJ621" s="25" t="e">
        <f t="shared" si="344"/>
        <v>#NAME?</v>
      </c>
      <c r="AK621" s="25" t="e">
        <f t="shared" si="344"/>
        <v>#NAME?</v>
      </c>
      <c r="AL621" s="25" t="e">
        <f t="shared" si="344"/>
        <v>#NAME?</v>
      </c>
      <c r="AM621" s="25" t="e">
        <f t="shared" si="344"/>
        <v>#NAME?</v>
      </c>
      <c r="AN621" s="25" t="e">
        <f t="shared" si="344"/>
        <v>#NAME?</v>
      </c>
      <c r="AO621" s="25" t="e">
        <f t="shared" si="344"/>
        <v>#NAME?</v>
      </c>
      <c r="AP621" s="25" t="e">
        <f t="shared" si="344"/>
        <v>#NAME?</v>
      </c>
      <c r="AQ621" s="25" t="e">
        <f t="shared" si="344"/>
        <v>#NAME?</v>
      </c>
      <c r="AR621" s="25" t="e">
        <f t="shared" si="344"/>
        <v>#NAME?</v>
      </c>
      <c r="AS621" s="25" t="e">
        <f t="shared" si="344"/>
        <v>#NAME?</v>
      </c>
      <c r="AT621" s="25" t="e">
        <f t="shared" si="344"/>
        <v>#NAME?</v>
      </c>
      <c r="AU621" s="25" t="e">
        <f t="shared" si="344"/>
        <v>#NAME?</v>
      </c>
      <c r="AV621" s="25" t="e">
        <f t="shared" si="344"/>
        <v>#NAME?</v>
      </c>
      <c r="AW621" s="25" t="e">
        <f t="shared" si="344"/>
        <v>#NAME?</v>
      </c>
      <c r="AX621" s="25" t="e">
        <f t="shared" si="344"/>
        <v>#NAME?</v>
      </c>
      <c r="AY621" s="25" t="e">
        <f t="shared" si="344"/>
        <v>#NAME?</v>
      </c>
      <c r="AZ621" s="25" t="e">
        <f t="shared" si="344"/>
        <v>#NAME?</v>
      </c>
      <c r="BA621" s="25" t="e">
        <f t="shared" si="344"/>
        <v>#NAME?</v>
      </c>
      <c r="BB621" s="25" t="e">
        <f t="shared" si="344"/>
        <v>#NAME?</v>
      </c>
      <c r="BC621" s="25" t="e">
        <f t="shared" si="344"/>
        <v>#NAME?</v>
      </c>
      <c r="BD621" s="25" t="e">
        <f t="shared" si="344"/>
        <v>#NAME?</v>
      </c>
    </row>
    <row r="622" spans="1:56" s="100" customFormat="1">
      <c r="A622" s="32" t="e">
        <f>+"Maturity "&amp; PV_Base!A620&amp;""</f>
        <v>#REF!</v>
      </c>
      <c r="B622" s="33" t="e">
        <f>#REF!</f>
        <v>#REF!</v>
      </c>
      <c r="C622" s="30" t="str">
        <f>$C$9</f>
        <v>Base</v>
      </c>
      <c r="D622" s="31">
        <v>100</v>
      </c>
      <c r="E622" s="27"/>
      <c r="F622" s="27"/>
      <c r="G622" s="27"/>
      <c r="H622" s="27"/>
      <c r="I622" s="27"/>
      <c r="J622" s="27"/>
      <c r="K622" s="27"/>
      <c r="L622" s="27"/>
      <c r="M622" s="27"/>
      <c r="N622" s="27"/>
      <c r="O622" s="27"/>
      <c r="P622" s="27"/>
      <c r="Q622" s="27"/>
      <c r="R622" s="27"/>
      <c r="S622" s="27"/>
      <c r="T622" s="27"/>
      <c r="U622" s="27"/>
      <c r="V622" s="27"/>
      <c r="W622" s="27"/>
      <c r="X622" s="27"/>
      <c r="Y622" s="27"/>
      <c r="Z622" s="27"/>
      <c r="AA622" s="27"/>
      <c r="AB622" s="27"/>
      <c r="AC622" s="27"/>
      <c r="AD622" s="27"/>
      <c r="AE622" s="27"/>
      <c r="AF622" s="27"/>
      <c r="AG622" s="27"/>
      <c r="AH622" s="27"/>
      <c r="AI622" s="27"/>
      <c r="AJ622" s="27"/>
      <c r="AK622" s="27"/>
      <c r="AL622" s="27"/>
      <c r="AM622" s="27"/>
      <c r="AN622" s="27"/>
      <c r="AO622" s="27"/>
      <c r="AP622" s="27"/>
      <c r="AQ622" s="27"/>
      <c r="AR622" s="27"/>
      <c r="AS622" s="27"/>
      <c r="AT622" s="27"/>
      <c r="AU622" s="27"/>
      <c r="AV622" s="27"/>
      <c r="AW622" s="27"/>
      <c r="AX622" s="27"/>
      <c r="AY622" s="27"/>
      <c r="AZ622" s="27"/>
      <c r="BA622" s="27"/>
      <c r="BB622" s="12"/>
      <c r="BC622" s="12"/>
      <c r="BD622" s="12"/>
    </row>
    <row r="623" spans="1:56" s="100" customFormat="1">
      <c r="A623" s="32" t="e">
        <f>+"Interest "&amp; PV_Base!A620&amp;""</f>
        <v>#REF!</v>
      </c>
      <c r="B623" s="35" t="e">
        <f>#REF!</f>
        <v>#REF!</v>
      </c>
      <c r="C623" s="30" t="e">
        <f>$C$10</f>
        <v>#REF!</v>
      </c>
      <c r="D623" s="34" t="e">
        <f>D622-D624</f>
        <v>#REF!</v>
      </c>
      <c r="E623" s="34" t="e">
        <f t="shared" ref="E623:AQ623" si="345">D623-E624</f>
        <v>#REF!</v>
      </c>
      <c r="F623" s="34" t="e">
        <f t="shared" si="345"/>
        <v>#REF!</v>
      </c>
      <c r="G623" s="34" t="e">
        <f t="shared" si="345"/>
        <v>#REF!</v>
      </c>
      <c r="H623" s="34" t="e">
        <f t="shared" si="345"/>
        <v>#REF!</v>
      </c>
      <c r="I623" s="34" t="e">
        <f t="shared" si="345"/>
        <v>#REF!</v>
      </c>
      <c r="J623" s="34" t="e">
        <f t="shared" si="345"/>
        <v>#REF!</v>
      </c>
      <c r="K623" s="34" t="e">
        <f t="shared" si="345"/>
        <v>#REF!</v>
      </c>
      <c r="L623" s="34" t="e">
        <f t="shared" si="345"/>
        <v>#REF!</v>
      </c>
      <c r="M623" s="34" t="e">
        <f t="shared" si="345"/>
        <v>#REF!</v>
      </c>
      <c r="N623" s="34" t="e">
        <f t="shared" si="345"/>
        <v>#REF!</v>
      </c>
      <c r="O623" s="34" t="e">
        <f t="shared" si="345"/>
        <v>#REF!</v>
      </c>
      <c r="P623" s="34" t="e">
        <f t="shared" si="345"/>
        <v>#REF!</v>
      </c>
      <c r="Q623" s="34" t="e">
        <f t="shared" si="345"/>
        <v>#REF!</v>
      </c>
      <c r="R623" s="34" t="e">
        <f t="shared" si="345"/>
        <v>#REF!</v>
      </c>
      <c r="S623" s="34" t="e">
        <f t="shared" si="345"/>
        <v>#REF!</v>
      </c>
      <c r="T623" s="34" t="e">
        <f t="shared" si="345"/>
        <v>#REF!</v>
      </c>
      <c r="U623" s="34" t="e">
        <f t="shared" si="345"/>
        <v>#REF!</v>
      </c>
      <c r="V623" s="34" t="e">
        <f t="shared" si="345"/>
        <v>#REF!</v>
      </c>
      <c r="W623" s="34" t="e">
        <f t="shared" si="345"/>
        <v>#REF!</v>
      </c>
      <c r="X623" s="34" t="e">
        <f t="shared" si="345"/>
        <v>#REF!</v>
      </c>
      <c r="Y623" s="34" t="e">
        <f t="shared" si="345"/>
        <v>#REF!</v>
      </c>
      <c r="Z623" s="34" t="e">
        <f t="shared" si="345"/>
        <v>#REF!</v>
      </c>
      <c r="AA623" s="34" t="e">
        <f t="shared" si="345"/>
        <v>#REF!</v>
      </c>
      <c r="AB623" s="34" t="e">
        <f t="shared" si="345"/>
        <v>#REF!</v>
      </c>
      <c r="AC623" s="34" t="e">
        <f t="shared" si="345"/>
        <v>#REF!</v>
      </c>
      <c r="AD623" s="34" t="e">
        <f t="shared" si="345"/>
        <v>#REF!</v>
      </c>
      <c r="AE623" s="34" t="e">
        <f t="shared" si="345"/>
        <v>#REF!</v>
      </c>
      <c r="AF623" s="34" t="e">
        <f t="shared" si="345"/>
        <v>#REF!</v>
      </c>
      <c r="AG623" s="34" t="e">
        <f t="shared" si="345"/>
        <v>#REF!</v>
      </c>
      <c r="AH623" s="34" t="e">
        <f t="shared" si="345"/>
        <v>#REF!</v>
      </c>
      <c r="AI623" s="34" t="e">
        <f t="shared" si="345"/>
        <v>#REF!</v>
      </c>
      <c r="AJ623" s="34" t="e">
        <f t="shared" si="345"/>
        <v>#REF!</v>
      </c>
      <c r="AK623" s="34" t="e">
        <f t="shared" si="345"/>
        <v>#REF!</v>
      </c>
      <c r="AL623" s="34" t="e">
        <f t="shared" si="345"/>
        <v>#REF!</v>
      </c>
      <c r="AM623" s="34" t="e">
        <f t="shared" si="345"/>
        <v>#REF!</v>
      </c>
      <c r="AN623" s="34" t="e">
        <f t="shared" si="345"/>
        <v>#REF!</v>
      </c>
      <c r="AO623" s="34" t="e">
        <f t="shared" si="345"/>
        <v>#REF!</v>
      </c>
      <c r="AP623" s="34" t="e">
        <f t="shared" si="345"/>
        <v>#REF!</v>
      </c>
      <c r="AQ623" s="34" t="e">
        <f t="shared" si="345"/>
        <v>#REF!</v>
      </c>
      <c r="AR623" s="34"/>
      <c r="AS623" s="34"/>
      <c r="AT623" s="34"/>
      <c r="AU623" s="34"/>
      <c r="AV623" s="34"/>
      <c r="AW623" s="34"/>
      <c r="AX623" s="34"/>
      <c r="AY623" s="34"/>
      <c r="AZ623" s="34"/>
      <c r="BA623" s="34"/>
      <c r="BB623" s="46"/>
      <c r="BC623" s="46"/>
      <c r="BD623" s="46"/>
    </row>
    <row r="624" spans="1:56" s="100" customFormat="1">
      <c r="A624" s="36" t="e">
        <f>+"Discount "&amp; PV_Base!A620&amp;""</f>
        <v>#REF!</v>
      </c>
      <c r="B624" s="37" t="e">
        <f>#REF!</f>
        <v>#REF!</v>
      </c>
      <c r="C624" s="30" t="e">
        <f>$C$11</f>
        <v>#REF!</v>
      </c>
      <c r="D624" s="34" t="e">
        <f>IF(D620-D620-1&lt;B621,0,IF(D620-D620-1&lt;B622,D622/(B622-B621),0))</f>
        <v>#REF!</v>
      </c>
      <c r="E624" s="34" t="e">
        <f>IF(E620-D620-1&lt;B621,0,IF(E620-D620-1&lt;B622,D622/(B622-B621),0))</f>
        <v>#REF!</v>
      </c>
      <c r="F624" s="34" t="e">
        <f>IF(F620-D620-1&lt;B621,0,IF(F620-D620-1&lt;B622,D622/(B622-B621),0))</f>
        <v>#REF!</v>
      </c>
      <c r="G624" s="34" t="e">
        <f>IF(G620-D620-1&lt;B621,0,IF(G620-D620-1&lt;B622,D622/(B622-B621),0))</f>
        <v>#REF!</v>
      </c>
      <c r="H624" s="34" t="e">
        <f>IF(H620-D620-1&lt;B621,0,IF(H620-D620-1&lt;B622,D622/(B622-B621),0))</f>
        <v>#REF!</v>
      </c>
      <c r="I624" s="34" t="e">
        <f>IF(I620-D620-1&lt;B621,0,IF(I620-D620-1&lt;B622,D622/(B622-B621),0))</f>
        <v>#REF!</v>
      </c>
      <c r="J624" s="34" t="e">
        <f>IF(J620-D620-1&lt;B621,0,IF(J620-D620-1&lt;B622,D622/(B622-B621),0))</f>
        <v>#REF!</v>
      </c>
      <c r="K624" s="34" t="e">
        <f>IF(K620-D620-1&lt;B621,0,IF(K620-D620-1&lt;B622,D622/(B622-B621),0))</f>
        <v>#REF!</v>
      </c>
      <c r="L624" s="34" t="e">
        <f>IF(L620-D620-1&lt;B621,0,IF(L620-D620-1&lt;B622,D622/(B622-B621),0))</f>
        <v>#REF!</v>
      </c>
      <c r="M624" s="34" t="e">
        <f>IF(M620-D620-1&lt;B621,0,IF(M620-D620-1&lt;B622,D622/(B622-B621),0))</f>
        <v>#REF!</v>
      </c>
      <c r="N624" s="34" t="e">
        <f>IF(N620-D620-1&lt;B621,0,IF(N620-D620-1&lt;B622,D622/(B622-B621),0))</f>
        <v>#REF!</v>
      </c>
      <c r="O624" s="34" t="e">
        <f>IF(O620-D620-1&lt;B621,0,IF(O620-D620-1&lt;B622,D622/(B622-B621),0))</f>
        <v>#REF!</v>
      </c>
      <c r="P624" s="34" t="e">
        <f>IF(P620-D620-1&lt;B621,0,IF(P620-D620-1&lt;B622,D622/(B622-B621),0))</f>
        <v>#REF!</v>
      </c>
      <c r="Q624" s="34" t="e">
        <f>IF(Q620-D620-1&lt;B621,0,IF(Q620-D620-1&lt;B622,D622/(B622-B621),0))</f>
        <v>#REF!</v>
      </c>
      <c r="R624" s="34" t="e">
        <f>IF(R620-D620-1&lt;B621,0,IF(R620-D620-1&lt;B622,D622/(B622-B621),0))</f>
        <v>#REF!</v>
      </c>
      <c r="S624" s="34" t="e">
        <f>IF(S620-D620-1&lt;B621,0,IF(S620-D620-1&lt;B622,D622/(B622-B621),0))</f>
        <v>#REF!</v>
      </c>
      <c r="T624" s="34" t="e">
        <f>IF(T620-D620-1&lt;B621,0,IF(T620-D620-1&lt;B622,D622/(B622-B621),0))</f>
        <v>#REF!</v>
      </c>
      <c r="U624" s="34" t="e">
        <f>IF(U620-D620-1&lt;B621,0,IF(U620-D620-1&lt;B622,D622/(B622-B621),0))</f>
        <v>#REF!</v>
      </c>
      <c r="V624" s="34" t="e">
        <f>IF(V620-D620-1&lt;B621,0,IF(V620-D620-1&lt;B622,D622/(B622-B621),0))</f>
        <v>#REF!</v>
      </c>
      <c r="W624" s="34" t="e">
        <f>IF(W620-D620-1&lt;B621,0,IF(W620-D620-1&lt;B622,D622/(B622-B621),0))</f>
        <v>#REF!</v>
      </c>
      <c r="X624" s="34" t="e">
        <f>IF(X620-D620-1&lt;B621,0,IF(X620-D620-1&lt;B622,D622/(B622-B621),0))</f>
        <v>#REF!</v>
      </c>
      <c r="Y624" s="34" t="e">
        <f>IF(Y620-D620-1&lt;B621,0,IF(Y620-D620-1&lt;B622,D622/(B622-B621),0))</f>
        <v>#REF!</v>
      </c>
      <c r="Z624" s="34" t="e">
        <f>IF(Z620-D620-1&lt;B621,0,IF(Z620-D620-1&lt;B622,D622/(B622-B621),0))</f>
        <v>#REF!</v>
      </c>
      <c r="AA624" s="34" t="e">
        <f>IF(AA620-D620-1&lt;B621,0,IF(AA620-D620-1&lt;B622,D622/(B622-B621),0))</f>
        <v>#REF!</v>
      </c>
      <c r="AB624" s="34" t="e">
        <f>IF(AB620-D620-1&lt;B621,0,IF(AB620-D620-1&lt;B622,D622/(B622-B621),0))</f>
        <v>#REF!</v>
      </c>
      <c r="AC624" s="34" t="e">
        <f>IF(AC620-D620-1&lt;B621,0,IF(AC620-D620-1&lt;B622,D622/(B622-B621),0))</f>
        <v>#REF!</v>
      </c>
      <c r="AD624" s="34" t="e">
        <f>IF(AD620-D620-1&lt;B621,0,IF(AD620-D620-1&lt;B622,D622/(B622-B621),0))</f>
        <v>#REF!</v>
      </c>
      <c r="AE624" s="34" t="e">
        <f>IF(AE620-D620-1&lt;B621,0,IF(AE620-D620-1&lt;B622,D622/(B622-B621),0))</f>
        <v>#REF!</v>
      </c>
      <c r="AF624" s="34" t="e">
        <f>IF(AF620-D620-1&lt;B621,0,IF(AF620-D620-1&lt;B622,D622/(B622-B621),0))</f>
        <v>#REF!</v>
      </c>
      <c r="AG624" s="34" t="e">
        <f>IF(AG620-D620-1&lt;B621,0,IF(AG620-D620-1&lt;B622,D622/(B622-B621),0))</f>
        <v>#REF!</v>
      </c>
      <c r="AH624" s="34" t="e">
        <f>IF(AH620-D620-1&lt;B621,0,IF(AH620-D620-1&lt;B622,D622/(B622-B621),0))</f>
        <v>#REF!</v>
      </c>
      <c r="AI624" s="34" t="e">
        <f>IF(AI620-D620-1&lt;B621,0,IF(AI620-D620-1&lt;B622,D622/(B622-B621),0))</f>
        <v>#REF!</v>
      </c>
      <c r="AJ624" s="34" t="e">
        <f>IF(AJ620-D620-1&lt;B621,0,IF(AJ620-D620-1&lt;B622,D622/(B622-B621),0))</f>
        <v>#REF!</v>
      </c>
      <c r="AK624" s="34" t="e">
        <f>IF(AK620-D620-1&lt;B621,0,IF(AK620-D620-1&lt;B622,D622/(B622-B621),0))</f>
        <v>#REF!</v>
      </c>
      <c r="AL624" s="34" t="e">
        <f>IF(AL620-D620-1&lt;B621,0,IF(AL620-D620-1&lt;B622,D622/(B622-B621),0))</f>
        <v>#REF!</v>
      </c>
      <c r="AM624" s="34" t="e">
        <f>IF(AM620-D620-1&lt;B621,0,IF(AM620-D620-1&lt;B622,D622/(B622-B621),0))</f>
        <v>#REF!</v>
      </c>
      <c r="AN624" s="34" t="e">
        <f>IF(AN620-D620-1&lt;B621,0,IF(AN620-D620-1&lt;B622,D622/(B622-B621),0))</f>
        <v>#REF!</v>
      </c>
      <c r="AO624" s="34" t="e">
        <f>IF(AO620-D620-1&lt;B621,0,IF(AO620-D620-1&lt;B622,D622/(B622-B621),0))</f>
        <v>#REF!</v>
      </c>
      <c r="AP624" s="34" t="e">
        <f>IF(AP620-D620-1&lt;B621,0,IF(AP620-D620-1&lt;B622,D622/(B622-B621),0))</f>
        <v>#REF!</v>
      </c>
      <c r="AQ624" s="34" t="e">
        <f>IF(AQ620-D620-1&lt;B621,0,IF(AQ620-D620-1&lt;B622,D622/(B622-B621),0))</f>
        <v>#REF!</v>
      </c>
      <c r="AR624" s="34"/>
      <c r="AS624" s="34"/>
      <c r="AT624" s="34"/>
      <c r="AU624" s="34"/>
      <c r="AV624" s="34"/>
      <c r="AW624" s="34"/>
      <c r="AX624" s="34"/>
      <c r="AY624" s="34"/>
      <c r="AZ624" s="34"/>
      <c r="BA624" s="34"/>
      <c r="BB624" s="46"/>
      <c r="BC624" s="46"/>
      <c r="BD624" s="46"/>
    </row>
    <row r="625" spans="1:56" s="100" customFormat="1">
      <c r="A625" s="49"/>
      <c r="B625" s="12"/>
      <c r="C625" s="30" t="e">
        <f>$C$12</f>
        <v>#REF!</v>
      </c>
      <c r="D625" s="84"/>
      <c r="E625" s="84" t="e">
        <f>$B623*D623</f>
        <v>#REF!</v>
      </c>
      <c r="F625" s="84" t="e">
        <f t="shared" ref="F625:BD625" si="346">$B623*E623</f>
        <v>#REF!</v>
      </c>
      <c r="G625" s="84" t="e">
        <f t="shared" si="346"/>
        <v>#REF!</v>
      </c>
      <c r="H625" s="84" t="e">
        <f t="shared" si="346"/>
        <v>#REF!</v>
      </c>
      <c r="I625" s="84" t="e">
        <f t="shared" si="346"/>
        <v>#REF!</v>
      </c>
      <c r="J625" s="84" t="e">
        <f t="shared" si="346"/>
        <v>#REF!</v>
      </c>
      <c r="K625" s="84" t="e">
        <f t="shared" si="346"/>
        <v>#REF!</v>
      </c>
      <c r="L625" s="84" t="e">
        <f t="shared" si="346"/>
        <v>#REF!</v>
      </c>
      <c r="M625" s="84" t="e">
        <f t="shared" si="346"/>
        <v>#REF!</v>
      </c>
      <c r="N625" s="84" t="e">
        <f t="shared" si="346"/>
        <v>#REF!</v>
      </c>
      <c r="O625" s="84" t="e">
        <f t="shared" si="346"/>
        <v>#REF!</v>
      </c>
      <c r="P625" s="84" t="e">
        <f t="shared" si="346"/>
        <v>#REF!</v>
      </c>
      <c r="Q625" s="84" t="e">
        <f t="shared" si="346"/>
        <v>#REF!</v>
      </c>
      <c r="R625" s="84" t="e">
        <f t="shared" si="346"/>
        <v>#REF!</v>
      </c>
      <c r="S625" s="84" t="e">
        <f t="shared" si="346"/>
        <v>#REF!</v>
      </c>
      <c r="T625" s="84" t="e">
        <f t="shared" si="346"/>
        <v>#REF!</v>
      </c>
      <c r="U625" s="84" t="e">
        <f t="shared" si="346"/>
        <v>#REF!</v>
      </c>
      <c r="V625" s="84" t="e">
        <f t="shared" si="346"/>
        <v>#REF!</v>
      </c>
      <c r="W625" s="84" t="e">
        <f t="shared" si="346"/>
        <v>#REF!</v>
      </c>
      <c r="X625" s="84" t="e">
        <f t="shared" si="346"/>
        <v>#REF!</v>
      </c>
      <c r="Y625" s="84" t="e">
        <f t="shared" si="346"/>
        <v>#REF!</v>
      </c>
      <c r="Z625" s="84" t="e">
        <f t="shared" si="346"/>
        <v>#REF!</v>
      </c>
      <c r="AA625" s="84" t="e">
        <f t="shared" si="346"/>
        <v>#REF!</v>
      </c>
      <c r="AB625" s="84" t="e">
        <f t="shared" si="346"/>
        <v>#REF!</v>
      </c>
      <c r="AC625" s="84" t="e">
        <f t="shared" si="346"/>
        <v>#REF!</v>
      </c>
      <c r="AD625" s="84" t="e">
        <f t="shared" si="346"/>
        <v>#REF!</v>
      </c>
      <c r="AE625" s="84" t="e">
        <f t="shared" si="346"/>
        <v>#REF!</v>
      </c>
      <c r="AF625" s="84" t="e">
        <f t="shared" si="346"/>
        <v>#REF!</v>
      </c>
      <c r="AG625" s="84" t="e">
        <f t="shared" si="346"/>
        <v>#REF!</v>
      </c>
      <c r="AH625" s="84" t="e">
        <f t="shared" si="346"/>
        <v>#REF!</v>
      </c>
      <c r="AI625" s="84" t="e">
        <f t="shared" si="346"/>
        <v>#REF!</v>
      </c>
      <c r="AJ625" s="84" t="e">
        <f t="shared" si="346"/>
        <v>#REF!</v>
      </c>
      <c r="AK625" s="84" t="e">
        <f t="shared" si="346"/>
        <v>#REF!</v>
      </c>
      <c r="AL625" s="84" t="e">
        <f t="shared" si="346"/>
        <v>#REF!</v>
      </c>
      <c r="AM625" s="84" t="e">
        <f t="shared" si="346"/>
        <v>#REF!</v>
      </c>
      <c r="AN625" s="84" t="e">
        <f t="shared" si="346"/>
        <v>#REF!</v>
      </c>
      <c r="AO625" s="84" t="e">
        <f t="shared" si="346"/>
        <v>#REF!</v>
      </c>
      <c r="AP625" s="84" t="e">
        <f t="shared" si="346"/>
        <v>#REF!</v>
      </c>
      <c r="AQ625" s="84" t="e">
        <f t="shared" si="346"/>
        <v>#REF!</v>
      </c>
      <c r="AR625" s="84" t="e">
        <f t="shared" si="346"/>
        <v>#REF!</v>
      </c>
      <c r="AS625" s="84" t="e">
        <f t="shared" si="346"/>
        <v>#REF!</v>
      </c>
      <c r="AT625" s="84" t="e">
        <f t="shared" si="346"/>
        <v>#REF!</v>
      </c>
      <c r="AU625" s="84" t="e">
        <f t="shared" si="346"/>
        <v>#REF!</v>
      </c>
      <c r="AV625" s="84" t="e">
        <f t="shared" si="346"/>
        <v>#REF!</v>
      </c>
      <c r="AW625" s="84" t="e">
        <f t="shared" si="346"/>
        <v>#REF!</v>
      </c>
      <c r="AX625" s="84" t="e">
        <f t="shared" si="346"/>
        <v>#REF!</v>
      </c>
      <c r="AY625" s="84" t="e">
        <f t="shared" si="346"/>
        <v>#REF!</v>
      </c>
      <c r="AZ625" s="84" t="e">
        <f t="shared" si="346"/>
        <v>#REF!</v>
      </c>
      <c r="BA625" s="84" t="e">
        <f t="shared" si="346"/>
        <v>#REF!</v>
      </c>
      <c r="BB625" s="84" t="e">
        <f t="shared" si="346"/>
        <v>#REF!</v>
      </c>
      <c r="BC625" s="84" t="e">
        <f t="shared" si="346"/>
        <v>#REF!</v>
      </c>
      <c r="BD625" s="84" t="e">
        <f t="shared" si="346"/>
        <v>#REF!</v>
      </c>
    </row>
    <row r="626" spans="1:56" s="100" customFormat="1">
      <c r="A626" s="49"/>
      <c r="B626" s="12"/>
      <c r="C626" s="30" t="e">
        <f>$C$13</f>
        <v>#REF!</v>
      </c>
      <c r="D626" s="34" t="e">
        <f t="shared" ref="D626:AQ626" si="347">D624+D625</f>
        <v>#REF!</v>
      </c>
      <c r="E626" s="34" t="e">
        <f t="shared" si="347"/>
        <v>#REF!</v>
      </c>
      <c r="F626" s="34" t="e">
        <f t="shared" si="347"/>
        <v>#REF!</v>
      </c>
      <c r="G626" s="34" t="e">
        <f t="shared" si="347"/>
        <v>#REF!</v>
      </c>
      <c r="H626" s="34" t="e">
        <f t="shared" si="347"/>
        <v>#REF!</v>
      </c>
      <c r="I626" s="34" t="e">
        <f t="shared" si="347"/>
        <v>#REF!</v>
      </c>
      <c r="J626" s="34" t="e">
        <f t="shared" si="347"/>
        <v>#REF!</v>
      </c>
      <c r="K626" s="34" t="e">
        <f t="shared" si="347"/>
        <v>#REF!</v>
      </c>
      <c r="L626" s="34" t="e">
        <f t="shared" si="347"/>
        <v>#REF!</v>
      </c>
      <c r="M626" s="34" t="e">
        <f t="shared" si="347"/>
        <v>#REF!</v>
      </c>
      <c r="N626" s="34" t="e">
        <f t="shared" si="347"/>
        <v>#REF!</v>
      </c>
      <c r="O626" s="34" t="e">
        <f t="shared" si="347"/>
        <v>#REF!</v>
      </c>
      <c r="P626" s="34" t="e">
        <f t="shared" si="347"/>
        <v>#REF!</v>
      </c>
      <c r="Q626" s="34" t="e">
        <f t="shared" si="347"/>
        <v>#REF!</v>
      </c>
      <c r="R626" s="34" t="e">
        <f t="shared" si="347"/>
        <v>#REF!</v>
      </c>
      <c r="S626" s="34" t="e">
        <f t="shared" si="347"/>
        <v>#REF!</v>
      </c>
      <c r="T626" s="34" t="e">
        <f t="shared" si="347"/>
        <v>#REF!</v>
      </c>
      <c r="U626" s="34" t="e">
        <f t="shared" si="347"/>
        <v>#REF!</v>
      </c>
      <c r="V626" s="34" t="e">
        <f t="shared" si="347"/>
        <v>#REF!</v>
      </c>
      <c r="W626" s="34" t="e">
        <f t="shared" si="347"/>
        <v>#REF!</v>
      </c>
      <c r="X626" s="34" t="e">
        <f t="shared" si="347"/>
        <v>#REF!</v>
      </c>
      <c r="Y626" s="34" t="e">
        <f t="shared" si="347"/>
        <v>#REF!</v>
      </c>
      <c r="Z626" s="34" t="e">
        <f t="shared" si="347"/>
        <v>#REF!</v>
      </c>
      <c r="AA626" s="34" t="e">
        <f t="shared" si="347"/>
        <v>#REF!</v>
      </c>
      <c r="AB626" s="34" t="e">
        <f t="shared" si="347"/>
        <v>#REF!</v>
      </c>
      <c r="AC626" s="34" t="e">
        <f t="shared" si="347"/>
        <v>#REF!</v>
      </c>
      <c r="AD626" s="34" t="e">
        <f t="shared" si="347"/>
        <v>#REF!</v>
      </c>
      <c r="AE626" s="34" t="e">
        <f t="shared" si="347"/>
        <v>#REF!</v>
      </c>
      <c r="AF626" s="34" t="e">
        <f t="shared" si="347"/>
        <v>#REF!</v>
      </c>
      <c r="AG626" s="34" t="e">
        <f t="shared" si="347"/>
        <v>#REF!</v>
      </c>
      <c r="AH626" s="34" t="e">
        <f t="shared" si="347"/>
        <v>#REF!</v>
      </c>
      <c r="AI626" s="34" t="e">
        <f t="shared" si="347"/>
        <v>#REF!</v>
      </c>
      <c r="AJ626" s="34" t="e">
        <f t="shared" si="347"/>
        <v>#REF!</v>
      </c>
      <c r="AK626" s="34" t="e">
        <f t="shared" si="347"/>
        <v>#REF!</v>
      </c>
      <c r="AL626" s="34" t="e">
        <f t="shared" si="347"/>
        <v>#REF!</v>
      </c>
      <c r="AM626" s="34" t="e">
        <f t="shared" si="347"/>
        <v>#REF!</v>
      </c>
      <c r="AN626" s="34" t="e">
        <f t="shared" si="347"/>
        <v>#REF!</v>
      </c>
      <c r="AO626" s="34" t="e">
        <f t="shared" si="347"/>
        <v>#REF!</v>
      </c>
      <c r="AP626" s="34" t="e">
        <f t="shared" si="347"/>
        <v>#REF!</v>
      </c>
      <c r="AQ626" s="34" t="e">
        <f t="shared" si="347"/>
        <v>#REF!</v>
      </c>
      <c r="AR626" s="34"/>
      <c r="AS626" s="34"/>
      <c r="AT626" s="34"/>
      <c r="AU626" s="34"/>
      <c r="AV626" s="34"/>
      <c r="AW626" s="34"/>
      <c r="AX626" s="34"/>
      <c r="AY626" s="34"/>
      <c r="AZ626" s="34"/>
      <c r="BA626" s="34"/>
      <c r="BB626" s="45"/>
      <c r="BC626" s="45"/>
      <c r="BD626" s="45"/>
    </row>
    <row r="627" spans="1:56" s="100" customFormat="1">
      <c r="A627" s="39"/>
      <c r="B627" s="12"/>
      <c r="C627" s="30" t="e">
        <f>$C$14</f>
        <v>#REF!</v>
      </c>
      <c r="D627" s="34" t="e">
        <f>IF($B623&gt;=$B624, D623, NPV($B624,E626:$BD626))</f>
        <v>#REF!</v>
      </c>
      <c r="E627" s="34" t="e">
        <f>IF($B623&gt;=$B624, E623, NPV($B624,F626:$BD626))</f>
        <v>#REF!</v>
      </c>
      <c r="F627" s="34" t="e">
        <f>IF($B623&gt;=$B624, F623, NPV($B624,G626:$BD626))</f>
        <v>#REF!</v>
      </c>
      <c r="G627" s="34" t="e">
        <f>IF($B623&gt;=$B624, G623, NPV($B624,H626:$BD626))</f>
        <v>#REF!</v>
      </c>
      <c r="H627" s="34" t="e">
        <f>IF($B623&gt;=$B624, H623, NPV($B624,I626:$BD626))</f>
        <v>#REF!</v>
      </c>
      <c r="I627" s="34" t="e">
        <f>IF($B623&gt;=$B624, I623, NPV($B624,J626:$BD626))</f>
        <v>#REF!</v>
      </c>
      <c r="J627" s="34" t="e">
        <f>IF($B623&gt;=$B624, J623, NPV($B624,K626:$BD626))</f>
        <v>#REF!</v>
      </c>
      <c r="K627" s="34" t="e">
        <f>IF($B623&gt;=$B624, K623, NPV($B624,L626:$BD626))</f>
        <v>#REF!</v>
      </c>
      <c r="L627" s="34" t="e">
        <f>IF($B623&gt;=$B624, L623, NPV($B624,M626:$BD626))</f>
        <v>#REF!</v>
      </c>
      <c r="M627" s="34" t="e">
        <f>IF($B623&gt;=$B624, M623, NPV($B624,N626:$BD626))</f>
        <v>#REF!</v>
      </c>
      <c r="N627" s="34" t="e">
        <f>IF($B623&gt;=$B624, N623, NPV($B624,O626:$BD626))</f>
        <v>#REF!</v>
      </c>
      <c r="O627" s="34" t="e">
        <f>IF($B623&gt;=$B624, O623, NPV($B624,P626:$BD626))</f>
        <v>#REF!</v>
      </c>
      <c r="P627" s="34" t="e">
        <f>IF($B623&gt;=$B624, P623, NPV($B624,Q626:$BD626))</f>
        <v>#REF!</v>
      </c>
      <c r="Q627" s="34" t="e">
        <f>IF($B623&gt;=$B624, Q623, NPV($B624,R626:$BD626))</f>
        <v>#REF!</v>
      </c>
      <c r="R627" s="34" t="e">
        <f>IF($B623&gt;=$B624, R623, NPV($B624,S626:$BD626))</f>
        <v>#REF!</v>
      </c>
      <c r="S627" s="34" t="e">
        <f>IF($B623&gt;=$B624, S623, NPV($B624,T626:$BD626))</f>
        <v>#REF!</v>
      </c>
      <c r="T627" s="34" t="e">
        <f>IF($B623&gt;=$B624, T623, NPV($B624,U626:$BD626))</f>
        <v>#REF!</v>
      </c>
      <c r="U627" s="34" t="e">
        <f>IF($B623&gt;=$B624, U623, NPV($B624,V626:$BD626))</f>
        <v>#REF!</v>
      </c>
      <c r="V627" s="34" t="e">
        <f>IF($B623&gt;=$B624, V623, NPV($B624,W626:$BD626))</f>
        <v>#REF!</v>
      </c>
      <c r="W627" s="34" t="e">
        <f>IF($B623&gt;=$B624, W623, NPV($B624,X626:$BD626))</f>
        <v>#REF!</v>
      </c>
      <c r="X627" s="34" t="e">
        <f>IF($B623&gt;=$B624, X623, NPV($B624,Y626:$BD626))</f>
        <v>#REF!</v>
      </c>
      <c r="Y627" s="34" t="e">
        <f>IF($B623&gt;=$B624, Y623, NPV($B624,Z626:$BD626))</f>
        <v>#REF!</v>
      </c>
      <c r="Z627" s="34" t="e">
        <f>IF($B623&gt;=$B624, Z623, NPV($B624,AA626:$BD626))</f>
        <v>#REF!</v>
      </c>
      <c r="AA627" s="34" t="e">
        <f>IF($B623&gt;=$B624, AA623, NPV($B624,AB626:$BD626))</f>
        <v>#REF!</v>
      </c>
      <c r="AB627" s="34" t="e">
        <f>IF($B623&gt;=$B624, AB623, NPV($B624,AC626:$BD626))</f>
        <v>#REF!</v>
      </c>
      <c r="AC627" s="34" t="e">
        <f>IF($B623&gt;=$B624, AC623, NPV($B624,AD626:$BD626))</f>
        <v>#REF!</v>
      </c>
      <c r="AD627" s="34" t="e">
        <f>IF($B623&gt;=$B624, AD623, NPV($B624,AE626:$BD626))</f>
        <v>#REF!</v>
      </c>
      <c r="AE627" s="34" t="e">
        <f>IF($B623&gt;=$B624, AE623, NPV($B624,AF626:$BD626))</f>
        <v>#REF!</v>
      </c>
      <c r="AF627" s="34" t="e">
        <f>IF($B623&gt;=$B624, AF623, NPV($B624,AG626:$BD626))</f>
        <v>#REF!</v>
      </c>
      <c r="AG627" s="34" t="e">
        <f>IF($B623&gt;=$B624, AG623, NPV($B624,AH626:$BD626))</f>
        <v>#REF!</v>
      </c>
      <c r="AH627" s="34" t="e">
        <f>IF($B623&gt;=$B624, AH623, NPV($B624,AI626:$BD626))</f>
        <v>#REF!</v>
      </c>
      <c r="AI627" s="34" t="e">
        <f>IF($B623&gt;=$B624, AI623, NPV($B624,AJ626:$BD626))</f>
        <v>#REF!</v>
      </c>
      <c r="AJ627" s="34" t="e">
        <f>IF($B623&gt;=$B624, AJ623, NPV($B624,AK626:$BD626))</f>
        <v>#REF!</v>
      </c>
      <c r="AK627" s="34" t="e">
        <f>IF($B623&gt;=$B624, AK623, NPV($B624,AL626:$BD626))</f>
        <v>#REF!</v>
      </c>
      <c r="AL627" s="34" t="e">
        <f>IF($B623&gt;=$B624, AL623, NPV($B624,AM626:$BD626))</f>
        <v>#REF!</v>
      </c>
      <c r="AM627" s="34" t="e">
        <f>IF($B623&gt;=$B624, AM623, NPV($B624,AN626:$BD626))</f>
        <v>#REF!</v>
      </c>
      <c r="AN627" s="34" t="e">
        <f>IF($B623&gt;=$B624, AN623, NPV($B624,AO626:$BD626))</f>
        <v>#REF!</v>
      </c>
      <c r="AO627" s="34" t="e">
        <f>IF($B623&gt;=$B624, AO623, NPV($B624,AP626:$BD626))</f>
        <v>#REF!</v>
      </c>
      <c r="AP627" s="34" t="e">
        <f>IF($B623&gt;=$B624, AP623, NPV($B624,AQ626:$BD626))</f>
        <v>#REF!</v>
      </c>
      <c r="AQ627" s="34" t="e">
        <f>IF($B623&gt;=$B624, AQ623, NPV($B624,AR626:$BD626))</f>
        <v>#REF!</v>
      </c>
      <c r="AR627" s="34"/>
      <c r="AS627" s="34"/>
      <c r="AT627" s="34"/>
      <c r="AU627" s="34"/>
      <c r="AV627" s="34"/>
      <c r="AW627" s="34"/>
      <c r="AX627" s="34"/>
      <c r="AY627" s="34"/>
      <c r="AZ627" s="34"/>
      <c r="BA627" s="34"/>
      <c r="BB627" s="34"/>
      <c r="BC627" s="34"/>
      <c r="BD627" s="34"/>
    </row>
    <row r="628" spans="1:56">
      <c r="A628" s="39"/>
      <c r="B628" s="12"/>
      <c r="C628" s="30" t="e">
        <f>$C$15</f>
        <v>#REF!</v>
      </c>
      <c r="D628" s="34" t="e">
        <f t="shared" ref="D628:AQ628" si="348">IF(D627=0,0,(1-D627/D623)*100)</f>
        <v>#REF!</v>
      </c>
      <c r="E628" s="34" t="e">
        <f t="shared" si="348"/>
        <v>#REF!</v>
      </c>
      <c r="F628" s="34" t="e">
        <f t="shared" si="348"/>
        <v>#REF!</v>
      </c>
      <c r="G628" s="34" t="e">
        <f t="shared" si="348"/>
        <v>#REF!</v>
      </c>
      <c r="H628" s="34" t="e">
        <f t="shared" si="348"/>
        <v>#REF!</v>
      </c>
      <c r="I628" s="34" t="e">
        <f t="shared" si="348"/>
        <v>#REF!</v>
      </c>
      <c r="J628" s="34" t="e">
        <f t="shared" si="348"/>
        <v>#REF!</v>
      </c>
      <c r="K628" s="34" t="e">
        <f t="shared" si="348"/>
        <v>#REF!</v>
      </c>
      <c r="L628" s="34" t="e">
        <f t="shared" si="348"/>
        <v>#REF!</v>
      </c>
      <c r="M628" s="34" t="e">
        <f t="shared" si="348"/>
        <v>#REF!</v>
      </c>
      <c r="N628" s="34" t="e">
        <f t="shared" si="348"/>
        <v>#REF!</v>
      </c>
      <c r="O628" s="34" t="e">
        <f t="shared" si="348"/>
        <v>#REF!</v>
      </c>
      <c r="P628" s="34" t="e">
        <f t="shared" si="348"/>
        <v>#REF!</v>
      </c>
      <c r="Q628" s="34" t="e">
        <f t="shared" si="348"/>
        <v>#REF!</v>
      </c>
      <c r="R628" s="34" t="e">
        <f t="shared" si="348"/>
        <v>#REF!</v>
      </c>
      <c r="S628" s="34" t="e">
        <f t="shared" si="348"/>
        <v>#REF!</v>
      </c>
      <c r="T628" s="34" t="e">
        <f t="shared" si="348"/>
        <v>#REF!</v>
      </c>
      <c r="U628" s="34" t="e">
        <f t="shared" si="348"/>
        <v>#REF!</v>
      </c>
      <c r="V628" s="34" t="e">
        <f t="shared" si="348"/>
        <v>#REF!</v>
      </c>
      <c r="W628" s="34" t="e">
        <f t="shared" si="348"/>
        <v>#REF!</v>
      </c>
      <c r="X628" s="34" t="e">
        <f t="shared" si="348"/>
        <v>#REF!</v>
      </c>
      <c r="Y628" s="34" t="e">
        <f t="shared" si="348"/>
        <v>#REF!</v>
      </c>
      <c r="Z628" s="34" t="e">
        <f t="shared" si="348"/>
        <v>#REF!</v>
      </c>
      <c r="AA628" s="34" t="e">
        <f t="shared" si="348"/>
        <v>#REF!</v>
      </c>
      <c r="AB628" s="34" t="e">
        <f t="shared" si="348"/>
        <v>#REF!</v>
      </c>
      <c r="AC628" s="34" t="e">
        <f t="shared" si="348"/>
        <v>#REF!</v>
      </c>
      <c r="AD628" s="34" t="e">
        <f t="shared" si="348"/>
        <v>#REF!</v>
      </c>
      <c r="AE628" s="34" t="e">
        <f t="shared" si="348"/>
        <v>#REF!</v>
      </c>
      <c r="AF628" s="34" t="e">
        <f t="shared" si="348"/>
        <v>#REF!</v>
      </c>
      <c r="AG628" s="34" t="e">
        <f t="shared" si="348"/>
        <v>#REF!</v>
      </c>
      <c r="AH628" s="34" t="e">
        <f t="shared" si="348"/>
        <v>#REF!</v>
      </c>
      <c r="AI628" s="34" t="e">
        <f t="shared" si="348"/>
        <v>#REF!</v>
      </c>
      <c r="AJ628" s="34" t="e">
        <f t="shared" si="348"/>
        <v>#REF!</v>
      </c>
      <c r="AK628" s="34" t="e">
        <f t="shared" si="348"/>
        <v>#REF!</v>
      </c>
      <c r="AL628" s="34" t="e">
        <f t="shared" si="348"/>
        <v>#REF!</v>
      </c>
      <c r="AM628" s="34" t="e">
        <f t="shared" si="348"/>
        <v>#REF!</v>
      </c>
      <c r="AN628" s="34" t="e">
        <f t="shared" si="348"/>
        <v>#REF!</v>
      </c>
      <c r="AO628" s="34" t="e">
        <f t="shared" si="348"/>
        <v>#REF!</v>
      </c>
      <c r="AP628" s="34" t="e">
        <f t="shared" si="348"/>
        <v>#REF!</v>
      </c>
      <c r="AQ628" s="34" t="e">
        <f t="shared" si="348"/>
        <v>#REF!</v>
      </c>
      <c r="AR628" s="50"/>
      <c r="AS628" s="50"/>
      <c r="AT628" s="50"/>
      <c r="AU628" s="50"/>
      <c r="AV628" s="50"/>
      <c r="AW628" s="50"/>
      <c r="AX628" s="50"/>
      <c r="AY628" s="50"/>
      <c r="AZ628" s="50"/>
      <c r="BA628" s="50"/>
      <c r="BB628" s="12"/>
      <c r="BC628" s="12"/>
      <c r="BD628" s="12"/>
    </row>
    <row r="629" spans="1:56" s="100" customFormat="1">
      <c r="A629" s="41"/>
      <c r="B629" s="1"/>
      <c r="C629" s="30" t="str">
        <f>$C$16</f>
        <v>t-g&gt;0</v>
      </c>
      <c r="D629" s="42" t="e">
        <f>IF(D49-B621&gt;0,D49-B621,0)</f>
        <v>#REF!</v>
      </c>
      <c r="E629" s="42" t="e">
        <f>IF(E49-B621&gt;0,E49-B621,0)</f>
        <v>#REF!</v>
      </c>
      <c r="F629" s="42" t="e">
        <f>IF(F49-B621&gt;0,F49-B621,0)</f>
        <v>#REF!</v>
      </c>
      <c r="G629" s="42" t="e">
        <f>IF(G49-B621&gt;0,G49-B621,0)</f>
        <v>#REF!</v>
      </c>
      <c r="H629" s="42" t="e">
        <f>IF(H49-B621&gt;0,H49-B621,0)</f>
        <v>#REF!</v>
      </c>
      <c r="I629" s="42" t="e">
        <f>IF(I49-B621&gt;0,I49-B621,0)</f>
        <v>#REF!</v>
      </c>
      <c r="J629" s="42" t="e">
        <f>IF(J49-B621&gt;0,J49-B621,0)</f>
        <v>#REF!</v>
      </c>
      <c r="K629" s="42" t="e">
        <f>IF(K49-B621&gt;0,K49-B621,0)</f>
        <v>#REF!</v>
      </c>
      <c r="L629" s="42" t="e">
        <f>IF(L49-B621&gt;0,L49-B621,0)</f>
        <v>#REF!</v>
      </c>
      <c r="M629" s="42" t="e">
        <f>IF(M49-B621&gt;0,M49-B621,0)</f>
        <v>#REF!</v>
      </c>
      <c r="N629" s="42" t="e">
        <f>IF(N49-B621&gt;0,N49-B621,0)</f>
        <v>#REF!</v>
      </c>
      <c r="O629" s="42" t="e">
        <f>IF(O49-B621&gt;0,O49-B621,0)</f>
        <v>#REF!</v>
      </c>
      <c r="P629" s="42" t="e">
        <f>IF(P49-B621&gt;0,P49-B621,0)</f>
        <v>#REF!</v>
      </c>
      <c r="Q629" s="42" t="e">
        <f>IF(Q49-B621&gt;0,Q49-B621,0)</f>
        <v>#REF!</v>
      </c>
      <c r="R629" s="42" t="e">
        <f>IF(R49-B621&gt;0,R49-B621,0)</f>
        <v>#REF!</v>
      </c>
      <c r="S629" s="42" t="e">
        <f>IF(S49-B621&gt;0,S49-B621,0)</f>
        <v>#REF!</v>
      </c>
      <c r="T629" s="42" t="e">
        <f>IF(T49-B621&gt;0,T49-B621,0)</f>
        <v>#REF!</v>
      </c>
      <c r="U629" s="42" t="e">
        <f>IF(U49-B621&gt;0,U49-B621,0)</f>
        <v>#REF!</v>
      </c>
      <c r="V629" s="42" t="e">
        <f>IF(V49-B621&gt;0,V49-B621,0)</f>
        <v>#REF!</v>
      </c>
      <c r="W629" s="42" t="e">
        <f>IF(W49-B621&gt;0,W49-B621,0)</f>
        <v>#REF!</v>
      </c>
      <c r="X629" s="42" t="e">
        <f>IF(X49-B621&gt;0,X49-B621,0)</f>
        <v>#REF!</v>
      </c>
      <c r="Y629" s="42" t="e">
        <f>IF(Y49-B621&gt;0,Y49-B621,0)</f>
        <v>#REF!</v>
      </c>
      <c r="Z629" s="42" t="e">
        <f>IF(Z49-B621&gt;0,Z49-B621,0)</f>
        <v>#REF!</v>
      </c>
      <c r="AA629" s="42" t="e">
        <f>IF(AA49-B621&gt;0,AA49-B621,0)</f>
        <v>#REF!</v>
      </c>
      <c r="AB629" s="42" t="e">
        <f>IF(AB49-B621&gt;0,AB49-B621,0)</f>
        <v>#REF!</v>
      </c>
      <c r="AC629" s="42" t="e">
        <f>IF(AC49-B621&gt;0,AC49-B621,0)</f>
        <v>#REF!</v>
      </c>
      <c r="AD629" s="42" t="e">
        <f>IF(AD49-B621&gt;0,AD49-B621,0)</f>
        <v>#REF!</v>
      </c>
      <c r="AE629" s="42" t="e">
        <f>IF(AE49-B621&gt;0,AE49-B621,0)</f>
        <v>#REF!</v>
      </c>
      <c r="AF629" s="42"/>
      <c r="AG629" s="42"/>
      <c r="AH629" s="42"/>
      <c r="AI629" s="42"/>
      <c r="AJ629" s="42"/>
      <c r="AK629" s="42"/>
      <c r="AL629" s="42"/>
      <c r="AM629" s="42"/>
      <c r="AN629" s="42"/>
      <c r="AO629" s="42"/>
      <c r="AP629" s="42"/>
      <c r="AQ629" s="42"/>
      <c r="AR629" s="43"/>
      <c r="AS629" s="43"/>
      <c r="AT629" s="43"/>
      <c r="AU629" s="43"/>
      <c r="AV629" s="43"/>
      <c r="AW629" s="43"/>
      <c r="AX629" s="43"/>
      <c r="AY629" s="43"/>
      <c r="AZ629" s="43"/>
      <c r="BA629" s="43"/>
      <c r="BB629" s="12"/>
      <c r="BC629" s="12"/>
      <c r="BD629" s="12"/>
    </row>
    <row r="630" spans="1:56" s="100" customFormat="1">
      <c r="A630" s="41"/>
      <c r="B630" s="1"/>
      <c r="C630" s="30"/>
      <c r="D630" s="42" t="e">
        <f>IF(D629=0,0,CHOOSE(D629,D636,E636,F636,G636,H636,I636,J636,K636,L636,M636,N636,O636,P636,Q636,R636,S636,T636,U636,V636,W636,X636,Y636,Z636,AA636,AB636,AC636,AD636,AE636,AF636))</f>
        <v>#REF!</v>
      </c>
      <c r="E630" s="42" t="e">
        <f>IF(E629=0,0,CHOOSE(E629,D636,E636,F636,G636,H636,I636,J636,K636,L636,M636,N636,O636,P636,Q636,R636,S636,T636,U636,V636,W636,X636,Y636,Z636,AA636,AB636,AC636,AD636,AE636,AF636))</f>
        <v>#REF!</v>
      </c>
      <c r="F630" s="42" t="e">
        <f>IF(F629=0,0,CHOOSE(F629,D636,E636,F636,G636,H636,I636,J636,K636,L636,M636,N636,O636,P636,Q636,R636,S636,T636,U636,V636,W636,X636,Y636,Z636,AA636,AB636,AC636,AD636,AE636,AF636))</f>
        <v>#REF!</v>
      </c>
      <c r="G630" s="42" t="e">
        <f>IF(G629=0,0,CHOOSE(G629,D636,E636,F636,G636,H636,I636,J636,K636,L636,M636,N636,O636,P636,Q636,R636,S636,T636,U636,V636,W636,X636,Y636,Z636,AA636,AB636,AC636,AD636,AE636,AF636))</f>
        <v>#REF!</v>
      </c>
      <c r="H630" s="42" t="e">
        <f>IF(H629=0,0,CHOOSE(H629,D636,E636,F636,G636,H636,I636,J636,K636,L636,M636,N636,O636,P636,Q636,R636,S636,T636,U636,V636,W636,X636,Y636,Z636,AA636,AB636,AC636,AD636,AE636,AF636))</f>
        <v>#REF!</v>
      </c>
      <c r="I630" s="42" t="e">
        <f>IF(I629=0,0,CHOOSE(I629,D636,E636,F636,G636,H636,I636,J636,K636,L636,M636,N636,O636,P636,Q636,R636,S636,T636,U636,V636,W636,X636,Y636,Z636,AA636,AB636,AC636,AD636,AE636,AF636))</f>
        <v>#REF!</v>
      </c>
      <c r="J630" s="42" t="e">
        <f>IF(J629=0,0,CHOOSE(J629,D636,E636,F636,G636,H636,I636,J636,K636,L636,M636,N636,O636,P636,Q636,R636,S636,T636,U636,V636,W636,X636,Y636,Z636,AA636,AB636,AC636,AD636,AE636,AF636))</f>
        <v>#REF!</v>
      </c>
      <c r="K630" s="42" t="e">
        <f>IF(K629=0,0,CHOOSE(K629,D636,E636,F636,G636,H636,I636,J636,K636,L636,M636,N636,O636,P636,Q636,R636,S636,T636,U636,V636,W636,X636,Y636,Z636,AA636,AB636,AC636,AD636,AE636,AF636))</f>
        <v>#REF!</v>
      </c>
      <c r="L630" s="42" t="e">
        <f>IF(L629=0,0,CHOOSE(L629,D636,E636,F636,G636,H636,I636,J636,K636,L636,M636,N636,O636,P636,Q636,R636,S636,T636,U636,V636,W636,X636,Y636,Z636,AA636,AB636,AC636,AD636,AE636,AF636))</f>
        <v>#REF!</v>
      </c>
      <c r="M630" s="42" t="e">
        <f>IF(M629=0,0,CHOOSE(M629,D636,E636,F636,G636,H636,I636,J636,K636,L636,M636,N636,O636,P636,Q636,R636,S636,T636,U636,V636,W636,X636,Y636,Z636,AA636,AB636,AC636,AD636,AE636,AF636))</f>
        <v>#REF!</v>
      </c>
      <c r="N630" s="42" t="e">
        <f>IF(N629=0,0,CHOOSE(N629,D636,E636,F636,G636,H636,I636,J636,K636,L636,M636,N636,O636,P636,Q636,R636,S636,T636,U636,V636,W636,X636,Y636,Z636,AA636,AB636,AC636,AD636,AE636,AF636))</f>
        <v>#REF!</v>
      </c>
      <c r="O630" s="42" t="e">
        <f>IF(O629=0,0,CHOOSE(O629,D636,E636,F636,G636,H636,I636,J636,K636,L636,M636,N636,O636,P636,Q636,R636,S636,T636,U636,V636,W636,X636,Y636,Z636,AA636,AB636,AC636,AD636,AE636,AF636))</f>
        <v>#REF!</v>
      </c>
      <c r="P630" s="42" t="e">
        <f>IF(P629=0,0,CHOOSE(P629,D636,E636,F636,G636,H636,I636,J636,K636,L636,M636,N636,O636,P636,Q636,R636,S636,T636,U636,V636,W636,X636,Y636,Z636,AA636,AB636,AC636,AD636,AE636,AF636))</f>
        <v>#REF!</v>
      </c>
      <c r="Q630" s="42" t="e">
        <f>IF(Q629=0,0,CHOOSE(Q629,D636,E636,F636,G636,H636,I636,J636,K636,L636,M636,N636,O636,P636,Q636,R636,S636,T636,U636,V636,W636,X636,Y636,Z636,AA636,AB636,AC636,AD636,AE636,AF636))</f>
        <v>#REF!</v>
      </c>
      <c r="R630" s="42" t="e">
        <f>IF(R629=0,0,CHOOSE(R629,D636,E636,F636,G636,H636,I636,J636,K636,L636,M636,N636,O636,P636,Q636,R636,S636,T636,U636,V636,W636,X636,Y636,Z636,AA636,AB636,AC636,AD636,AE636,AF636))</f>
        <v>#REF!</v>
      </c>
      <c r="S630" s="42" t="e">
        <f>IF(S629=0,0,CHOOSE(S629,D636,E636,F636,G636,H636,I636,J636,K636,L636,M636,N636,O636,P636,Q636,R636,S636,T636,U636,V636,W636,X636,Y636,Z636,AA636,AB636,AC636,AD636,AE636,AF636))</f>
        <v>#REF!</v>
      </c>
      <c r="T630" s="42" t="e">
        <f>IF(T629=0,0,CHOOSE(T629,D636,E636,F636,G636,H636,I636,J636,K636,L636,M636,N636,O636,P636,Q636,R636,S636,T636,U636,V636,W636,X636,Y636,Z636,AA636,AB636,AC636,AD636,AE636,AF636))</f>
        <v>#REF!</v>
      </c>
      <c r="U630" s="42" t="e">
        <f>IF(U629=0,0,CHOOSE(U629,D636,E636,F636,G636,H636,I636,J636,K636,L636,M636,N636,O636,P636,Q636,R636,S636,T636,U636,V636,W636,X636,Y636,Z636,AA636,AB636,AC636,AD636,AE636,AF636))</f>
        <v>#REF!</v>
      </c>
      <c r="V630" s="42" t="e">
        <f>IF(V629=0,0,CHOOSE(V629,D636,E636,F636,G636,H636,I636,J636,K636,L636,M636,N636,O636,P636,Q636,R636,S636,T636,U636,V636,W636,X636,Y636,Z636,AA636,AB636,AC636,AD636,AE636,AF636))</f>
        <v>#REF!</v>
      </c>
      <c r="W630" s="42" t="e">
        <f>IF(W629=0,0,CHOOSE(W629,D636,E636,F636,G636,H636,I636,J636,K636,L636,M636,N636,O636,P636,Q636,R636,S636,T636,U636,V636,W636,X636,Y636,Z636,AA636,AB636,AC636,AD636,AE636,AF636))</f>
        <v>#REF!</v>
      </c>
      <c r="X630" s="42" t="e">
        <f>IF(X629=0,0,CHOOSE(X629,D636,E636,F636,G636,H636,I636,J636,K636,L636,M636,N636,O636,P636,Q636,R636,S636,T636,U636,V636,W636,X636,Y636,Z636,AA636,AB636,AC636,AD636,AE636,AF636))</f>
        <v>#REF!</v>
      </c>
      <c r="Y630" s="42" t="e">
        <f>IF(Y629=0,0,CHOOSE(Y629,D636,E636,F636,G636,H636,I636,J636,K636,L636,M636,N636,O636,P636,Q636,R636,S636,T636,U636,V636,W636,X636,Y636,Z636,AA636,AB636,AC636,AD636,AE636,AF636))</f>
        <v>#REF!</v>
      </c>
      <c r="Z630" s="42" t="e">
        <f>IF(Z629=0,0,CHOOSE(Z629,D636,E636,F636,G636,H636,I636,J636,K636,L636,M636,N636,O636,P636,Q636,R636,S636,T636,U636,V636,W636,X636,Y636,Z636,AA636,AB636,AC636,AD636,AE636,AF636))</f>
        <v>#REF!</v>
      </c>
      <c r="AA630" s="42" t="e">
        <f>IF(AA629=0,0,CHOOSE(AA629,D636,E636,F636,G636,H636,I636,J636,K636,L636,M636,N636,O636,P636,Q636,R636,S636,T636,U636,V636,W636,X636,Y636,Z636,AA636,AB636,AC636,AD636,AE636,AF636))</f>
        <v>#REF!</v>
      </c>
      <c r="AB630" s="42" t="e">
        <f>IF(AB629=0,0,CHOOSE(AB629,D636,E636,F636,G636,H636,I636,J636,K636,L636,M636,N636,O636,P636,Q636,R636,S636,T636,U636,V636,W636,X636,Y636,Z636,AA636,AB636,AC636,AD636,AE636,AF636))</f>
        <v>#REF!</v>
      </c>
      <c r="AC630" s="42" t="e">
        <f>IF(AC629=0,0,CHOOSE(AC629,D636,E636,F636,G636,H636,I636,J636,K636,L636,M636,N636,O636,P636,Q636,R636,S636,T636,U636,V636,W636,X636,Y636,Z636,AA636,AB636,AC636,AD636,AE636,AF636))</f>
        <v>#REF!</v>
      </c>
      <c r="AD630" s="42" t="e">
        <f>IF(AD629=0,0,CHOOSE(AD629,D636,E636,F636,G636,H636,I636,J636,K636,L636,M636,N636,O636,P636,Q636,R636,S636,T636,U636,V636,W636,X636,Y636,Z636,AA636,AB636,AC636,AD636,AE636,AF636))</f>
        <v>#REF!</v>
      </c>
      <c r="AE630" s="42" t="e">
        <f>IF(AE629=0,0,CHOOSE(AE629,D636,E636,F636,G636,H636,I636,J636,K636,L636,M636,N636,O636,P636,Q636,R636,S636,T636,U636,V636,W636,X636,Y636,Z636,AA636,AB636,AC636,AD636,AE636,AF636))</f>
        <v>#REF!</v>
      </c>
      <c r="AF630" s="42"/>
      <c r="AG630" s="42"/>
      <c r="AH630" s="42"/>
      <c r="AI630" s="42"/>
      <c r="AJ630" s="42"/>
      <c r="AK630" s="42"/>
      <c r="AL630" s="42"/>
      <c r="AM630" s="42"/>
      <c r="AN630" s="42"/>
      <c r="AO630" s="42"/>
      <c r="AP630" s="42"/>
      <c r="AQ630" s="42"/>
      <c r="AR630" s="23"/>
      <c r="AS630" s="23"/>
      <c r="AT630" s="23"/>
      <c r="AU630" s="23"/>
      <c r="AV630" s="23"/>
      <c r="AW630" s="23"/>
      <c r="AX630" s="23"/>
      <c r="AY630" s="23"/>
      <c r="AZ630" s="23"/>
      <c r="BA630" s="23"/>
      <c r="BB630" s="12"/>
      <c r="BC630" s="12"/>
      <c r="BD630" s="12"/>
    </row>
    <row r="631" spans="1:56" s="100" customFormat="1">
      <c r="A631" s="41"/>
      <c r="B631" s="1"/>
      <c r="C631" s="30" t="str">
        <f>$C$18</f>
        <v>t-m condition</v>
      </c>
      <c r="D631" s="42" t="e">
        <f>IF(D49-B622&gt;0,D49-B622,0)</f>
        <v>#REF!</v>
      </c>
      <c r="E631" s="42" t="e">
        <f>IF(E49-B622&gt;0,E49-B622,0)</f>
        <v>#REF!</v>
      </c>
      <c r="F631" s="42" t="e">
        <f>IF(F49-B622&gt;0,F49-B622,0)</f>
        <v>#REF!</v>
      </c>
      <c r="G631" s="42" t="e">
        <f>IF(G49-B622&gt;0,G49-B622,0)</f>
        <v>#REF!</v>
      </c>
      <c r="H631" s="42" t="e">
        <f>IF(H49-B622&gt;0,H49-B622,0)</f>
        <v>#REF!</v>
      </c>
      <c r="I631" s="42" t="e">
        <f>IF(I49-B622&gt;0,I49-B622,0)</f>
        <v>#REF!</v>
      </c>
      <c r="J631" s="42" t="e">
        <f>IF(J49-B622&gt;0,J49-B622,0)</f>
        <v>#REF!</v>
      </c>
      <c r="K631" s="42" t="e">
        <f>IF(K49-B622&gt;0,K49-B622,0)</f>
        <v>#REF!</v>
      </c>
      <c r="L631" s="42" t="e">
        <f>IF(L49-B622&gt;0,L49-B622,0)</f>
        <v>#REF!</v>
      </c>
      <c r="M631" s="42" t="e">
        <f>IF(M49-B622&gt;0,M49-B622,0)</f>
        <v>#REF!</v>
      </c>
      <c r="N631" s="42" t="e">
        <f>IF(N49-B622&gt;0,N49-B622,0)</f>
        <v>#REF!</v>
      </c>
      <c r="O631" s="42" t="e">
        <f>IF(O49-B622&gt;0,O49-B622,0)</f>
        <v>#REF!</v>
      </c>
      <c r="P631" s="42" t="e">
        <f>IF(P49-B622&gt;0,P49-B622,0)</f>
        <v>#REF!</v>
      </c>
      <c r="Q631" s="42" t="e">
        <f>IF(Q49-B622&gt;0,Q49-B622,0)</f>
        <v>#REF!</v>
      </c>
      <c r="R631" s="42" t="e">
        <f>IF(R49-B622&gt;0,R49-B622,0)</f>
        <v>#REF!</v>
      </c>
      <c r="S631" s="42" t="e">
        <f>IF(S49-B622&gt;0,S49-B622,0)</f>
        <v>#REF!</v>
      </c>
      <c r="T631" s="42" t="e">
        <f>IF(T49-B622&gt;0,T49-B622,0)</f>
        <v>#REF!</v>
      </c>
      <c r="U631" s="42" t="e">
        <f>IF(U49-B622&gt;0,U49-B622,0)</f>
        <v>#REF!</v>
      </c>
      <c r="V631" s="42" t="e">
        <f>IF(V49-B622&gt;0,V49-B622,0)</f>
        <v>#REF!</v>
      </c>
      <c r="W631" s="42" t="e">
        <f>IF(W49-B622&gt;0,W49-B622,0)</f>
        <v>#REF!</v>
      </c>
      <c r="X631" s="42" t="e">
        <f>IF(X49-B622&gt;0,X49-B622,0)</f>
        <v>#REF!</v>
      </c>
      <c r="Y631" s="42" t="e">
        <f>IF(Y49-B622&gt;0,Y49-B622,0)</f>
        <v>#REF!</v>
      </c>
      <c r="Z631" s="42" t="e">
        <f>IF(Z49-B622&gt;0,Z49-B622,0)</f>
        <v>#REF!</v>
      </c>
      <c r="AA631" s="42" t="e">
        <f>IF(AA49-B622&gt;0,AA49-B622,0)</f>
        <v>#REF!</v>
      </c>
      <c r="AB631" s="42" t="e">
        <f>IF(AB49-B622&gt;0,AB49-B622,0)</f>
        <v>#REF!</v>
      </c>
      <c r="AC631" s="42" t="e">
        <f>IF(AC49-B622&gt;0,AC49-B622,0)</f>
        <v>#REF!</v>
      </c>
      <c r="AD631" s="42" t="e">
        <f>IF(AD49-B622&gt;0,AD49-B622,0)</f>
        <v>#REF!</v>
      </c>
      <c r="AE631" s="42" t="e">
        <f>IF(AE49-B622&gt;0,AE49-B622,0)</f>
        <v>#REF!</v>
      </c>
      <c r="AF631" s="42"/>
      <c r="AG631" s="42"/>
      <c r="AH631" s="42"/>
      <c r="AI631" s="42"/>
      <c r="AJ631" s="42"/>
      <c r="AK631" s="42"/>
      <c r="AL631" s="42"/>
      <c r="AM631" s="42"/>
      <c r="AN631" s="42"/>
      <c r="AO631" s="42"/>
      <c r="AP631" s="42"/>
      <c r="AQ631" s="42"/>
      <c r="AR631" s="45"/>
      <c r="AS631" s="45"/>
      <c r="AT631" s="45"/>
      <c r="AU631" s="45"/>
      <c r="AV631" s="45"/>
      <c r="AW631" s="46"/>
      <c r="AX631" s="45"/>
      <c r="AY631" s="45"/>
      <c r="AZ631" s="45"/>
      <c r="BA631" s="45"/>
      <c r="BB631" s="12"/>
      <c r="BC631" s="12"/>
      <c r="BD631" s="12"/>
    </row>
    <row r="632" spans="1:56" s="100" customFormat="1">
      <c r="A632" s="41"/>
      <c r="B632" s="1"/>
      <c r="C632" s="1"/>
      <c r="D632" s="34" t="e">
        <f>IF(D631=0,0,CHOOSE(D631,D636,E636,F636,G636,H636,I636,J636,K636,L636,M636,N636,O636,P636,Q636,R636,S636,T636,U636,V636,W636,X636,Y636,Z636,AA636,AB636,AC636,AD636,AE636))</f>
        <v>#REF!</v>
      </c>
      <c r="E632" s="34" t="e">
        <f>IF(E631=0,0,CHOOSE(E631,D636,E636,F636,G636,H636,I636,J636,K636,L636,M636,N636,O636,P636,Q636,R636,S636,T636,U636,V636,W636,X636,Y636,Z636,AA636,AB636,AC636,AD636,AE636))</f>
        <v>#REF!</v>
      </c>
      <c r="F632" s="34" t="e">
        <f>IF(F631=0,0,CHOOSE(F631,D636,E636,F636,G636,H636,I636,J636,K636,L636,M636,N636,O636,P636,Q636,R636,S636,T636,U636,V636,W636,X636,Y636,Z636,AA636,AB636,AC636,AD636,AE636))</f>
        <v>#REF!</v>
      </c>
      <c r="G632" s="34" t="e">
        <f>IF(G631=0,0,CHOOSE(G631,D636,E636,F636,G636,H636,I636,J636,K636,L636,M636,N636,O636,P636,Q636,R636,S636,T636,U636,V636,W636,X636,Y636,Z636,AA636,AB636,AC636,AD636,AE636))</f>
        <v>#REF!</v>
      </c>
      <c r="H632" s="34" t="e">
        <f>IF(H631=0,0,CHOOSE(H631,D636,E636,F636,G636,H636,I636,J636,K636,L636,M636,N636,O636,P636,Q636,R636,S636,T636,U636,V636,W636,X636,Y636,Z636,AA636,AB636,AC636,AD636,AE636))</f>
        <v>#REF!</v>
      </c>
      <c r="I632" s="34" t="e">
        <f>IF(I631=0,0,CHOOSE(I631,D636,E636,F636,G636,H636,I636,J636,K636,L636,M636,N636,O636,P636,Q636,R636,S636,T636,U636,V636,W636,X636,Y636,Z636,AA636,AB636,AC636,AD636,AE636))</f>
        <v>#REF!</v>
      </c>
      <c r="J632" s="34" t="e">
        <f>IF(J631=0,0,CHOOSE(J631,D636,E636,F636,G636,H636,I636,J636,K636,L636,M636,N636,O636,P636,Q636,R636,S636,T636,U636,V636,W636,X636,Y636,Z636,AA636,AB636,AC636,AD636,AE636))</f>
        <v>#REF!</v>
      </c>
      <c r="K632" s="34" t="e">
        <f>IF(K631=0,0,CHOOSE(K631,D636,E636,F636,G636,H636,I636,J636,K636,L636,M636,N636,O636,P636,Q636,R636,S636,T636,U636,V636,W636,X636,Y636,Z636,AA636,AB636,AC636,AD636,AE636))</f>
        <v>#REF!</v>
      </c>
      <c r="L632" s="34" t="e">
        <f>IF(L631=0,0,CHOOSE(L631,D636,E636,F636,G636,H636,I636,J636,K636,L636,M636,N636,O636,P636,Q636,R636,S636,T636,U636,V636,W636,X636,Y636,Z636,AA636,AB636,AC636,AD636,AE636))</f>
        <v>#REF!</v>
      </c>
      <c r="M632" s="34" t="e">
        <f>IF(M631=0,0,CHOOSE(M631,D636,E636,F636,G636,H636,I636,J636,K636,L636,M636,N636,O636,P636,Q636,R636,S636,T636,U636,V636,W636,X636,Y636,Z636,AA636,AB636,AC636,AD636,AE636))</f>
        <v>#REF!</v>
      </c>
      <c r="N632" s="34" t="e">
        <f>IF(N631=0,0,CHOOSE(N631,D636,E636,F636,G636,H636,I636,J636,K636,L636,M636,N636,O636,P636,Q636,R636,S636,T636,U636,V636,W636,X636,Y636,Z636,AA636,AB636,AC636,AD636,AE636))</f>
        <v>#REF!</v>
      </c>
      <c r="O632" s="34" t="e">
        <f>IF(O631=0,0,CHOOSE(O631,D636,E636,F636,G636,H636,I636,J636,K636,L636,M636,N636,O636,P636,Q636,R636,S636,T636,U636,V636,W636,X636,Y636,Z636,AA636,AB636,AC636,AD636,AE636))</f>
        <v>#REF!</v>
      </c>
      <c r="P632" s="34" t="e">
        <f>IF(P631=0,0,CHOOSE(P631,D636,E636,F636,G636,H636,I636,J636,K636,L636,M636,N636,O636,P636,Q636,R636,S636,T636,U636,V636,W636,X636,Y636,Z636,AA636,AB636,AC636,AD636,AE636))</f>
        <v>#REF!</v>
      </c>
      <c r="Q632" s="34" t="e">
        <f>IF(Q631=0,0,CHOOSE(Q631,D636,E636,F636,G636,H636,I636,J636,K636,L636,M636,N636,O636,P636,Q636,R636,S636,T636,U636,V636,W636,X636,Y636,Z636,AA636,AB636,AC636,AD636,AE636))</f>
        <v>#REF!</v>
      </c>
      <c r="R632" s="34" t="e">
        <f>IF(R631=0,0,CHOOSE(R631,D636,E636,F636,G636,H636,I636,J636,K636,L636,M636,N636,O636,P636,Q636,R636,S636,T636,U636,V636,W636,X636,Y636,Z636,AA636,AB636,AC636,AD636,AE636))</f>
        <v>#REF!</v>
      </c>
      <c r="S632" s="34" t="e">
        <f>IF(S631=0,0,CHOOSE(S631,D636,E636,F636,G636,H636,I636,J636,K636,L636,M636,N636,O636,P636,Q636,R636,S636,T636,U636,V636,W636,X636,Y636,Z636,AA636,AB636,AC636,AD636,AE636))</f>
        <v>#REF!</v>
      </c>
      <c r="T632" s="34" t="e">
        <f>IF(T631=0,0,CHOOSE(T631,D636,E636,F636,G636,H636,I636,J636,K636,L636,M636,N636,O636,P636,Q636,R636,S636,T636,U636,V636,W636,X636,Y636,Z636,AA636,AB636,AC636,AD636,AE636))</f>
        <v>#REF!</v>
      </c>
      <c r="U632" s="34" t="e">
        <f>IF(U631=0,0,CHOOSE(U631,D636,E636,F636,G636,H636,I636,J636,K636,L636,M636,N636,O636,P636,Q636,R636,S636,T636,U636,V636,W636,X636,Y636,Z636,AA636,AB636,AC636,AD636,AE636))</f>
        <v>#REF!</v>
      </c>
      <c r="V632" s="34" t="e">
        <f>IF(V631=0,0,CHOOSE(V631,D636,E636,F636,G636,H636,I636,J636,K636,L636,M636,N636,O636,P636,Q636,R636,S636,T636,U636,V636,W636,X636,Y636,Z636,AA636,AB636,AC636,AD636,AE636))</f>
        <v>#REF!</v>
      </c>
      <c r="W632" s="34" t="e">
        <f>IF(W631=0,0,CHOOSE(W631,D636,E636,F636,G636,H636,I636,J636,K636,L636,M636,N636,O636,P636,Q636,R636,S636,T636,U636,V636,W636,X636,Y636,Z636,AA636,AB636,AC636,AD636,AE636))</f>
        <v>#REF!</v>
      </c>
      <c r="X632" s="34" t="e">
        <f>IF(X631=0,0,CHOOSE(X631,D636,E636,F636,G636,H636,I636,J636,K636,L636,M636,N636,O636,P636,Q636,R636,S636,T636,U636,V636,W636,X636,Y636,Z636,AA636,AB636,AC636,AD636,AE636))</f>
        <v>#REF!</v>
      </c>
      <c r="Y632" s="34" t="e">
        <f>IF(Y631=0,0,CHOOSE(Y631,D636,E636,F636,G636,H636,I636,J636,K636,L636,M636,N636,O636,P636,Q636,R636,S636,T636,U636,V636,W636,X636,Y636,Z636,AA636,AB636,AC636,AD636,AE636))</f>
        <v>#REF!</v>
      </c>
      <c r="Z632" s="34" t="e">
        <f>IF(Z631=0,0,CHOOSE(Z631,D636,E636,F636,G636,H636,I636,J636,K636,L636,M636,N636,O636,P636,Q636,R636,S636,T636,U636,V636,W636,X636,Y636,Z636,AA636,AB636,AC636,AD636,AE636))</f>
        <v>#REF!</v>
      </c>
      <c r="AA632" s="34" t="e">
        <f>IF(AA631=0,0,CHOOSE(AA631,D636,E636,F636,G636,H636,I636,J636,K636,L636,M636,N636,O636,P636,Q636,R636,S636,T636,U636,V636,W636,X636,Y636,Z636,AA636,AB636,AC636,AD636,AE636))</f>
        <v>#REF!</v>
      </c>
      <c r="AB632" s="34" t="e">
        <f>IF(AB631=0,0,CHOOSE(AB631,D636,E636,F636,G636,H636,I636,J636,K636,L636,M636,N636,O636,P636,Q636,R636,S636,T636,U636,V636,W636,X636,Y636,Z636,AA636,AB636,AC636,AD636,AE636))</f>
        <v>#REF!</v>
      </c>
      <c r="AC632" s="34" t="e">
        <f>IF(AC631=0,0,CHOOSE(AC631,D636,E636,F636,G636,H636,I636,J636,K636,L636,M636,N636,O636,P636,Q636,R636,S636,T636,U636,V636,W636,X636,Y636,Z636,AA636,AB636,AC636,AD636,AE636))</f>
        <v>#REF!</v>
      </c>
      <c r="AD632" s="34" t="e">
        <f>IF(AD631=0,0,CHOOSE(AD631,D636,E636,F636,G636,H636,I636,J636,K636,L636,M636,N636,O636,P636,Q636,R636,S636,T636,U636,V636,W636,X636,Y636,Z636,AA636,AB636,AC636,AD636,AE636))</f>
        <v>#REF!</v>
      </c>
      <c r="AE632" s="34" t="e">
        <f>IF(AE631=0,0,CHOOSE(AE631,D636,E636,F636,G636,H636,I636,J636,K636,L636,M636,N636,O636,P636,Q636,R636,S636,T636,U636,V636,W636,X636,Y636,Z636,AA636,AB636,AC636,AD636,AE636))</f>
        <v>#REF!</v>
      </c>
      <c r="AF632" s="42"/>
      <c r="AG632" s="42"/>
      <c r="AH632" s="42"/>
      <c r="AI632" s="42"/>
      <c r="AJ632" s="42"/>
      <c r="AK632" s="42"/>
      <c r="AL632" s="42"/>
      <c r="AM632" s="42"/>
      <c r="AN632" s="42"/>
      <c r="AO632" s="42"/>
      <c r="AP632" s="42"/>
      <c r="AQ632" s="42"/>
      <c r="AR632" s="12"/>
      <c r="AS632" s="12"/>
      <c r="AT632" s="12"/>
      <c r="AU632" s="12"/>
      <c r="AV632" s="12"/>
      <c r="AW632" s="12"/>
      <c r="AX632" s="12"/>
      <c r="AY632" s="12"/>
      <c r="AZ632" s="12"/>
      <c r="BA632" s="12"/>
      <c r="BB632" s="12"/>
      <c r="BC632" s="12"/>
      <c r="BD632" s="12"/>
    </row>
    <row r="633" spans="1:56" s="100" customFormat="1">
      <c r="A633" s="49"/>
      <c r="B633" s="12"/>
      <c r="C633" s="12"/>
      <c r="D633" s="22"/>
      <c r="E633" s="22"/>
      <c r="F633" s="22"/>
      <c r="G633" s="22"/>
      <c r="H633" s="22"/>
      <c r="I633" s="22"/>
      <c r="J633" s="22"/>
      <c r="K633" s="22"/>
      <c r="L633" s="22"/>
      <c r="M633" s="22"/>
      <c r="N633" s="22"/>
      <c r="O633" s="22"/>
      <c r="P633" s="22"/>
      <c r="Q633" s="22"/>
      <c r="R633" s="22"/>
      <c r="S633" s="22"/>
      <c r="T633" s="22"/>
      <c r="U633" s="22"/>
      <c r="V633" s="22"/>
      <c r="W633" s="22"/>
      <c r="X633" s="22"/>
      <c r="Y633" s="22"/>
      <c r="Z633" s="22"/>
      <c r="AA633" s="22"/>
      <c r="AB633" s="22"/>
      <c r="AC633" s="22"/>
      <c r="AD633" s="50"/>
      <c r="AE633" s="50"/>
      <c r="AF633" s="50"/>
      <c r="AG633" s="50"/>
      <c r="AH633" s="50"/>
      <c r="AI633" s="50"/>
      <c r="AJ633" s="50"/>
      <c r="AK633" s="50"/>
      <c r="AL633" s="50"/>
      <c r="AM633" s="50"/>
      <c r="AN633" s="50"/>
      <c r="AO633" s="50"/>
      <c r="AP633" s="50"/>
      <c r="AQ633" s="50"/>
      <c r="AR633" s="50"/>
      <c r="AS633" s="50"/>
      <c r="AT633" s="50"/>
      <c r="AU633" s="50"/>
      <c r="AV633" s="50"/>
      <c r="AW633" s="50"/>
      <c r="AX633" s="50"/>
      <c r="AY633" s="50"/>
      <c r="AZ633" s="50"/>
      <c r="BA633" s="50"/>
      <c r="BB633" s="12"/>
      <c r="BC633" s="12"/>
      <c r="BD633" s="12"/>
    </row>
    <row r="634" spans="1:56" s="100" customFormat="1">
      <c r="A634" s="49" t="e">
        <f>+"Output "&amp; PV_Base!A620&amp;""</f>
        <v>#REF!</v>
      </c>
      <c r="B634" s="12"/>
      <c r="C634" s="51"/>
      <c r="D634" s="52" t="e">
        <f>D$7</f>
        <v>#NAME?</v>
      </c>
      <c r="E634" s="25" t="e">
        <f t="shared" ref="E634:AE634" si="349">D634+1</f>
        <v>#NAME?</v>
      </c>
      <c r="F634" s="25" t="e">
        <f t="shared" si="349"/>
        <v>#NAME?</v>
      </c>
      <c r="G634" s="25" t="e">
        <f t="shared" si="349"/>
        <v>#NAME?</v>
      </c>
      <c r="H634" s="25" t="e">
        <f t="shared" si="349"/>
        <v>#NAME?</v>
      </c>
      <c r="I634" s="25" t="e">
        <f t="shared" si="349"/>
        <v>#NAME?</v>
      </c>
      <c r="J634" s="25" t="e">
        <f t="shared" si="349"/>
        <v>#NAME?</v>
      </c>
      <c r="K634" s="25" t="e">
        <f t="shared" si="349"/>
        <v>#NAME?</v>
      </c>
      <c r="L634" s="25" t="e">
        <f t="shared" si="349"/>
        <v>#NAME?</v>
      </c>
      <c r="M634" s="25" t="e">
        <f t="shared" si="349"/>
        <v>#NAME?</v>
      </c>
      <c r="N634" s="25" t="e">
        <f t="shared" si="349"/>
        <v>#NAME?</v>
      </c>
      <c r="O634" s="25" t="e">
        <f t="shared" si="349"/>
        <v>#NAME?</v>
      </c>
      <c r="P634" s="25" t="e">
        <f t="shared" si="349"/>
        <v>#NAME?</v>
      </c>
      <c r="Q634" s="25" t="e">
        <f t="shared" si="349"/>
        <v>#NAME?</v>
      </c>
      <c r="R634" s="25" t="e">
        <f t="shared" si="349"/>
        <v>#NAME?</v>
      </c>
      <c r="S634" s="25" t="e">
        <f t="shared" si="349"/>
        <v>#NAME?</v>
      </c>
      <c r="T634" s="25" t="e">
        <f t="shared" si="349"/>
        <v>#NAME?</v>
      </c>
      <c r="U634" s="25" t="e">
        <f t="shared" si="349"/>
        <v>#NAME?</v>
      </c>
      <c r="V634" s="25" t="e">
        <f t="shared" si="349"/>
        <v>#NAME?</v>
      </c>
      <c r="W634" s="25" t="e">
        <f t="shared" si="349"/>
        <v>#NAME?</v>
      </c>
      <c r="X634" s="25" t="e">
        <f t="shared" si="349"/>
        <v>#NAME?</v>
      </c>
      <c r="Y634" s="25" t="e">
        <f t="shared" si="349"/>
        <v>#NAME?</v>
      </c>
      <c r="Z634" s="25" t="e">
        <f t="shared" si="349"/>
        <v>#NAME?</v>
      </c>
      <c r="AA634" s="25" t="e">
        <f t="shared" si="349"/>
        <v>#NAME?</v>
      </c>
      <c r="AB634" s="25" t="e">
        <f t="shared" si="349"/>
        <v>#NAME?</v>
      </c>
      <c r="AC634" s="25" t="e">
        <f t="shared" si="349"/>
        <v>#NAME?</v>
      </c>
      <c r="AD634" s="25" t="e">
        <f t="shared" si="349"/>
        <v>#NAME?</v>
      </c>
      <c r="AE634" s="25" t="e">
        <f t="shared" si="349"/>
        <v>#NAME?</v>
      </c>
      <c r="AF634" s="50"/>
      <c r="AG634" s="50"/>
      <c r="AH634" s="50"/>
      <c r="AI634" s="50"/>
      <c r="AJ634" s="50"/>
      <c r="AK634" s="50"/>
      <c r="AL634" s="50"/>
      <c r="AM634" s="50"/>
      <c r="AN634" s="50"/>
      <c r="AO634" s="50"/>
      <c r="AP634" s="50"/>
      <c r="AQ634" s="50"/>
      <c r="AR634" s="50"/>
      <c r="AS634" s="50"/>
      <c r="AT634" s="50"/>
      <c r="AU634" s="50"/>
      <c r="AV634" s="50"/>
      <c r="AW634" s="50"/>
      <c r="AX634" s="50"/>
      <c r="AY634" s="50"/>
      <c r="AZ634" s="50"/>
      <c r="BA634" s="50"/>
      <c r="BB634" s="12"/>
      <c r="BC634" s="12"/>
      <c r="BD634" s="12"/>
    </row>
    <row r="635" spans="1:56" s="100" customFormat="1">
      <c r="A635" s="53"/>
      <c r="B635" s="51"/>
      <c r="C635" s="54" t="e">
        <f>$C$22</f>
        <v>#REF!</v>
      </c>
      <c r="D635" s="85" t="e">
        <f>#REF!</f>
        <v>#REF!</v>
      </c>
      <c r="E635" s="85" t="e">
        <f>#REF!</f>
        <v>#REF!</v>
      </c>
      <c r="F635" s="85" t="e">
        <f>#REF!</f>
        <v>#REF!</v>
      </c>
      <c r="G635" s="85" t="e">
        <f>#REF!</f>
        <v>#REF!</v>
      </c>
      <c r="H635" s="85" t="e">
        <f>#REF!</f>
        <v>#REF!</v>
      </c>
      <c r="I635" s="85" t="e">
        <f>#REF!</f>
        <v>#REF!</v>
      </c>
      <c r="J635" s="85" t="e">
        <f>#REF!</f>
        <v>#REF!</v>
      </c>
      <c r="K635" s="85" t="e">
        <f>#REF!</f>
        <v>#REF!</v>
      </c>
      <c r="L635" s="85" t="e">
        <f>#REF!</f>
        <v>#REF!</v>
      </c>
      <c r="M635" s="85" t="e">
        <f>#REF!</f>
        <v>#REF!</v>
      </c>
      <c r="N635" s="85" t="e">
        <f>#REF!</f>
        <v>#REF!</v>
      </c>
      <c r="O635" s="85" t="e">
        <f>#REF!</f>
        <v>#REF!</v>
      </c>
      <c r="P635" s="85" t="e">
        <f>#REF!</f>
        <v>#REF!</v>
      </c>
      <c r="Q635" s="85" t="e">
        <f>#REF!</f>
        <v>#REF!</v>
      </c>
      <c r="R635" s="85" t="e">
        <f>#REF!</f>
        <v>#REF!</v>
      </c>
      <c r="S635" s="85" t="e">
        <f>#REF!</f>
        <v>#REF!</v>
      </c>
      <c r="T635" s="85" t="e">
        <f>#REF!</f>
        <v>#REF!</v>
      </c>
      <c r="U635" s="85" t="e">
        <f>#REF!</f>
        <v>#REF!</v>
      </c>
      <c r="V635" s="85" t="e">
        <f>#REF!</f>
        <v>#REF!</v>
      </c>
      <c r="W635" s="85" t="e">
        <f>#REF!</f>
        <v>#REF!</v>
      </c>
      <c r="X635" s="85" t="e">
        <f>#REF!</f>
        <v>#REF!</v>
      </c>
      <c r="Y635" s="85" t="e">
        <f>#REF!</f>
        <v>#REF!</v>
      </c>
      <c r="Z635" s="85" t="e">
        <f>#REF!</f>
        <v>#REF!</v>
      </c>
      <c r="AA635" s="85" t="e">
        <f>#REF!</f>
        <v>#REF!</v>
      </c>
      <c r="AB635" s="85" t="e">
        <f>#REF!</f>
        <v>#REF!</v>
      </c>
      <c r="AC635" s="85" t="e">
        <f>#REF!</f>
        <v>#REF!</v>
      </c>
      <c r="AD635" s="85" t="e">
        <f>#REF!</f>
        <v>#REF!</v>
      </c>
      <c r="AE635" s="85" t="e">
        <f>#REF!</f>
        <v>#REF!</v>
      </c>
      <c r="AF635" s="50"/>
      <c r="AG635" s="50"/>
      <c r="AH635" s="50"/>
      <c r="AI635" s="50"/>
      <c r="AJ635" s="50"/>
      <c r="AK635" s="50"/>
      <c r="AL635" s="50"/>
      <c r="AM635" s="50"/>
      <c r="AN635" s="50"/>
      <c r="AO635" s="50"/>
      <c r="AP635" s="50"/>
      <c r="AQ635" s="50"/>
      <c r="AR635" s="50"/>
      <c r="AS635" s="50"/>
      <c r="AT635" s="50"/>
      <c r="AU635" s="50"/>
      <c r="AV635" s="50"/>
      <c r="AW635" s="50"/>
      <c r="AX635" s="50"/>
      <c r="AY635" s="50"/>
      <c r="AZ635" s="50"/>
      <c r="BA635" s="50"/>
      <c r="BB635" s="12"/>
      <c r="BC635" s="12"/>
      <c r="BD635" s="12"/>
    </row>
    <row r="636" spans="1:56" s="100" customFormat="1">
      <c r="A636" s="41"/>
      <c r="B636" s="1"/>
      <c r="C636" s="30" t="e">
        <f>$C$23</f>
        <v>#REF!</v>
      </c>
      <c r="D636" s="84" t="e">
        <f>D635</f>
        <v>#REF!</v>
      </c>
      <c r="E636" s="84" t="e">
        <f>SUM(D635:E635)</f>
        <v>#REF!</v>
      </c>
      <c r="F636" s="84" t="e">
        <f>SUM(D635:F635)</f>
        <v>#REF!</v>
      </c>
      <c r="G636" s="84" t="e">
        <f>SUM(D635:G635)</f>
        <v>#REF!</v>
      </c>
      <c r="H636" s="84" t="e">
        <f>SUM(D635:H635)</f>
        <v>#REF!</v>
      </c>
      <c r="I636" s="84" t="e">
        <f>SUM(D635:I635)</f>
        <v>#REF!</v>
      </c>
      <c r="J636" s="84" t="e">
        <f>SUM(D635:J635)</f>
        <v>#REF!</v>
      </c>
      <c r="K636" s="84" t="e">
        <f>SUM(D635:K635)</f>
        <v>#REF!</v>
      </c>
      <c r="L636" s="84" t="e">
        <f>SUM(D635:L635)</f>
        <v>#REF!</v>
      </c>
      <c r="M636" s="84" t="e">
        <f>SUM(D635:M635)</f>
        <v>#REF!</v>
      </c>
      <c r="N636" s="84" t="e">
        <f>SUM(D635:N635)</f>
        <v>#REF!</v>
      </c>
      <c r="O636" s="84" t="e">
        <f>SUM(D635:O635)</f>
        <v>#REF!</v>
      </c>
      <c r="P636" s="84" t="e">
        <f>SUM(D635:P635)</f>
        <v>#REF!</v>
      </c>
      <c r="Q636" s="84" t="e">
        <f>SUM(D635:Q635)</f>
        <v>#REF!</v>
      </c>
      <c r="R636" s="84" t="e">
        <f>SUM(D635:R635)</f>
        <v>#REF!</v>
      </c>
      <c r="S636" s="84" t="e">
        <f>SUM(D635:S635)</f>
        <v>#REF!</v>
      </c>
      <c r="T636" s="84" t="e">
        <f>SUM(D635:T635)</f>
        <v>#REF!</v>
      </c>
      <c r="U636" s="84" t="e">
        <f>SUM(D635:U635)</f>
        <v>#REF!</v>
      </c>
      <c r="V636" s="84" t="e">
        <f>SUM(D635:V635)</f>
        <v>#REF!</v>
      </c>
      <c r="W636" s="84" t="e">
        <f>SUM(D635:W635)</f>
        <v>#REF!</v>
      </c>
      <c r="X636" s="84" t="e">
        <f>SUM(D635:X635)</f>
        <v>#REF!</v>
      </c>
      <c r="Y636" s="84" t="e">
        <f>SUM(D635:Y635)</f>
        <v>#REF!</v>
      </c>
      <c r="Z636" s="84" t="e">
        <f>SUM(D635:Z635)</f>
        <v>#REF!</v>
      </c>
      <c r="AA636" s="84" t="e">
        <f>SUM(D635:AA635)</f>
        <v>#REF!</v>
      </c>
      <c r="AB636" s="84" t="e">
        <f>SUM(D635:AB635)</f>
        <v>#REF!</v>
      </c>
      <c r="AC636" s="84" t="e">
        <f>SUM(D635:AC635)</f>
        <v>#REF!</v>
      </c>
      <c r="AD636" s="84" t="e">
        <f>SUM(D635:AD635)</f>
        <v>#REF!</v>
      </c>
      <c r="AE636" s="84" t="e">
        <f>SUM(D635:AE635)</f>
        <v>#REF!</v>
      </c>
      <c r="AF636" s="50"/>
      <c r="AG636" s="50"/>
      <c r="AH636" s="50"/>
      <c r="AI636" s="50"/>
      <c r="AJ636" s="50"/>
      <c r="AK636" s="50"/>
      <c r="AL636" s="50"/>
      <c r="AM636" s="50"/>
      <c r="AN636" s="50"/>
      <c r="AO636" s="50"/>
      <c r="AP636" s="50"/>
      <c r="AQ636" s="50"/>
      <c r="AR636" s="50"/>
      <c r="AS636" s="50"/>
      <c r="AT636" s="50"/>
      <c r="AU636" s="50"/>
      <c r="AV636" s="50"/>
      <c r="AW636" s="50"/>
      <c r="AX636" s="50"/>
      <c r="AY636" s="50"/>
      <c r="AZ636" s="50"/>
      <c r="BA636" s="50"/>
      <c r="BB636" s="12"/>
      <c r="BC636" s="12"/>
      <c r="BD636" s="12"/>
    </row>
    <row r="637" spans="1:56" s="100" customFormat="1">
      <c r="A637" s="53"/>
      <c r="B637" s="1"/>
      <c r="C637" s="30" t="e">
        <f>$C$24</f>
        <v>#REF!</v>
      </c>
      <c r="D637" s="34" t="e">
        <f>D635-D641</f>
        <v>#REF!</v>
      </c>
      <c r="E637" s="34" t="e">
        <f t="shared" ref="E637:AE637" si="350">D637+E635-E641</f>
        <v>#REF!</v>
      </c>
      <c r="F637" s="34" t="e">
        <f t="shared" si="350"/>
        <v>#REF!</v>
      </c>
      <c r="G637" s="34" t="e">
        <f t="shared" si="350"/>
        <v>#REF!</v>
      </c>
      <c r="H637" s="34" t="e">
        <f t="shared" si="350"/>
        <v>#REF!</v>
      </c>
      <c r="I637" s="34" t="e">
        <f t="shared" si="350"/>
        <v>#REF!</v>
      </c>
      <c r="J637" s="34" t="e">
        <f t="shared" si="350"/>
        <v>#REF!</v>
      </c>
      <c r="K637" s="34" t="e">
        <f t="shared" si="350"/>
        <v>#REF!</v>
      </c>
      <c r="L637" s="34" t="e">
        <f t="shared" si="350"/>
        <v>#REF!</v>
      </c>
      <c r="M637" s="34" t="e">
        <f t="shared" si="350"/>
        <v>#REF!</v>
      </c>
      <c r="N637" s="34" t="e">
        <f t="shared" si="350"/>
        <v>#REF!</v>
      </c>
      <c r="O637" s="34" t="e">
        <f t="shared" si="350"/>
        <v>#REF!</v>
      </c>
      <c r="P637" s="34" t="e">
        <f t="shared" si="350"/>
        <v>#REF!</v>
      </c>
      <c r="Q637" s="34" t="e">
        <f t="shared" si="350"/>
        <v>#REF!</v>
      </c>
      <c r="R637" s="34" t="e">
        <f t="shared" si="350"/>
        <v>#REF!</v>
      </c>
      <c r="S637" s="34" t="e">
        <f t="shared" si="350"/>
        <v>#REF!</v>
      </c>
      <c r="T637" s="34" t="e">
        <f t="shared" si="350"/>
        <v>#REF!</v>
      </c>
      <c r="U637" s="34" t="e">
        <f t="shared" si="350"/>
        <v>#REF!</v>
      </c>
      <c r="V637" s="34" t="e">
        <f t="shared" si="350"/>
        <v>#REF!</v>
      </c>
      <c r="W637" s="34" t="e">
        <f t="shared" si="350"/>
        <v>#REF!</v>
      </c>
      <c r="X637" s="34" t="e">
        <f t="shared" si="350"/>
        <v>#REF!</v>
      </c>
      <c r="Y637" s="34" t="e">
        <f t="shared" si="350"/>
        <v>#REF!</v>
      </c>
      <c r="Z637" s="34" t="e">
        <f t="shared" si="350"/>
        <v>#REF!</v>
      </c>
      <c r="AA637" s="34" t="e">
        <f t="shared" si="350"/>
        <v>#REF!</v>
      </c>
      <c r="AB637" s="34" t="e">
        <f t="shared" si="350"/>
        <v>#REF!</v>
      </c>
      <c r="AC637" s="34" t="e">
        <f t="shared" si="350"/>
        <v>#REF!</v>
      </c>
      <c r="AD637" s="34" t="e">
        <f t="shared" si="350"/>
        <v>#REF!</v>
      </c>
      <c r="AE637" s="34" t="e">
        <f t="shared" si="350"/>
        <v>#REF!</v>
      </c>
      <c r="AF637" s="50"/>
      <c r="AG637" s="50"/>
      <c r="AH637" s="50"/>
      <c r="AI637" s="50"/>
      <c r="AJ637" s="50"/>
      <c r="AK637" s="50"/>
      <c r="AL637" s="50"/>
      <c r="AM637" s="50"/>
      <c r="AN637" s="50"/>
      <c r="AO637" s="50"/>
      <c r="AP637" s="50"/>
      <c r="AQ637" s="50"/>
      <c r="AR637" s="50"/>
      <c r="AS637" s="50"/>
      <c r="AT637" s="50"/>
      <c r="AU637" s="50"/>
      <c r="AV637" s="50"/>
      <c r="AW637" s="50"/>
      <c r="AX637" s="50"/>
      <c r="AY637" s="50"/>
      <c r="AZ637" s="50"/>
      <c r="BA637" s="50"/>
      <c r="BB637" s="12"/>
      <c r="BC637" s="12"/>
      <c r="BD637" s="12"/>
    </row>
    <row r="638" spans="1:56" s="12" customFormat="1">
      <c r="A638" s="39"/>
      <c r="C638" s="30" t="e">
        <f>+TEXT(C627,"#")&amp;"   "&amp;TEXT(A620,"#")</f>
        <v>#REF!</v>
      </c>
      <c r="D638" s="56" t="e">
        <f>IF($B623&gt;=$B624,D635,D635*D627/100)</f>
        <v>#REF!</v>
      </c>
      <c r="E638" s="56" t="e">
        <f>IF($B623&gt;=$B624,D638-E641+E635,D638*(1+$B624)-E639+E635*$D627/100)</f>
        <v>#REF!</v>
      </c>
      <c r="F638" s="56" t="e">
        <f t="shared" ref="F638:AE638" si="351">IF($B623&gt;=$B624,E638-F641+F635,E638*(1+$B624)-F639+F635*$D627/100)</f>
        <v>#REF!</v>
      </c>
      <c r="G638" s="56" t="e">
        <f t="shared" si="351"/>
        <v>#REF!</v>
      </c>
      <c r="H638" s="56" t="e">
        <f t="shared" si="351"/>
        <v>#REF!</v>
      </c>
      <c r="I638" s="56" t="e">
        <f t="shared" si="351"/>
        <v>#REF!</v>
      </c>
      <c r="J638" s="56" t="e">
        <f t="shared" si="351"/>
        <v>#REF!</v>
      </c>
      <c r="K638" s="56" t="e">
        <f t="shared" si="351"/>
        <v>#REF!</v>
      </c>
      <c r="L638" s="56" t="e">
        <f t="shared" si="351"/>
        <v>#REF!</v>
      </c>
      <c r="M638" s="56" t="e">
        <f t="shared" si="351"/>
        <v>#REF!</v>
      </c>
      <c r="N638" s="56" t="e">
        <f t="shared" si="351"/>
        <v>#REF!</v>
      </c>
      <c r="O638" s="56" t="e">
        <f t="shared" si="351"/>
        <v>#REF!</v>
      </c>
      <c r="P638" s="56" t="e">
        <f t="shared" si="351"/>
        <v>#REF!</v>
      </c>
      <c r="Q638" s="56" t="e">
        <f t="shared" si="351"/>
        <v>#REF!</v>
      </c>
      <c r="R638" s="56" t="e">
        <f t="shared" si="351"/>
        <v>#REF!</v>
      </c>
      <c r="S638" s="56" t="e">
        <f t="shared" si="351"/>
        <v>#REF!</v>
      </c>
      <c r="T638" s="56" t="e">
        <f t="shared" si="351"/>
        <v>#REF!</v>
      </c>
      <c r="U638" s="56" t="e">
        <f t="shared" si="351"/>
        <v>#REF!</v>
      </c>
      <c r="V638" s="56" t="e">
        <f t="shared" si="351"/>
        <v>#REF!</v>
      </c>
      <c r="W638" s="56" t="e">
        <f t="shared" si="351"/>
        <v>#REF!</v>
      </c>
      <c r="X638" s="56" t="e">
        <f t="shared" si="351"/>
        <v>#REF!</v>
      </c>
      <c r="Y638" s="56" t="e">
        <f t="shared" si="351"/>
        <v>#REF!</v>
      </c>
      <c r="Z638" s="56" t="e">
        <f t="shared" si="351"/>
        <v>#REF!</v>
      </c>
      <c r="AA638" s="56" t="e">
        <f t="shared" si="351"/>
        <v>#REF!</v>
      </c>
      <c r="AB638" s="56" t="e">
        <f t="shared" si="351"/>
        <v>#REF!</v>
      </c>
      <c r="AC638" s="56" t="e">
        <f t="shared" si="351"/>
        <v>#REF!</v>
      </c>
      <c r="AD638" s="56" t="e">
        <f t="shared" si="351"/>
        <v>#REF!</v>
      </c>
      <c r="AE638" s="56" t="e">
        <f t="shared" si="351"/>
        <v>#REF!</v>
      </c>
      <c r="AF638" s="50"/>
      <c r="AG638" s="50"/>
      <c r="AH638" s="50"/>
      <c r="AI638" s="50"/>
      <c r="AJ638" s="50"/>
      <c r="AK638" s="50"/>
      <c r="AL638" s="50"/>
      <c r="AM638" s="50"/>
      <c r="AN638" s="50"/>
      <c r="AO638" s="50"/>
      <c r="AP638" s="50"/>
      <c r="AQ638" s="50"/>
      <c r="AR638" s="50"/>
      <c r="AS638" s="50"/>
      <c r="AT638" s="50"/>
      <c r="AU638" s="50"/>
      <c r="AV638" s="50"/>
      <c r="AW638" s="50"/>
      <c r="AX638" s="50"/>
      <c r="AY638" s="50"/>
      <c r="AZ638" s="50"/>
      <c r="BA638" s="50"/>
      <c r="BB638" s="50"/>
      <c r="BC638" s="50"/>
      <c r="BD638" s="50"/>
    </row>
    <row r="639" spans="1:56" s="100" customFormat="1">
      <c r="C639" s="30" t="e">
        <f>$C$26</f>
        <v>#REF!</v>
      </c>
      <c r="D639" s="84" t="e">
        <f t="shared" ref="D639:AE639" si="352">D640+D641</f>
        <v>#REF!</v>
      </c>
      <c r="E639" s="84" t="e">
        <f t="shared" si="352"/>
        <v>#REF!</v>
      </c>
      <c r="F639" s="84" t="e">
        <f t="shared" si="352"/>
        <v>#REF!</v>
      </c>
      <c r="G639" s="84" t="e">
        <f t="shared" si="352"/>
        <v>#REF!</v>
      </c>
      <c r="H639" s="84" t="e">
        <f t="shared" si="352"/>
        <v>#REF!</v>
      </c>
      <c r="I639" s="84" t="e">
        <f t="shared" si="352"/>
        <v>#REF!</v>
      </c>
      <c r="J639" s="84" t="e">
        <f t="shared" si="352"/>
        <v>#REF!</v>
      </c>
      <c r="K639" s="84" t="e">
        <f t="shared" si="352"/>
        <v>#REF!</v>
      </c>
      <c r="L639" s="84" t="e">
        <f t="shared" si="352"/>
        <v>#REF!</v>
      </c>
      <c r="M639" s="84" t="e">
        <f t="shared" si="352"/>
        <v>#REF!</v>
      </c>
      <c r="N639" s="84" t="e">
        <f t="shared" si="352"/>
        <v>#REF!</v>
      </c>
      <c r="O639" s="84" t="e">
        <f t="shared" si="352"/>
        <v>#REF!</v>
      </c>
      <c r="P639" s="84" t="e">
        <f t="shared" si="352"/>
        <v>#REF!</v>
      </c>
      <c r="Q639" s="84" t="e">
        <f t="shared" si="352"/>
        <v>#REF!</v>
      </c>
      <c r="R639" s="84" t="e">
        <f t="shared" si="352"/>
        <v>#REF!</v>
      </c>
      <c r="S639" s="84" t="e">
        <f t="shared" si="352"/>
        <v>#REF!</v>
      </c>
      <c r="T639" s="84" t="e">
        <f t="shared" si="352"/>
        <v>#REF!</v>
      </c>
      <c r="U639" s="84" t="e">
        <f t="shared" si="352"/>
        <v>#REF!</v>
      </c>
      <c r="V639" s="84" t="e">
        <f t="shared" si="352"/>
        <v>#REF!</v>
      </c>
      <c r="W639" s="84" t="e">
        <f t="shared" si="352"/>
        <v>#REF!</v>
      </c>
      <c r="X639" s="84" t="e">
        <f t="shared" si="352"/>
        <v>#REF!</v>
      </c>
      <c r="Y639" s="84" t="e">
        <f t="shared" si="352"/>
        <v>#REF!</v>
      </c>
      <c r="Z639" s="84" t="e">
        <f t="shared" si="352"/>
        <v>#REF!</v>
      </c>
      <c r="AA639" s="84" t="e">
        <f t="shared" si="352"/>
        <v>#REF!</v>
      </c>
      <c r="AB639" s="84" t="e">
        <f t="shared" si="352"/>
        <v>#REF!</v>
      </c>
      <c r="AC639" s="84" t="e">
        <f t="shared" si="352"/>
        <v>#REF!</v>
      </c>
      <c r="AD639" s="84" t="e">
        <f t="shared" si="352"/>
        <v>#REF!</v>
      </c>
      <c r="AE639" s="84" t="e">
        <f t="shared" si="352"/>
        <v>#REF!</v>
      </c>
      <c r="AF639" s="23"/>
      <c r="AG639" s="23"/>
      <c r="AH639" s="23"/>
      <c r="AI639" s="23"/>
      <c r="AJ639" s="23"/>
      <c r="AK639" s="23"/>
      <c r="AL639" s="23"/>
      <c r="AM639" s="23"/>
      <c r="AN639" s="23"/>
      <c r="AO639" s="23"/>
      <c r="AP639" s="59"/>
      <c r="AQ639" s="23"/>
      <c r="AR639" s="23"/>
      <c r="AS639" s="23"/>
      <c r="AT639" s="23"/>
      <c r="AU639" s="23"/>
      <c r="AV639" s="23"/>
      <c r="AW639" s="23"/>
      <c r="AX639" s="23"/>
      <c r="AY639" s="23"/>
      <c r="AZ639" s="23"/>
      <c r="BA639" s="23"/>
      <c r="BB639" s="12"/>
      <c r="BC639" s="12"/>
      <c r="BD639" s="12"/>
    </row>
    <row r="640" spans="1:56" s="100" customFormat="1">
      <c r="C640" s="30" t="e">
        <f>$C$27</f>
        <v>#REF!</v>
      </c>
      <c r="D640" s="84"/>
      <c r="E640" s="84" t="e">
        <f>$B623*D637</f>
        <v>#REF!</v>
      </c>
      <c r="F640" s="84" t="e">
        <f t="shared" ref="F640:AE640" si="353">$B623*E637</f>
        <v>#REF!</v>
      </c>
      <c r="G640" s="84" t="e">
        <f t="shared" si="353"/>
        <v>#REF!</v>
      </c>
      <c r="H640" s="84" t="e">
        <f t="shared" si="353"/>
        <v>#REF!</v>
      </c>
      <c r="I640" s="84" t="e">
        <f t="shared" si="353"/>
        <v>#REF!</v>
      </c>
      <c r="J640" s="84" t="e">
        <f t="shared" si="353"/>
        <v>#REF!</v>
      </c>
      <c r="K640" s="84" t="e">
        <f t="shared" si="353"/>
        <v>#REF!</v>
      </c>
      <c r="L640" s="84" t="e">
        <f t="shared" si="353"/>
        <v>#REF!</v>
      </c>
      <c r="M640" s="84" t="e">
        <f t="shared" si="353"/>
        <v>#REF!</v>
      </c>
      <c r="N640" s="84" t="e">
        <f t="shared" si="353"/>
        <v>#REF!</v>
      </c>
      <c r="O640" s="84" t="e">
        <f t="shared" si="353"/>
        <v>#REF!</v>
      </c>
      <c r="P640" s="84" t="e">
        <f t="shared" si="353"/>
        <v>#REF!</v>
      </c>
      <c r="Q640" s="84" t="e">
        <f t="shared" si="353"/>
        <v>#REF!</v>
      </c>
      <c r="R640" s="84" t="e">
        <f t="shared" si="353"/>
        <v>#REF!</v>
      </c>
      <c r="S640" s="84" t="e">
        <f t="shared" si="353"/>
        <v>#REF!</v>
      </c>
      <c r="T640" s="84" t="e">
        <f t="shared" si="353"/>
        <v>#REF!</v>
      </c>
      <c r="U640" s="84" t="e">
        <f t="shared" si="353"/>
        <v>#REF!</v>
      </c>
      <c r="V640" s="84" t="e">
        <f t="shared" si="353"/>
        <v>#REF!</v>
      </c>
      <c r="W640" s="84" t="e">
        <f t="shared" si="353"/>
        <v>#REF!</v>
      </c>
      <c r="X640" s="84" t="e">
        <f t="shared" si="353"/>
        <v>#REF!</v>
      </c>
      <c r="Y640" s="84" t="e">
        <f t="shared" si="353"/>
        <v>#REF!</v>
      </c>
      <c r="Z640" s="84" t="e">
        <f t="shared" si="353"/>
        <v>#REF!</v>
      </c>
      <c r="AA640" s="84" t="e">
        <f t="shared" si="353"/>
        <v>#REF!</v>
      </c>
      <c r="AB640" s="84" t="e">
        <f t="shared" si="353"/>
        <v>#REF!</v>
      </c>
      <c r="AC640" s="84" t="e">
        <f t="shared" si="353"/>
        <v>#REF!</v>
      </c>
      <c r="AD640" s="84" t="e">
        <f t="shared" si="353"/>
        <v>#REF!</v>
      </c>
      <c r="AE640" s="84" t="e">
        <f t="shared" si="353"/>
        <v>#REF!</v>
      </c>
      <c r="AF640" s="45"/>
      <c r="AG640" s="45"/>
      <c r="AH640" s="45"/>
      <c r="AI640" s="45"/>
      <c r="AJ640" s="45"/>
      <c r="AK640" s="45"/>
      <c r="AL640" s="45"/>
      <c r="AM640" s="45"/>
      <c r="AN640" s="45"/>
      <c r="AO640" s="45"/>
      <c r="AP640" s="60"/>
      <c r="AQ640" s="45"/>
      <c r="AR640" s="45"/>
      <c r="AS640" s="45"/>
      <c r="AT640" s="45"/>
      <c r="AU640" s="45"/>
      <c r="AV640" s="45"/>
      <c r="AW640" s="46"/>
      <c r="AX640" s="45"/>
      <c r="AY640" s="45"/>
      <c r="AZ640" s="45"/>
      <c r="BA640" s="45"/>
      <c r="BB640" s="12"/>
      <c r="BC640" s="12"/>
      <c r="BD640" s="12"/>
    </row>
    <row r="641" spans="1:56" s="100" customFormat="1">
      <c r="C641" s="30" t="e">
        <f>$C$28</f>
        <v>#REF!</v>
      </c>
      <c r="D641" s="84" t="e">
        <f>(D630-D632)/(B622-B621)</f>
        <v>#REF!</v>
      </c>
      <c r="E641" s="84" t="e">
        <f>(E630-E632)/(B622-B621)</f>
        <v>#REF!</v>
      </c>
      <c r="F641" s="84" t="e">
        <f>(F630-F632)/(B622-B621)</f>
        <v>#REF!</v>
      </c>
      <c r="G641" s="84" t="e">
        <f>(G630-G632)/(B622-B621)</f>
        <v>#REF!</v>
      </c>
      <c r="H641" s="84" t="e">
        <f>(H630-H632)/(B622-B621)</f>
        <v>#REF!</v>
      </c>
      <c r="I641" s="84" t="e">
        <f>(I630-I632)/(B622-B621)</f>
        <v>#REF!</v>
      </c>
      <c r="J641" s="84" t="e">
        <f>(J630-J632)/(B622-B621)</f>
        <v>#REF!</v>
      </c>
      <c r="K641" s="84" t="e">
        <f>(K630-K632)/(B622-B621)</f>
        <v>#REF!</v>
      </c>
      <c r="L641" s="84" t="e">
        <f>(L630-L632)/(B622-B621)</f>
        <v>#REF!</v>
      </c>
      <c r="M641" s="84" t="e">
        <f>(M630-M632)/(B622-B621)</f>
        <v>#REF!</v>
      </c>
      <c r="N641" s="84" t="e">
        <f>(N630-N632)/(B622-B621)</f>
        <v>#REF!</v>
      </c>
      <c r="O641" s="84" t="e">
        <f>(O630-O632)/(B622-B621)</f>
        <v>#REF!</v>
      </c>
      <c r="P641" s="84" t="e">
        <f>(P630-P632)/(B622-B621)</f>
        <v>#REF!</v>
      </c>
      <c r="Q641" s="84" t="e">
        <f>(Q630-Q632)/(B622-B621)</f>
        <v>#REF!</v>
      </c>
      <c r="R641" s="84" t="e">
        <f>(R630-R632)/(B622-B621)</f>
        <v>#REF!</v>
      </c>
      <c r="S641" s="84" t="e">
        <f>(S630-S632)/(B622-B621)</f>
        <v>#REF!</v>
      </c>
      <c r="T641" s="84" t="e">
        <f>(T630-T632)/(B622-B621)</f>
        <v>#REF!</v>
      </c>
      <c r="U641" s="84" t="e">
        <f>(U630-U632)/(B622-B621)</f>
        <v>#REF!</v>
      </c>
      <c r="V641" s="84" t="e">
        <f>(V630-V632)/(B622-B621)</f>
        <v>#REF!</v>
      </c>
      <c r="W641" s="84" t="e">
        <f>(W630-W632)/(B622-B621)</f>
        <v>#REF!</v>
      </c>
      <c r="X641" s="84" t="e">
        <f>(X630-X632)/(B622-B621)</f>
        <v>#REF!</v>
      </c>
      <c r="Y641" s="84" t="e">
        <f>(Y630-Y632)/(B622-B621)</f>
        <v>#REF!</v>
      </c>
      <c r="Z641" s="84" t="e">
        <f>(Z630-Z632)/(B622-B621)</f>
        <v>#REF!</v>
      </c>
      <c r="AA641" s="84" t="e">
        <f>(AA630-AA632)/(B622-B621)</f>
        <v>#REF!</v>
      </c>
      <c r="AB641" s="84" t="e">
        <f>(AB630-AB632)/(B622-B621)</f>
        <v>#REF!</v>
      </c>
      <c r="AC641" s="84" t="e">
        <f>(AC630-AC632)/(B622-B621)</f>
        <v>#REF!</v>
      </c>
      <c r="AD641" s="84" t="e">
        <f>(AD630-AD632)/(B622-B621)</f>
        <v>#REF!</v>
      </c>
      <c r="AE641" s="84" t="e">
        <f>(AE630-AE632)/(B622-B621)</f>
        <v>#REF!</v>
      </c>
      <c r="AF641" s="46"/>
      <c r="AG641" s="46"/>
      <c r="AH641" s="46"/>
      <c r="AI641" s="46"/>
      <c r="AJ641" s="46"/>
      <c r="AK641" s="46"/>
      <c r="AL641" s="46"/>
      <c r="AM641" s="46"/>
      <c r="AN641" s="46"/>
      <c r="AO641" s="46"/>
      <c r="AP641" s="46"/>
      <c r="AQ641" s="46"/>
      <c r="AR641" s="46"/>
      <c r="AS641" s="46"/>
      <c r="AT641" s="46"/>
      <c r="AU641" s="46"/>
      <c r="AV641" s="12"/>
      <c r="AW641" s="46"/>
      <c r="AX641" s="12"/>
      <c r="AY641" s="12"/>
      <c r="AZ641" s="12"/>
      <c r="BA641" s="12"/>
      <c r="BB641" s="12"/>
      <c r="BC641" s="12"/>
      <c r="BD641" s="12"/>
    </row>
    <row r="642" spans="1:56" s="100" customFormat="1">
      <c r="C642" s="30"/>
      <c r="BB642" s="99"/>
      <c r="BC642" s="99"/>
      <c r="BD642" s="99"/>
    </row>
    <row r="643" spans="1:56" s="100" customFormat="1">
      <c r="A643" s="99"/>
      <c r="B643" s="99"/>
      <c r="C643" s="1"/>
      <c r="BB643" s="99"/>
      <c r="BC643" s="99"/>
      <c r="BD643" s="99"/>
    </row>
    <row r="644" spans="1:56" s="100" customFormat="1">
      <c r="A644" s="99"/>
      <c r="B644" s="99"/>
      <c r="C644" s="1"/>
      <c r="BB644" s="99"/>
      <c r="BC644" s="99"/>
      <c r="BD644" s="99"/>
    </row>
    <row r="645" spans="1:56" s="100" customFormat="1">
      <c r="B645" s="51"/>
      <c r="C645" s="17"/>
      <c r="BB645" s="99"/>
      <c r="BC645" s="99"/>
      <c r="BD645" s="99"/>
    </row>
    <row r="646" spans="1:56" s="100" customFormat="1">
      <c r="A646" s="18" t="e">
        <f>+#REF!</f>
        <v>#REF!</v>
      </c>
      <c r="B646" s="51"/>
      <c r="C646" s="12"/>
      <c r="D646" s="12">
        <f t="shared" ref="D646:BD647" si="354">D49</f>
        <v>0</v>
      </c>
      <c r="E646" s="12">
        <f t="shared" si="354"/>
        <v>1</v>
      </c>
      <c r="F646" s="12">
        <f t="shared" si="354"/>
        <v>2</v>
      </c>
      <c r="G646" s="12">
        <f t="shared" si="354"/>
        <v>3</v>
      </c>
      <c r="H646" s="12">
        <f t="shared" si="354"/>
        <v>4</v>
      </c>
      <c r="I646" s="12">
        <f t="shared" si="354"/>
        <v>5</v>
      </c>
      <c r="J646" s="12">
        <f t="shared" si="354"/>
        <v>6</v>
      </c>
      <c r="K646" s="12">
        <f t="shared" si="354"/>
        <v>7</v>
      </c>
      <c r="L646" s="12">
        <f t="shared" si="354"/>
        <v>8</v>
      </c>
      <c r="M646" s="12">
        <f t="shared" si="354"/>
        <v>9</v>
      </c>
      <c r="N646" s="12">
        <f t="shared" si="354"/>
        <v>10</v>
      </c>
      <c r="O646" s="12">
        <f t="shared" si="354"/>
        <v>11</v>
      </c>
      <c r="P646" s="12">
        <f t="shared" si="354"/>
        <v>12</v>
      </c>
      <c r="Q646" s="12">
        <f t="shared" si="354"/>
        <v>13</v>
      </c>
      <c r="R646" s="12">
        <f t="shared" si="354"/>
        <v>14</v>
      </c>
      <c r="S646" s="12">
        <f t="shared" si="354"/>
        <v>15</v>
      </c>
      <c r="T646" s="12">
        <f t="shared" si="354"/>
        <v>16</v>
      </c>
      <c r="U646" s="12">
        <f t="shared" si="354"/>
        <v>17</v>
      </c>
      <c r="V646" s="12">
        <f t="shared" si="354"/>
        <v>18</v>
      </c>
      <c r="W646" s="12">
        <f t="shared" si="354"/>
        <v>19</v>
      </c>
      <c r="X646" s="12">
        <f t="shared" si="354"/>
        <v>20</v>
      </c>
      <c r="Y646" s="12">
        <f t="shared" si="354"/>
        <v>21</v>
      </c>
      <c r="Z646" s="12">
        <f t="shared" si="354"/>
        <v>22</v>
      </c>
      <c r="AA646" s="12">
        <f t="shared" si="354"/>
        <v>23</v>
      </c>
      <c r="AB646" s="12">
        <f t="shared" si="354"/>
        <v>24</v>
      </c>
      <c r="AC646" s="12">
        <f t="shared" si="354"/>
        <v>25</v>
      </c>
      <c r="AD646" s="12">
        <f t="shared" si="354"/>
        <v>26</v>
      </c>
      <c r="AE646" s="12">
        <f t="shared" si="354"/>
        <v>27</v>
      </c>
      <c r="AF646" s="12">
        <f t="shared" si="354"/>
        <v>28</v>
      </c>
      <c r="AG646" s="12">
        <f t="shared" si="354"/>
        <v>29</v>
      </c>
      <c r="AH646" s="12">
        <f t="shared" si="354"/>
        <v>30</v>
      </c>
      <c r="AI646" s="12">
        <f t="shared" si="354"/>
        <v>31</v>
      </c>
      <c r="AJ646" s="12">
        <f t="shared" si="354"/>
        <v>32</v>
      </c>
      <c r="AK646" s="12">
        <f t="shared" si="354"/>
        <v>33</v>
      </c>
      <c r="AL646" s="12">
        <f t="shared" si="354"/>
        <v>34</v>
      </c>
      <c r="AM646" s="12">
        <f t="shared" si="354"/>
        <v>35</v>
      </c>
      <c r="AN646" s="12">
        <f t="shared" si="354"/>
        <v>36</v>
      </c>
      <c r="AO646" s="12">
        <f t="shared" si="354"/>
        <v>37</v>
      </c>
      <c r="AP646" s="12">
        <f t="shared" si="354"/>
        <v>38</v>
      </c>
      <c r="AQ646" s="12">
        <f t="shared" si="354"/>
        <v>39</v>
      </c>
      <c r="AR646" s="12">
        <f t="shared" si="354"/>
        <v>40</v>
      </c>
      <c r="AS646" s="12">
        <f t="shared" si="354"/>
        <v>41</v>
      </c>
      <c r="AT646" s="12">
        <f t="shared" si="354"/>
        <v>42</v>
      </c>
      <c r="AU646" s="12">
        <f t="shared" si="354"/>
        <v>43</v>
      </c>
      <c r="AV646" s="12">
        <f t="shared" si="354"/>
        <v>44</v>
      </c>
      <c r="AW646" s="12">
        <f t="shared" si="354"/>
        <v>45</v>
      </c>
      <c r="AX646" s="12">
        <f t="shared" si="354"/>
        <v>46</v>
      </c>
      <c r="AY646" s="12">
        <f t="shared" si="354"/>
        <v>47</v>
      </c>
      <c r="AZ646" s="12">
        <f t="shared" si="354"/>
        <v>48</v>
      </c>
      <c r="BA646" s="12">
        <f t="shared" si="354"/>
        <v>49</v>
      </c>
      <c r="BB646" s="12">
        <f t="shared" si="354"/>
        <v>50</v>
      </c>
      <c r="BC646" s="12">
        <f t="shared" si="354"/>
        <v>51</v>
      </c>
      <c r="BD646" s="12">
        <f t="shared" si="354"/>
        <v>52</v>
      </c>
    </row>
    <row r="647" spans="1:56" s="100" customFormat="1">
      <c r="A647" s="28" t="e">
        <f>+"Grace "&amp; PV_Base!A646&amp;""</f>
        <v>#REF!</v>
      </c>
      <c r="B647" s="29" t="e">
        <f>#REF!</f>
        <v>#REF!</v>
      </c>
      <c r="C647" s="17"/>
      <c r="D647" s="25" t="e">
        <f t="shared" si="354"/>
        <v>#NAME?</v>
      </c>
      <c r="E647" s="25" t="e">
        <f t="shared" si="354"/>
        <v>#NAME?</v>
      </c>
      <c r="F647" s="25" t="e">
        <f t="shared" si="354"/>
        <v>#NAME?</v>
      </c>
      <c r="G647" s="25" t="e">
        <f t="shared" si="354"/>
        <v>#NAME?</v>
      </c>
      <c r="H647" s="25" t="e">
        <f t="shared" si="354"/>
        <v>#NAME?</v>
      </c>
      <c r="I647" s="25" t="e">
        <f t="shared" si="354"/>
        <v>#NAME?</v>
      </c>
      <c r="J647" s="25" t="e">
        <f t="shared" si="354"/>
        <v>#NAME?</v>
      </c>
      <c r="K647" s="25" t="e">
        <f t="shared" si="354"/>
        <v>#NAME?</v>
      </c>
      <c r="L647" s="25" t="e">
        <f t="shared" si="354"/>
        <v>#NAME?</v>
      </c>
      <c r="M647" s="25" t="e">
        <f t="shared" si="354"/>
        <v>#NAME?</v>
      </c>
      <c r="N647" s="25" t="e">
        <f t="shared" si="354"/>
        <v>#NAME?</v>
      </c>
      <c r="O647" s="25" t="e">
        <f t="shared" si="354"/>
        <v>#NAME?</v>
      </c>
      <c r="P647" s="25" t="e">
        <f t="shared" si="354"/>
        <v>#NAME?</v>
      </c>
      <c r="Q647" s="25" t="e">
        <f t="shared" si="354"/>
        <v>#NAME?</v>
      </c>
      <c r="R647" s="25" t="e">
        <f t="shared" si="354"/>
        <v>#NAME?</v>
      </c>
      <c r="S647" s="25" t="e">
        <f t="shared" si="354"/>
        <v>#NAME?</v>
      </c>
      <c r="T647" s="25" t="e">
        <f t="shared" si="354"/>
        <v>#NAME?</v>
      </c>
      <c r="U647" s="25" t="e">
        <f t="shared" si="354"/>
        <v>#NAME?</v>
      </c>
      <c r="V647" s="25" t="e">
        <f t="shared" si="354"/>
        <v>#NAME?</v>
      </c>
      <c r="W647" s="25" t="e">
        <f t="shared" si="354"/>
        <v>#NAME?</v>
      </c>
      <c r="X647" s="25" t="e">
        <f t="shared" si="354"/>
        <v>#NAME?</v>
      </c>
      <c r="Y647" s="25" t="e">
        <f t="shared" si="354"/>
        <v>#NAME?</v>
      </c>
      <c r="Z647" s="25" t="e">
        <f t="shared" si="354"/>
        <v>#NAME?</v>
      </c>
      <c r="AA647" s="25" t="e">
        <f t="shared" si="354"/>
        <v>#NAME?</v>
      </c>
      <c r="AB647" s="25" t="e">
        <f t="shared" si="354"/>
        <v>#NAME?</v>
      </c>
      <c r="AC647" s="25" t="e">
        <f t="shared" si="354"/>
        <v>#NAME?</v>
      </c>
      <c r="AD647" s="25" t="e">
        <f t="shared" si="354"/>
        <v>#NAME?</v>
      </c>
      <c r="AE647" s="25" t="e">
        <f t="shared" si="354"/>
        <v>#NAME?</v>
      </c>
      <c r="AF647" s="25" t="e">
        <f t="shared" si="354"/>
        <v>#NAME?</v>
      </c>
      <c r="AG647" s="25" t="e">
        <f t="shared" si="354"/>
        <v>#NAME?</v>
      </c>
      <c r="AH647" s="25" t="e">
        <f t="shared" si="354"/>
        <v>#NAME?</v>
      </c>
      <c r="AI647" s="25" t="e">
        <f t="shared" si="354"/>
        <v>#NAME?</v>
      </c>
      <c r="AJ647" s="25" t="e">
        <f t="shared" si="354"/>
        <v>#NAME?</v>
      </c>
      <c r="AK647" s="25" t="e">
        <f t="shared" si="354"/>
        <v>#NAME?</v>
      </c>
      <c r="AL647" s="25" t="e">
        <f t="shared" si="354"/>
        <v>#NAME?</v>
      </c>
      <c r="AM647" s="25" t="e">
        <f t="shared" si="354"/>
        <v>#NAME?</v>
      </c>
      <c r="AN647" s="25" t="e">
        <f t="shared" si="354"/>
        <v>#NAME?</v>
      </c>
      <c r="AO647" s="25" t="e">
        <f t="shared" si="354"/>
        <v>#NAME?</v>
      </c>
      <c r="AP647" s="25" t="e">
        <f t="shared" si="354"/>
        <v>#NAME?</v>
      </c>
      <c r="AQ647" s="25" t="e">
        <f t="shared" si="354"/>
        <v>#NAME?</v>
      </c>
      <c r="AR647" s="25" t="e">
        <f t="shared" si="354"/>
        <v>#NAME?</v>
      </c>
      <c r="AS647" s="25" t="e">
        <f t="shared" si="354"/>
        <v>#NAME?</v>
      </c>
      <c r="AT647" s="25" t="e">
        <f t="shared" si="354"/>
        <v>#NAME?</v>
      </c>
      <c r="AU647" s="25" t="e">
        <f t="shared" si="354"/>
        <v>#NAME?</v>
      </c>
      <c r="AV647" s="25" t="e">
        <f t="shared" si="354"/>
        <v>#NAME?</v>
      </c>
      <c r="AW647" s="25" t="e">
        <f t="shared" si="354"/>
        <v>#NAME?</v>
      </c>
      <c r="AX647" s="25" t="e">
        <f t="shared" si="354"/>
        <v>#NAME?</v>
      </c>
      <c r="AY647" s="25" t="e">
        <f t="shared" si="354"/>
        <v>#NAME?</v>
      </c>
      <c r="AZ647" s="25" t="e">
        <f t="shared" si="354"/>
        <v>#NAME?</v>
      </c>
      <c r="BA647" s="25" t="e">
        <f t="shared" si="354"/>
        <v>#NAME?</v>
      </c>
      <c r="BB647" s="25" t="e">
        <f t="shared" si="354"/>
        <v>#NAME?</v>
      </c>
      <c r="BC647" s="25" t="e">
        <f t="shared" si="354"/>
        <v>#NAME?</v>
      </c>
      <c r="BD647" s="25" t="e">
        <f t="shared" si="354"/>
        <v>#NAME?</v>
      </c>
    </row>
    <row r="648" spans="1:56" s="100" customFormat="1">
      <c r="A648" s="32" t="e">
        <f>+"Maturity "&amp; PV_Base!A646&amp;""</f>
        <v>#REF!</v>
      </c>
      <c r="B648" s="33" t="e">
        <f>#REF!</f>
        <v>#REF!</v>
      </c>
      <c r="C648" s="30" t="str">
        <f>$C$9</f>
        <v>Base</v>
      </c>
      <c r="D648" s="31">
        <v>100</v>
      </c>
      <c r="E648" s="27"/>
      <c r="F648" s="27"/>
      <c r="G648" s="27"/>
      <c r="H648" s="27"/>
      <c r="I648" s="27"/>
      <c r="J648" s="27"/>
      <c r="K648" s="27"/>
      <c r="L648" s="27"/>
      <c r="M648" s="27"/>
      <c r="N648" s="27"/>
      <c r="O648" s="27"/>
      <c r="P648" s="27"/>
      <c r="Q648" s="27"/>
      <c r="R648" s="27"/>
      <c r="S648" s="27"/>
      <c r="T648" s="27"/>
      <c r="U648" s="27"/>
      <c r="V648" s="27"/>
      <c r="W648" s="27"/>
      <c r="X648" s="27"/>
      <c r="Y648" s="27"/>
      <c r="Z648" s="27"/>
      <c r="AA648" s="27"/>
      <c r="AB648" s="27"/>
      <c r="AC648" s="27"/>
      <c r="AD648" s="27"/>
      <c r="AE648" s="27"/>
      <c r="AF648" s="27"/>
      <c r="AG648" s="27"/>
      <c r="AH648" s="27"/>
      <c r="AI648" s="27"/>
      <c r="AJ648" s="27"/>
      <c r="AK648" s="27"/>
      <c r="AL648" s="27"/>
      <c r="AM648" s="27"/>
      <c r="AN648" s="27"/>
      <c r="AO648" s="27"/>
      <c r="AP648" s="27"/>
      <c r="AQ648" s="27"/>
      <c r="AR648" s="27"/>
      <c r="AS648" s="27"/>
      <c r="AT648" s="27"/>
      <c r="AU648" s="27"/>
      <c r="AV648" s="27"/>
      <c r="AW648" s="27"/>
      <c r="AX648" s="27"/>
      <c r="AY648" s="27"/>
      <c r="AZ648" s="27"/>
      <c r="BA648" s="27"/>
      <c r="BB648" s="12"/>
      <c r="BC648" s="12"/>
      <c r="BD648" s="12"/>
    </row>
    <row r="649" spans="1:56" s="100" customFormat="1">
      <c r="A649" s="32" t="e">
        <f>+"Interest "&amp; PV_Base!A646&amp;""</f>
        <v>#REF!</v>
      </c>
      <c r="B649" s="35" t="e">
        <f>#REF!</f>
        <v>#REF!</v>
      </c>
      <c r="C649" s="30" t="e">
        <f>$C$10</f>
        <v>#REF!</v>
      </c>
      <c r="D649" s="34" t="e">
        <f>D648-D650</f>
        <v>#REF!</v>
      </c>
      <c r="E649" s="34" t="e">
        <f t="shared" ref="E649:AQ649" si="355">D649-E650</f>
        <v>#REF!</v>
      </c>
      <c r="F649" s="34" t="e">
        <f t="shared" si="355"/>
        <v>#REF!</v>
      </c>
      <c r="G649" s="34" t="e">
        <f t="shared" si="355"/>
        <v>#REF!</v>
      </c>
      <c r="H649" s="34" t="e">
        <f t="shared" si="355"/>
        <v>#REF!</v>
      </c>
      <c r="I649" s="34" t="e">
        <f t="shared" si="355"/>
        <v>#REF!</v>
      </c>
      <c r="J649" s="34" t="e">
        <f t="shared" si="355"/>
        <v>#REF!</v>
      </c>
      <c r="K649" s="34" t="e">
        <f t="shared" si="355"/>
        <v>#REF!</v>
      </c>
      <c r="L649" s="34" t="e">
        <f t="shared" si="355"/>
        <v>#REF!</v>
      </c>
      <c r="M649" s="34" t="e">
        <f t="shared" si="355"/>
        <v>#REF!</v>
      </c>
      <c r="N649" s="34" t="e">
        <f t="shared" si="355"/>
        <v>#REF!</v>
      </c>
      <c r="O649" s="34" t="e">
        <f t="shared" si="355"/>
        <v>#REF!</v>
      </c>
      <c r="P649" s="34" t="e">
        <f t="shared" si="355"/>
        <v>#REF!</v>
      </c>
      <c r="Q649" s="34" t="e">
        <f t="shared" si="355"/>
        <v>#REF!</v>
      </c>
      <c r="R649" s="34" t="e">
        <f t="shared" si="355"/>
        <v>#REF!</v>
      </c>
      <c r="S649" s="34" t="e">
        <f t="shared" si="355"/>
        <v>#REF!</v>
      </c>
      <c r="T649" s="34" t="e">
        <f t="shared" si="355"/>
        <v>#REF!</v>
      </c>
      <c r="U649" s="34" t="e">
        <f t="shared" si="355"/>
        <v>#REF!</v>
      </c>
      <c r="V649" s="34" t="e">
        <f t="shared" si="355"/>
        <v>#REF!</v>
      </c>
      <c r="W649" s="34" t="e">
        <f t="shared" si="355"/>
        <v>#REF!</v>
      </c>
      <c r="X649" s="34" t="e">
        <f t="shared" si="355"/>
        <v>#REF!</v>
      </c>
      <c r="Y649" s="34" t="e">
        <f t="shared" si="355"/>
        <v>#REF!</v>
      </c>
      <c r="Z649" s="34" t="e">
        <f t="shared" si="355"/>
        <v>#REF!</v>
      </c>
      <c r="AA649" s="34" t="e">
        <f t="shared" si="355"/>
        <v>#REF!</v>
      </c>
      <c r="AB649" s="34" t="e">
        <f t="shared" si="355"/>
        <v>#REF!</v>
      </c>
      <c r="AC649" s="34" t="e">
        <f t="shared" si="355"/>
        <v>#REF!</v>
      </c>
      <c r="AD649" s="34" t="e">
        <f t="shared" si="355"/>
        <v>#REF!</v>
      </c>
      <c r="AE649" s="34" t="e">
        <f t="shared" si="355"/>
        <v>#REF!</v>
      </c>
      <c r="AF649" s="34" t="e">
        <f t="shared" si="355"/>
        <v>#REF!</v>
      </c>
      <c r="AG649" s="34" t="e">
        <f t="shared" si="355"/>
        <v>#REF!</v>
      </c>
      <c r="AH649" s="34" t="e">
        <f t="shared" si="355"/>
        <v>#REF!</v>
      </c>
      <c r="AI649" s="34" t="e">
        <f t="shared" si="355"/>
        <v>#REF!</v>
      </c>
      <c r="AJ649" s="34" t="e">
        <f t="shared" si="355"/>
        <v>#REF!</v>
      </c>
      <c r="AK649" s="34" t="e">
        <f t="shared" si="355"/>
        <v>#REF!</v>
      </c>
      <c r="AL649" s="34" t="e">
        <f t="shared" si="355"/>
        <v>#REF!</v>
      </c>
      <c r="AM649" s="34" t="e">
        <f t="shared" si="355"/>
        <v>#REF!</v>
      </c>
      <c r="AN649" s="34" t="e">
        <f t="shared" si="355"/>
        <v>#REF!</v>
      </c>
      <c r="AO649" s="34" t="e">
        <f t="shared" si="355"/>
        <v>#REF!</v>
      </c>
      <c r="AP649" s="34" t="e">
        <f t="shared" si="355"/>
        <v>#REF!</v>
      </c>
      <c r="AQ649" s="34" t="e">
        <f t="shared" si="355"/>
        <v>#REF!</v>
      </c>
      <c r="AR649" s="34"/>
      <c r="AS649" s="34"/>
      <c r="AT649" s="34"/>
      <c r="AU649" s="34"/>
      <c r="AV649" s="34"/>
      <c r="AW649" s="34"/>
      <c r="AX649" s="34"/>
      <c r="AY649" s="34"/>
      <c r="AZ649" s="34"/>
      <c r="BA649" s="34"/>
      <c r="BB649" s="46"/>
      <c r="BC649" s="46"/>
      <c r="BD649" s="46"/>
    </row>
    <row r="650" spans="1:56" s="100" customFormat="1">
      <c r="A650" s="36" t="e">
        <f>+"Discount "&amp; PV_Base!A646&amp;""</f>
        <v>#REF!</v>
      </c>
      <c r="B650" s="37" t="e">
        <f>#REF!</f>
        <v>#REF!</v>
      </c>
      <c r="C650" s="30" t="e">
        <f>$C$11</f>
        <v>#REF!</v>
      </c>
      <c r="D650" s="34" t="e">
        <f>IF(D646-D646-1&lt;B647,0,IF(D646-D646-1&lt;B648,D648/(B648-B647),0))</f>
        <v>#REF!</v>
      </c>
      <c r="E650" s="34" t="e">
        <f>IF(E646-D646-1&lt;B647,0,IF(E646-D646-1&lt;B648,D648/(B648-B647),0))</f>
        <v>#REF!</v>
      </c>
      <c r="F650" s="34" t="e">
        <f>IF(F646-D646-1&lt;B647,0,IF(F646-D646-1&lt;B648,D648/(B648-B647),0))</f>
        <v>#REF!</v>
      </c>
      <c r="G650" s="34" t="e">
        <f>IF(G646-D646-1&lt;B647,0,IF(G646-D646-1&lt;B648,D648/(B648-B647),0))</f>
        <v>#REF!</v>
      </c>
      <c r="H650" s="34" t="e">
        <f>IF(H646-D646-1&lt;B647,0,IF(H646-D646-1&lt;B648,D648/(B648-B647),0))</f>
        <v>#REF!</v>
      </c>
      <c r="I650" s="34" t="e">
        <f>IF(I646-D646-1&lt;B647,0,IF(I646-D646-1&lt;B648,D648/(B648-B647),0))</f>
        <v>#REF!</v>
      </c>
      <c r="J650" s="34" t="e">
        <f>IF(J646-D646-1&lt;B647,0,IF(J646-D646-1&lt;B648,D648/(B648-B647),0))</f>
        <v>#REF!</v>
      </c>
      <c r="K650" s="34" t="e">
        <f>IF(K646-D646-1&lt;B647,0,IF(K646-D646-1&lt;B648,D648/(B648-B647),0))</f>
        <v>#REF!</v>
      </c>
      <c r="L650" s="34" t="e">
        <f>IF(L646-D646-1&lt;B647,0,IF(L646-D646-1&lt;B648,D648/(B648-B647),0))</f>
        <v>#REF!</v>
      </c>
      <c r="M650" s="34" t="e">
        <f>IF(M646-D646-1&lt;B647,0,IF(M646-D646-1&lt;B648,D648/(B648-B647),0))</f>
        <v>#REF!</v>
      </c>
      <c r="N650" s="34" t="e">
        <f>IF(N646-D646-1&lt;B647,0,IF(N646-D646-1&lt;B648,D648/(B648-B647),0))</f>
        <v>#REF!</v>
      </c>
      <c r="O650" s="34" t="e">
        <f>IF(O646-D646-1&lt;B647,0,IF(O646-D646-1&lt;B648,D648/(B648-B647),0))</f>
        <v>#REF!</v>
      </c>
      <c r="P650" s="34" t="e">
        <f>IF(P646-D646-1&lt;B647,0,IF(P646-D646-1&lt;B648,D648/(B648-B647),0))</f>
        <v>#REF!</v>
      </c>
      <c r="Q650" s="34" t="e">
        <f>IF(Q646-D646-1&lt;B647,0,IF(Q646-D646-1&lt;B648,D648/(B648-B647),0))</f>
        <v>#REF!</v>
      </c>
      <c r="R650" s="34" t="e">
        <f>IF(R646-D646-1&lt;B647,0,IF(R646-D646-1&lt;B648,D648/(B648-B647),0))</f>
        <v>#REF!</v>
      </c>
      <c r="S650" s="34" t="e">
        <f>IF(S646-D646-1&lt;B647,0,IF(S646-D646-1&lt;B648,D648/(B648-B647),0))</f>
        <v>#REF!</v>
      </c>
      <c r="T650" s="34" t="e">
        <f>IF(T646-D646-1&lt;B647,0,IF(T646-D646-1&lt;B648,D648/(B648-B647),0))</f>
        <v>#REF!</v>
      </c>
      <c r="U650" s="34" t="e">
        <f>IF(U646-D646-1&lt;B647,0,IF(U646-D646-1&lt;B648,D648/(B648-B647),0))</f>
        <v>#REF!</v>
      </c>
      <c r="V650" s="34" t="e">
        <f>IF(V646-D646-1&lt;B647,0,IF(V646-D646-1&lt;B648,D648/(B648-B647),0))</f>
        <v>#REF!</v>
      </c>
      <c r="W650" s="34" t="e">
        <f>IF(W646-D646-1&lt;B647,0,IF(W646-D646-1&lt;B648,D648/(B648-B647),0))</f>
        <v>#REF!</v>
      </c>
      <c r="X650" s="34" t="e">
        <f>IF(X646-D646-1&lt;B647,0,IF(X646-D646-1&lt;B648,D648/(B648-B647),0))</f>
        <v>#REF!</v>
      </c>
      <c r="Y650" s="34" t="e">
        <f>IF(Y646-D646-1&lt;B647,0,IF(Y646-D646-1&lt;B648,D648/(B648-B647),0))</f>
        <v>#REF!</v>
      </c>
      <c r="Z650" s="34" t="e">
        <f>IF(Z646-D646-1&lt;B647,0,IF(Z646-D646-1&lt;B648,D648/(B648-B647),0))</f>
        <v>#REF!</v>
      </c>
      <c r="AA650" s="34" t="e">
        <f>IF(AA646-D646-1&lt;B647,0,IF(AA646-D646-1&lt;B648,D648/(B648-B647),0))</f>
        <v>#REF!</v>
      </c>
      <c r="AB650" s="34" t="e">
        <f>IF(AB646-D646-1&lt;B647,0,IF(AB646-D646-1&lt;B648,D648/(B648-B647),0))</f>
        <v>#REF!</v>
      </c>
      <c r="AC650" s="34" t="e">
        <f>IF(AC646-D646-1&lt;B647,0,IF(AC646-D646-1&lt;B648,D648/(B648-B647),0))</f>
        <v>#REF!</v>
      </c>
      <c r="AD650" s="34" t="e">
        <f>IF(AD646-D646-1&lt;B647,0,IF(AD646-D646-1&lt;B648,D648/(B648-B647),0))</f>
        <v>#REF!</v>
      </c>
      <c r="AE650" s="34" t="e">
        <f>IF(AE646-D646-1&lt;B647,0,IF(AE646-D646-1&lt;B648,D648/(B648-B647),0))</f>
        <v>#REF!</v>
      </c>
      <c r="AF650" s="34" t="e">
        <f>IF(AF646-D646-1&lt;B647,0,IF(AF646-D646-1&lt;B648,D648/(B648-B647),0))</f>
        <v>#REF!</v>
      </c>
      <c r="AG650" s="34" t="e">
        <f>IF(AG646-D646-1&lt;B647,0,IF(AG646-D646-1&lt;B648,D648/(B648-B647),0))</f>
        <v>#REF!</v>
      </c>
      <c r="AH650" s="34" t="e">
        <f>IF(AH646-D646-1&lt;B647,0,IF(AH646-D646-1&lt;B648,D648/(B648-B647),0))</f>
        <v>#REF!</v>
      </c>
      <c r="AI650" s="34" t="e">
        <f>IF(AI646-D646-1&lt;B647,0,IF(AI646-D646-1&lt;B648,D648/(B648-B647),0))</f>
        <v>#REF!</v>
      </c>
      <c r="AJ650" s="34" t="e">
        <f>IF(AJ646-D646-1&lt;B647,0,IF(AJ646-D646-1&lt;B648,D648/(B648-B647),0))</f>
        <v>#REF!</v>
      </c>
      <c r="AK650" s="34" t="e">
        <f>IF(AK646-D646-1&lt;B647,0,IF(AK646-D646-1&lt;B648,D648/(B648-B647),0))</f>
        <v>#REF!</v>
      </c>
      <c r="AL650" s="34" t="e">
        <f>IF(AL646-D646-1&lt;B647,0,IF(AL646-D646-1&lt;B648,D648/(B648-B647),0))</f>
        <v>#REF!</v>
      </c>
      <c r="AM650" s="34" t="e">
        <f>IF(AM646-D646-1&lt;B647,0,IF(AM646-D646-1&lt;B648,D648/(B648-B647),0))</f>
        <v>#REF!</v>
      </c>
      <c r="AN650" s="34" t="e">
        <f>IF(AN646-D646-1&lt;B647,0,IF(AN646-D646-1&lt;B648,D648/(B648-B647),0))</f>
        <v>#REF!</v>
      </c>
      <c r="AO650" s="34" t="e">
        <f>IF(AO646-D646-1&lt;B647,0,IF(AO646-D646-1&lt;B648,D648/(B648-B647),0))</f>
        <v>#REF!</v>
      </c>
      <c r="AP650" s="34" t="e">
        <f>IF(AP646-D646-1&lt;B647,0,IF(AP646-D646-1&lt;B648,D648/(B648-B647),0))</f>
        <v>#REF!</v>
      </c>
      <c r="AQ650" s="34" t="e">
        <f>IF(AQ646-D646-1&lt;B647,0,IF(AQ646-D646-1&lt;B648,D648/(B648-B647),0))</f>
        <v>#REF!</v>
      </c>
      <c r="AR650" s="34"/>
      <c r="AS650" s="34"/>
      <c r="AT650" s="34"/>
      <c r="AU650" s="34"/>
      <c r="AV650" s="34"/>
      <c r="AW650" s="34"/>
      <c r="AX650" s="34"/>
      <c r="AY650" s="34"/>
      <c r="AZ650" s="34"/>
      <c r="BA650" s="34"/>
      <c r="BB650" s="46"/>
      <c r="BC650" s="46"/>
      <c r="BD650" s="46"/>
    </row>
    <row r="651" spans="1:56" s="100" customFormat="1">
      <c r="A651" s="49"/>
      <c r="B651" s="12"/>
      <c r="C651" s="30" t="e">
        <f>$C$12</f>
        <v>#REF!</v>
      </c>
      <c r="D651" s="84"/>
      <c r="E651" s="84" t="e">
        <f>$B649*D649</f>
        <v>#REF!</v>
      </c>
      <c r="F651" s="84" t="e">
        <f t="shared" ref="F651:BD651" si="356">$B649*E649</f>
        <v>#REF!</v>
      </c>
      <c r="G651" s="84" t="e">
        <f t="shared" si="356"/>
        <v>#REF!</v>
      </c>
      <c r="H651" s="84" t="e">
        <f t="shared" si="356"/>
        <v>#REF!</v>
      </c>
      <c r="I651" s="84" t="e">
        <f t="shared" si="356"/>
        <v>#REF!</v>
      </c>
      <c r="J651" s="84" t="e">
        <f t="shared" si="356"/>
        <v>#REF!</v>
      </c>
      <c r="K651" s="84" t="e">
        <f t="shared" si="356"/>
        <v>#REF!</v>
      </c>
      <c r="L651" s="84" t="e">
        <f t="shared" si="356"/>
        <v>#REF!</v>
      </c>
      <c r="M651" s="84" t="e">
        <f t="shared" si="356"/>
        <v>#REF!</v>
      </c>
      <c r="N651" s="84" t="e">
        <f t="shared" si="356"/>
        <v>#REF!</v>
      </c>
      <c r="O651" s="84" t="e">
        <f t="shared" si="356"/>
        <v>#REF!</v>
      </c>
      <c r="P651" s="84" t="e">
        <f t="shared" si="356"/>
        <v>#REF!</v>
      </c>
      <c r="Q651" s="84" t="e">
        <f t="shared" si="356"/>
        <v>#REF!</v>
      </c>
      <c r="R651" s="84" t="e">
        <f t="shared" si="356"/>
        <v>#REF!</v>
      </c>
      <c r="S651" s="84" t="e">
        <f t="shared" si="356"/>
        <v>#REF!</v>
      </c>
      <c r="T651" s="84" t="e">
        <f t="shared" si="356"/>
        <v>#REF!</v>
      </c>
      <c r="U651" s="84" t="e">
        <f t="shared" si="356"/>
        <v>#REF!</v>
      </c>
      <c r="V651" s="84" t="e">
        <f t="shared" si="356"/>
        <v>#REF!</v>
      </c>
      <c r="W651" s="84" t="e">
        <f t="shared" si="356"/>
        <v>#REF!</v>
      </c>
      <c r="X651" s="84" t="e">
        <f t="shared" si="356"/>
        <v>#REF!</v>
      </c>
      <c r="Y651" s="84" t="e">
        <f t="shared" si="356"/>
        <v>#REF!</v>
      </c>
      <c r="Z651" s="84" t="e">
        <f t="shared" si="356"/>
        <v>#REF!</v>
      </c>
      <c r="AA651" s="84" t="e">
        <f t="shared" si="356"/>
        <v>#REF!</v>
      </c>
      <c r="AB651" s="84" t="e">
        <f t="shared" si="356"/>
        <v>#REF!</v>
      </c>
      <c r="AC651" s="84" t="e">
        <f t="shared" si="356"/>
        <v>#REF!</v>
      </c>
      <c r="AD651" s="84" t="e">
        <f t="shared" si="356"/>
        <v>#REF!</v>
      </c>
      <c r="AE651" s="84" t="e">
        <f t="shared" si="356"/>
        <v>#REF!</v>
      </c>
      <c r="AF651" s="84" t="e">
        <f t="shared" si="356"/>
        <v>#REF!</v>
      </c>
      <c r="AG651" s="84" t="e">
        <f t="shared" si="356"/>
        <v>#REF!</v>
      </c>
      <c r="AH651" s="84" t="e">
        <f t="shared" si="356"/>
        <v>#REF!</v>
      </c>
      <c r="AI651" s="84" t="e">
        <f t="shared" si="356"/>
        <v>#REF!</v>
      </c>
      <c r="AJ651" s="84" t="e">
        <f t="shared" si="356"/>
        <v>#REF!</v>
      </c>
      <c r="AK651" s="84" t="e">
        <f t="shared" si="356"/>
        <v>#REF!</v>
      </c>
      <c r="AL651" s="84" t="e">
        <f t="shared" si="356"/>
        <v>#REF!</v>
      </c>
      <c r="AM651" s="84" t="e">
        <f t="shared" si="356"/>
        <v>#REF!</v>
      </c>
      <c r="AN651" s="84" t="e">
        <f t="shared" si="356"/>
        <v>#REF!</v>
      </c>
      <c r="AO651" s="84" t="e">
        <f t="shared" si="356"/>
        <v>#REF!</v>
      </c>
      <c r="AP651" s="84" t="e">
        <f t="shared" si="356"/>
        <v>#REF!</v>
      </c>
      <c r="AQ651" s="84" t="e">
        <f t="shared" si="356"/>
        <v>#REF!</v>
      </c>
      <c r="AR651" s="84" t="e">
        <f t="shared" si="356"/>
        <v>#REF!</v>
      </c>
      <c r="AS651" s="84" t="e">
        <f t="shared" si="356"/>
        <v>#REF!</v>
      </c>
      <c r="AT651" s="84" t="e">
        <f t="shared" si="356"/>
        <v>#REF!</v>
      </c>
      <c r="AU651" s="84" t="e">
        <f t="shared" si="356"/>
        <v>#REF!</v>
      </c>
      <c r="AV651" s="84" t="e">
        <f t="shared" si="356"/>
        <v>#REF!</v>
      </c>
      <c r="AW651" s="84" t="e">
        <f t="shared" si="356"/>
        <v>#REF!</v>
      </c>
      <c r="AX651" s="84" t="e">
        <f t="shared" si="356"/>
        <v>#REF!</v>
      </c>
      <c r="AY651" s="84" t="e">
        <f t="shared" si="356"/>
        <v>#REF!</v>
      </c>
      <c r="AZ651" s="84" t="e">
        <f t="shared" si="356"/>
        <v>#REF!</v>
      </c>
      <c r="BA651" s="84" t="e">
        <f t="shared" si="356"/>
        <v>#REF!</v>
      </c>
      <c r="BB651" s="84" t="e">
        <f t="shared" si="356"/>
        <v>#REF!</v>
      </c>
      <c r="BC651" s="84" t="e">
        <f t="shared" si="356"/>
        <v>#REF!</v>
      </c>
      <c r="BD651" s="84" t="e">
        <f t="shared" si="356"/>
        <v>#REF!</v>
      </c>
    </row>
    <row r="652" spans="1:56" s="100" customFormat="1">
      <c r="A652" s="49"/>
      <c r="B652" s="12"/>
      <c r="C652" s="30" t="e">
        <f>$C$13</f>
        <v>#REF!</v>
      </c>
      <c r="D652" s="34" t="e">
        <f t="shared" ref="D652:AQ652" si="357">D650+D651</f>
        <v>#REF!</v>
      </c>
      <c r="E652" s="34" t="e">
        <f t="shared" si="357"/>
        <v>#REF!</v>
      </c>
      <c r="F652" s="34" t="e">
        <f t="shared" si="357"/>
        <v>#REF!</v>
      </c>
      <c r="G652" s="34" t="e">
        <f t="shared" si="357"/>
        <v>#REF!</v>
      </c>
      <c r="H652" s="34" t="e">
        <f t="shared" si="357"/>
        <v>#REF!</v>
      </c>
      <c r="I652" s="34" t="e">
        <f t="shared" si="357"/>
        <v>#REF!</v>
      </c>
      <c r="J652" s="34" t="e">
        <f t="shared" si="357"/>
        <v>#REF!</v>
      </c>
      <c r="K652" s="34" t="e">
        <f t="shared" si="357"/>
        <v>#REF!</v>
      </c>
      <c r="L652" s="34" t="e">
        <f t="shared" si="357"/>
        <v>#REF!</v>
      </c>
      <c r="M652" s="34" t="e">
        <f t="shared" si="357"/>
        <v>#REF!</v>
      </c>
      <c r="N652" s="34" t="e">
        <f t="shared" si="357"/>
        <v>#REF!</v>
      </c>
      <c r="O652" s="34" t="e">
        <f t="shared" si="357"/>
        <v>#REF!</v>
      </c>
      <c r="P652" s="34" t="e">
        <f t="shared" si="357"/>
        <v>#REF!</v>
      </c>
      <c r="Q652" s="34" t="e">
        <f t="shared" si="357"/>
        <v>#REF!</v>
      </c>
      <c r="R652" s="34" t="e">
        <f t="shared" si="357"/>
        <v>#REF!</v>
      </c>
      <c r="S652" s="34" t="e">
        <f t="shared" si="357"/>
        <v>#REF!</v>
      </c>
      <c r="T652" s="34" t="e">
        <f t="shared" si="357"/>
        <v>#REF!</v>
      </c>
      <c r="U652" s="34" t="e">
        <f t="shared" si="357"/>
        <v>#REF!</v>
      </c>
      <c r="V652" s="34" t="e">
        <f t="shared" si="357"/>
        <v>#REF!</v>
      </c>
      <c r="W652" s="34" t="e">
        <f t="shared" si="357"/>
        <v>#REF!</v>
      </c>
      <c r="X652" s="34" t="e">
        <f t="shared" si="357"/>
        <v>#REF!</v>
      </c>
      <c r="Y652" s="34" t="e">
        <f t="shared" si="357"/>
        <v>#REF!</v>
      </c>
      <c r="Z652" s="34" t="e">
        <f t="shared" si="357"/>
        <v>#REF!</v>
      </c>
      <c r="AA652" s="34" t="e">
        <f t="shared" si="357"/>
        <v>#REF!</v>
      </c>
      <c r="AB652" s="34" t="e">
        <f t="shared" si="357"/>
        <v>#REF!</v>
      </c>
      <c r="AC652" s="34" t="e">
        <f t="shared" si="357"/>
        <v>#REF!</v>
      </c>
      <c r="AD652" s="34" t="e">
        <f t="shared" si="357"/>
        <v>#REF!</v>
      </c>
      <c r="AE652" s="34" t="e">
        <f t="shared" si="357"/>
        <v>#REF!</v>
      </c>
      <c r="AF652" s="34" t="e">
        <f t="shared" si="357"/>
        <v>#REF!</v>
      </c>
      <c r="AG652" s="34" t="e">
        <f t="shared" si="357"/>
        <v>#REF!</v>
      </c>
      <c r="AH652" s="34" t="e">
        <f t="shared" si="357"/>
        <v>#REF!</v>
      </c>
      <c r="AI652" s="34" t="e">
        <f t="shared" si="357"/>
        <v>#REF!</v>
      </c>
      <c r="AJ652" s="34" t="e">
        <f t="shared" si="357"/>
        <v>#REF!</v>
      </c>
      <c r="AK652" s="34" t="e">
        <f t="shared" si="357"/>
        <v>#REF!</v>
      </c>
      <c r="AL652" s="34" t="e">
        <f t="shared" si="357"/>
        <v>#REF!</v>
      </c>
      <c r="AM652" s="34" t="e">
        <f t="shared" si="357"/>
        <v>#REF!</v>
      </c>
      <c r="AN652" s="34" t="e">
        <f t="shared" si="357"/>
        <v>#REF!</v>
      </c>
      <c r="AO652" s="34" t="e">
        <f t="shared" si="357"/>
        <v>#REF!</v>
      </c>
      <c r="AP652" s="34" t="e">
        <f t="shared" si="357"/>
        <v>#REF!</v>
      </c>
      <c r="AQ652" s="34" t="e">
        <f t="shared" si="357"/>
        <v>#REF!</v>
      </c>
      <c r="AR652" s="34"/>
      <c r="AS652" s="34"/>
      <c r="AT652" s="34"/>
      <c r="AU652" s="34"/>
      <c r="AV652" s="34"/>
      <c r="AW652" s="34"/>
      <c r="AX652" s="34"/>
      <c r="AY652" s="34"/>
      <c r="AZ652" s="34"/>
      <c r="BA652" s="34"/>
      <c r="BB652" s="45"/>
      <c r="BC652" s="45"/>
      <c r="BD652" s="45"/>
    </row>
    <row r="653" spans="1:56" s="100" customFormat="1">
      <c r="A653" s="39"/>
      <c r="B653" s="12"/>
      <c r="C653" s="30" t="e">
        <f>$C$14</f>
        <v>#REF!</v>
      </c>
      <c r="D653" s="34" t="e">
        <f>IF($B649&gt;=$B650, D649, NPV($B650,E652:$BD652))</f>
        <v>#REF!</v>
      </c>
      <c r="E653" s="34" t="e">
        <f>IF($B649&gt;=$B650, E649, NPV($B650,F652:$BD652))</f>
        <v>#REF!</v>
      </c>
      <c r="F653" s="34" t="e">
        <f>IF($B649&gt;=$B650, F649, NPV($B650,G652:$BD652))</f>
        <v>#REF!</v>
      </c>
      <c r="G653" s="34" t="e">
        <f>IF($B649&gt;=$B650, G649, NPV($B650,H652:$BD652))</f>
        <v>#REF!</v>
      </c>
      <c r="H653" s="34" t="e">
        <f>IF($B649&gt;=$B650, H649, NPV($B650,I652:$BD652))</f>
        <v>#REF!</v>
      </c>
      <c r="I653" s="34" t="e">
        <f>IF($B649&gt;=$B650, I649, NPV($B650,J652:$BD652))</f>
        <v>#REF!</v>
      </c>
      <c r="J653" s="34" t="e">
        <f>IF($B649&gt;=$B650, J649, NPV($B650,K652:$BD652))</f>
        <v>#REF!</v>
      </c>
      <c r="K653" s="34" t="e">
        <f>IF($B649&gt;=$B650, K649, NPV($B650,L652:$BD652))</f>
        <v>#REF!</v>
      </c>
      <c r="L653" s="34" t="e">
        <f>IF($B649&gt;=$B650, L649, NPV($B650,M652:$BD652))</f>
        <v>#REF!</v>
      </c>
      <c r="M653" s="34" t="e">
        <f>IF($B649&gt;=$B650, M649, NPV($B650,N652:$BD652))</f>
        <v>#REF!</v>
      </c>
      <c r="N653" s="34" t="e">
        <f>IF($B649&gt;=$B650, N649, NPV($B650,O652:$BD652))</f>
        <v>#REF!</v>
      </c>
      <c r="O653" s="34" t="e">
        <f>IF($B649&gt;=$B650, O649, NPV($B650,P652:$BD652))</f>
        <v>#REF!</v>
      </c>
      <c r="P653" s="34" t="e">
        <f>IF($B649&gt;=$B650, P649, NPV($B650,Q652:$BD652))</f>
        <v>#REF!</v>
      </c>
      <c r="Q653" s="34" t="e">
        <f>IF($B649&gt;=$B650, Q649, NPV($B650,R652:$BD652))</f>
        <v>#REF!</v>
      </c>
      <c r="R653" s="34" t="e">
        <f>IF($B649&gt;=$B650, R649, NPV($B650,S652:$BD652))</f>
        <v>#REF!</v>
      </c>
      <c r="S653" s="34" t="e">
        <f>IF($B649&gt;=$B650, S649, NPV($B650,T652:$BD652))</f>
        <v>#REF!</v>
      </c>
      <c r="T653" s="34" t="e">
        <f>IF($B649&gt;=$B650, T649, NPV($B650,U652:$BD652))</f>
        <v>#REF!</v>
      </c>
      <c r="U653" s="34" t="e">
        <f>IF($B649&gt;=$B650, U649, NPV($B650,V652:$BD652))</f>
        <v>#REF!</v>
      </c>
      <c r="V653" s="34" t="e">
        <f>IF($B649&gt;=$B650, V649, NPV($B650,W652:$BD652))</f>
        <v>#REF!</v>
      </c>
      <c r="W653" s="34" t="e">
        <f>IF($B649&gt;=$B650, W649, NPV($B650,X652:$BD652))</f>
        <v>#REF!</v>
      </c>
      <c r="X653" s="34" t="e">
        <f>IF($B649&gt;=$B650, X649, NPV($B650,Y652:$BD652))</f>
        <v>#REF!</v>
      </c>
      <c r="Y653" s="34" t="e">
        <f>IF($B649&gt;=$B650, Y649, NPV($B650,Z652:$BD652))</f>
        <v>#REF!</v>
      </c>
      <c r="Z653" s="34" t="e">
        <f>IF($B649&gt;=$B650, Z649, NPV($B650,AA652:$BD652))</f>
        <v>#REF!</v>
      </c>
      <c r="AA653" s="34" t="e">
        <f>IF($B649&gt;=$B650, AA649, NPV($B650,AB652:$BD652))</f>
        <v>#REF!</v>
      </c>
      <c r="AB653" s="34" t="e">
        <f>IF($B649&gt;=$B650, AB649, NPV($B650,AC652:$BD652))</f>
        <v>#REF!</v>
      </c>
      <c r="AC653" s="34" t="e">
        <f>IF($B649&gt;=$B650, AC649, NPV($B650,AD652:$BD652))</f>
        <v>#REF!</v>
      </c>
      <c r="AD653" s="34" t="e">
        <f>IF($B649&gt;=$B650, AD649, NPV($B650,AE652:$BD652))</f>
        <v>#REF!</v>
      </c>
      <c r="AE653" s="34" t="e">
        <f>IF($B649&gt;=$B650, AE649, NPV($B650,AF652:$BD652))</f>
        <v>#REF!</v>
      </c>
      <c r="AF653" s="34" t="e">
        <f>IF($B649&gt;=$B650, AF649, NPV($B650,AG652:$BD652))</f>
        <v>#REF!</v>
      </c>
      <c r="AG653" s="34" t="e">
        <f>IF($B649&gt;=$B650, AG649, NPV($B650,AH652:$BD652))</f>
        <v>#REF!</v>
      </c>
      <c r="AH653" s="34" t="e">
        <f>IF($B649&gt;=$B650, AH649, NPV($B650,AI652:$BD652))</f>
        <v>#REF!</v>
      </c>
      <c r="AI653" s="34" t="e">
        <f>IF($B649&gt;=$B650, AI649, NPV($B650,AJ652:$BD652))</f>
        <v>#REF!</v>
      </c>
      <c r="AJ653" s="34" t="e">
        <f>IF($B649&gt;=$B650, AJ649, NPV($B650,AK652:$BD652))</f>
        <v>#REF!</v>
      </c>
      <c r="AK653" s="34" t="e">
        <f>IF($B649&gt;=$B650, AK649, NPV($B650,AL652:$BD652))</f>
        <v>#REF!</v>
      </c>
      <c r="AL653" s="34" t="e">
        <f>IF($B649&gt;=$B650, AL649, NPV($B650,AM652:$BD652))</f>
        <v>#REF!</v>
      </c>
      <c r="AM653" s="34" t="e">
        <f>IF($B649&gt;=$B650, AM649, NPV($B650,AN652:$BD652))</f>
        <v>#REF!</v>
      </c>
      <c r="AN653" s="34" t="e">
        <f>IF($B649&gt;=$B650, AN649, NPV($B650,AO652:$BD652))</f>
        <v>#REF!</v>
      </c>
      <c r="AO653" s="34" t="e">
        <f>IF($B649&gt;=$B650, AO649, NPV($B650,AP652:$BD652))</f>
        <v>#REF!</v>
      </c>
      <c r="AP653" s="34" t="e">
        <f>IF($B649&gt;=$B650, AP649, NPV($B650,AQ652:$BD652))</f>
        <v>#REF!</v>
      </c>
      <c r="AQ653" s="34" t="e">
        <f>IF($B649&gt;=$B650, AQ649, NPV($B650,AR652:$BD652))</f>
        <v>#REF!</v>
      </c>
      <c r="AR653" s="34"/>
      <c r="AS653" s="34"/>
      <c r="AT653" s="34"/>
      <c r="AU653" s="34"/>
      <c r="AV653" s="34"/>
      <c r="AW653" s="34"/>
      <c r="AX653" s="34"/>
      <c r="AY653" s="34"/>
      <c r="AZ653" s="34"/>
      <c r="BA653" s="34"/>
      <c r="BB653" s="34"/>
      <c r="BC653" s="34"/>
      <c r="BD653" s="34"/>
    </row>
    <row r="654" spans="1:56">
      <c r="A654" s="39"/>
      <c r="B654" s="12"/>
      <c r="C654" s="30" t="e">
        <f>$C$15</f>
        <v>#REF!</v>
      </c>
      <c r="D654" s="34" t="e">
        <f t="shared" ref="D654:AQ654" si="358">IF(D653=0,0,(1-D653/D649)*100)</f>
        <v>#REF!</v>
      </c>
      <c r="E654" s="34" t="e">
        <f t="shared" si="358"/>
        <v>#REF!</v>
      </c>
      <c r="F654" s="34" t="e">
        <f t="shared" si="358"/>
        <v>#REF!</v>
      </c>
      <c r="G654" s="34" t="e">
        <f t="shared" si="358"/>
        <v>#REF!</v>
      </c>
      <c r="H654" s="34" t="e">
        <f t="shared" si="358"/>
        <v>#REF!</v>
      </c>
      <c r="I654" s="34" t="e">
        <f t="shared" si="358"/>
        <v>#REF!</v>
      </c>
      <c r="J654" s="34" t="e">
        <f t="shared" si="358"/>
        <v>#REF!</v>
      </c>
      <c r="K654" s="34" t="e">
        <f t="shared" si="358"/>
        <v>#REF!</v>
      </c>
      <c r="L654" s="34" t="e">
        <f t="shared" si="358"/>
        <v>#REF!</v>
      </c>
      <c r="M654" s="34" t="e">
        <f t="shared" si="358"/>
        <v>#REF!</v>
      </c>
      <c r="N654" s="34" t="e">
        <f t="shared" si="358"/>
        <v>#REF!</v>
      </c>
      <c r="O654" s="34" t="e">
        <f t="shared" si="358"/>
        <v>#REF!</v>
      </c>
      <c r="P654" s="34" t="e">
        <f t="shared" si="358"/>
        <v>#REF!</v>
      </c>
      <c r="Q654" s="34" t="e">
        <f t="shared" si="358"/>
        <v>#REF!</v>
      </c>
      <c r="R654" s="34" t="e">
        <f t="shared" si="358"/>
        <v>#REF!</v>
      </c>
      <c r="S654" s="34" t="e">
        <f t="shared" si="358"/>
        <v>#REF!</v>
      </c>
      <c r="T654" s="34" t="e">
        <f t="shared" si="358"/>
        <v>#REF!</v>
      </c>
      <c r="U654" s="34" t="e">
        <f t="shared" si="358"/>
        <v>#REF!</v>
      </c>
      <c r="V654" s="34" t="e">
        <f t="shared" si="358"/>
        <v>#REF!</v>
      </c>
      <c r="W654" s="34" t="e">
        <f t="shared" si="358"/>
        <v>#REF!</v>
      </c>
      <c r="X654" s="34" t="e">
        <f t="shared" si="358"/>
        <v>#REF!</v>
      </c>
      <c r="Y654" s="34" t="e">
        <f t="shared" si="358"/>
        <v>#REF!</v>
      </c>
      <c r="Z654" s="34" t="e">
        <f t="shared" si="358"/>
        <v>#REF!</v>
      </c>
      <c r="AA654" s="34" t="e">
        <f t="shared" si="358"/>
        <v>#REF!</v>
      </c>
      <c r="AB654" s="34" t="e">
        <f t="shared" si="358"/>
        <v>#REF!</v>
      </c>
      <c r="AC654" s="34" t="e">
        <f t="shared" si="358"/>
        <v>#REF!</v>
      </c>
      <c r="AD654" s="34" t="e">
        <f t="shared" si="358"/>
        <v>#REF!</v>
      </c>
      <c r="AE654" s="34" t="e">
        <f t="shared" si="358"/>
        <v>#REF!</v>
      </c>
      <c r="AF654" s="34" t="e">
        <f t="shared" si="358"/>
        <v>#REF!</v>
      </c>
      <c r="AG654" s="34" t="e">
        <f t="shared" si="358"/>
        <v>#REF!</v>
      </c>
      <c r="AH654" s="34" t="e">
        <f t="shared" si="358"/>
        <v>#REF!</v>
      </c>
      <c r="AI654" s="34" t="e">
        <f t="shared" si="358"/>
        <v>#REF!</v>
      </c>
      <c r="AJ654" s="34" t="e">
        <f t="shared" si="358"/>
        <v>#REF!</v>
      </c>
      <c r="AK654" s="34" t="e">
        <f t="shared" si="358"/>
        <v>#REF!</v>
      </c>
      <c r="AL654" s="34" t="e">
        <f t="shared" si="358"/>
        <v>#REF!</v>
      </c>
      <c r="AM654" s="34" t="e">
        <f t="shared" si="358"/>
        <v>#REF!</v>
      </c>
      <c r="AN654" s="34" t="e">
        <f t="shared" si="358"/>
        <v>#REF!</v>
      </c>
      <c r="AO654" s="34" t="e">
        <f t="shared" si="358"/>
        <v>#REF!</v>
      </c>
      <c r="AP654" s="34" t="e">
        <f t="shared" si="358"/>
        <v>#REF!</v>
      </c>
      <c r="AQ654" s="34" t="e">
        <f t="shared" si="358"/>
        <v>#REF!</v>
      </c>
      <c r="AR654" s="50"/>
      <c r="AS654" s="50"/>
      <c r="AT654" s="50"/>
      <c r="AU654" s="50"/>
      <c r="AV654" s="50"/>
      <c r="AW654" s="50"/>
      <c r="AX654" s="50"/>
      <c r="AY654" s="50"/>
      <c r="AZ654" s="50"/>
      <c r="BA654" s="50"/>
      <c r="BB654" s="12"/>
      <c r="BC654" s="12"/>
      <c r="BD654" s="12"/>
    </row>
    <row r="655" spans="1:56" s="100" customFormat="1">
      <c r="A655" s="41"/>
      <c r="B655" s="1"/>
      <c r="C655" s="30" t="str">
        <f>$C$16</f>
        <v>t-g&gt;0</v>
      </c>
      <c r="D655" s="42" t="e">
        <f>IF(D49-B647&gt;0,D49-B647,0)</f>
        <v>#REF!</v>
      </c>
      <c r="E655" s="42" t="e">
        <f>IF(E49-B647&gt;0,E49-B647,0)</f>
        <v>#REF!</v>
      </c>
      <c r="F655" s="42" t="e">
        <f>IF(F49-B647&gt;0,F49-B647,0)</f>
        <v>#REF!</v>
      </c>
      <c r="G655" s="42" t="e">
        <f>IF(G49-B647&gt;0,G49-B647,0)</f>
        <v>#REF!</v>
      </c>
      <c r="H655" s="42" t="e">
        <f>IF(H49-B647&gt;0,H49-B647,0)</f>
        <v>#REF!</v>
      </c>
      <c r="I655" s="42" t="e">
        <f>IF(I49-B647&gt;0,I49-B647,0)</f>
        <v>#REF!</v>
      </c>
      <c r="J655" s="42" t="e">
        <f>IF(J49-B647&gt;0,J49-B647,0)</f>
        <v>#REF!</v>
      </c>
      <c r="K655" s="42" t="e">
        <f>IF(K49-B647&gt;0,K49-B647,0)</f>
        <v>#REF!</v>
      </c>
      <c r="L655" s="42" t="e">
        <f>IF(L49-B647&gt;0,L49-B647,0)</f>
        <v>#REF!</v>
      </c>
      <c r="M655" s="42" t="e">
        <f>IF(M49-B647&gt;0,M49-B647,0)</f>
        <v>#REF!</v>
      </c>
      <c r="N655" s="42" t="e">
        <f>IF(N49-B647&gt;0,N49-B647,0)</f>
        <v>#REF!</v>
      </c>
      <c r="O655" s="42" t="e">
        <f>IF(O49-B647&gt;0,O49-B647,0)</f>
        <v>#REF!</v>
      </c>
      <c r="P655" s="42" t="e">
        <f>IF(P49-B647&gt;0,P49-B647,0)</f>
        <v>#REF!</v>
      </c>
      <c r="Q655" s="42" t="e">
        <f>IF(Q49-B647&gt;0,Q49-B647,0)</f>
        <v>#REF!</v>
      </c>
      <c r="R655" s="42" t="e">
        <f>IF(R49-B647&gt;0,R49-B647,0)</f>
        <v>#REF!</v>
      </c>
      <c r="S655" s="42" t="e">
        <f>IF(S49-B647&gt;0,S49-B647,0)</f>
        <v>#REF!</v>
      </c>
      <c r="T655" s="42" t="e">
        <f>IF(T49-B647&gt;0,T49-B647,0)</f>
        <v>#REF!</v>
      </c>
      <c r="U655" s="42" t="e">
        <f>IF(U49-B647&gt;0,U49-B647,0)</f>
        <v>#REF!</v>
      </c>
      <c r="V655" s="42" t="e">
        <f>IF(V49-B647&gt;0,V49-B647,0)</f>
        <v>#REF!</v>
      </c>
      <c r="W655" s="42" t="e">
        <f>IF(W49-B647&gt;0,W49-B647,0)</f>
        <v>#REF!</v>
      </c>
      <c r="X655" s="42" t="e">
        <f>IF(X49-B647&gt;0,X49-B647,0)</f>
        <v>#REF!</v>
      </c>
      <c r="Y655" s="42" t="e">
        <f>IF(Y49-B647&gt;0,Y49-B647,0)</f>
        <v>#REF!</v>
      </c>
      <c r="Z655" s="42" t="e">
        <f>IF(Z49-B647&gt;0,Z49-B647,0)</f>
        <v>#REF!</v>
      </c>
      <c r="AA655" s="42" t="e">
        <f>IF(AA49-B647&gt;0,AA49-B647,0)</f>
        <v>#REF!</v>
      </c>
      <c r="AB655" s="42" t="e">
        <f>IF(AB49-B647&gt;0,AB49-B647,0)</f>
        <v>#REF!</v>
      </c>
      <c r="AC655" s="42" t="e">
        <f>IF(AC49-B647&gt;0,AC49-B647,0)</f>
        <v>#REF!</v>
      </c>
      <c r="AD655" s="42" t="e">
        <f>IF(AD49-B647&gt;0,AD49-B647,0)</f>
        <v>#REF!</v>
      </c>
      <c r="AE655" s="42" t="e">
        <f>IF(AE49-B647&gt;0,AE49-B647,0)</f>
        <v>#REF!</v>
      </c>
      <c r="AF655" s="42"/>
      <c r="AG655" s="42"/>
      <c r="AH655" s="42"/>
      <c r="AI655" s="42"/>
      <c r="AJ655" s="42"/>
      <c r="AK655" s="42"/>
      <c r="AL655" s="42"/>
      <c r="AM655" s="42"/>
      <c r="AN655" s="42"/>
      <c r="AO655" s="42"/>
      <c r="AP655" s="42"/>
      <c r="AQ655" s="42"/>
      <c r="AR655" s="43"/>
      <c r="AS655" s="43"/>
      <c r="AT655" s="43"/>
      <c r="AU655" s="43"/>
      <c r="AV655" s="43"/>
      <c r="AW655" s="43"/>
      <c r="AX655" s="43"/>
      <c r="AY655" s="43"/>
      <c r="AZ655" s="43"/>
      <c r="BA655" s="43"/>
      <c r="BB655" s="12"/>
      <c r="BC655" s="12"/>
      <c r="BD655" s="12"/>
    </row>
    <row r="656" spans="1:56" s="100" customFormat="1">
      <c r="A656" s="41"/>
      <c r="B656" s="1"/>
      <c r="C656" s="30"/>
      <c r="D656" s="42" t="e">
        <f>IF(D655=0,0,CHOOSE(D655,D662,E662,F662,G662,H662,I662,J662,K662,L662,M662,N662,O662,P662,Q662,R662,S662,T662,U662,V662,W662,X662,Y662,Z662,AA662,AB662,AC662,AD662,AE662,AF662))</f>
        <v>#REF!</v>
      </c>
      <c r="E656" s="42" t="e">
        <f>IF(E655=0,0,CHOOSE(E655,D662,E662,F662,G662,H662,I662,J662,K662,L662,M662,N662,O662,P662,Q662,R662,S662,T662,U662,V662,W662,X662,Y662,Z662,AA662,AB662,AC662,AD662,AE662,AF662))</f>
        <v>#REF!</v>
      </c>
      <c r="F656" s="42" t="e">
        <f>IF(F655=0,0,CHOOSE(F655,D662,E662,F662,G662,H662,I662,J662,K662,L662,M662,N662,O662,P662,Q662,R662,S662,T662,U662,V662,W662,X662,Y662,Z662,AA662,AB662,AC662,AD662,AE662,AF662))</f>
        <v>#REF!</v>
      </c>
      <c r="G656" s="42" t="e">
        <f>IF(G655=0,0,CHOOSE(G655,D662,E662,F662,G662,H662,I662,J662,K662,L662,M662,N662,O662,P662,Q662,R662,S662,T662,U662,V662,W662,X662,Y662,Z662,AA662,AB662,AC662,AD662,AE662,AF662))</f>
        <v>#REF!</v>
      </c>
      <c r="H656" s="42" t="e">
        <f>IF(H655=0,0,CHOOSE(H655,D662,E662,F662,G662,H662,I662,J662,K662,L662,M662,N662,O662,P662,Q662,R662,S662,T662,U662,V662,W662,X662,Y662,Z662,AA662,AB662,AC662,AD662,AE662,AF662))</f>
        <v>#REF!</v>
      </c>
      <c r="I656" s="42" t="e">
        <f>IF(I655=0,0,CHOOSE(I655,D662,E662,F662,G662,H662,I662,J662,K662,L662,M662,N662,O662,P662,Q662,R662,S662,T662,U662,V662,W662,X662,Y662,Z662,AA662,AB662,AC662,AD662,AE662,AF662))</f>
        <v>#REF!</v>
      </c>
      <c r="J656" s="42" t="e">
        <f>IF(J655=0,0,CHOOSE(J655,D662,E662,F662,G662,H662,I662,J662,K662,L662,M662,N662,O662,P662,Q662,R662,S662,T662,U662,V662,W662,X662,Y662,Z662,AA662,AB662,AC662,AD662,AE662,AF662))</f>
        <v>#REF!</v>
      </c>
      <c r="K656" s="42" t="e">
        <f>IF(K655=0,0,CHOOSE(K655,D662,E662,F662,G662,H662,I662,J662,K662,L662,M662,N662,O662,P662,Q662,R662,S662,T662,U662,V662,W662,X662,Y662,Z662,AA662,AB662,AC662,AD662,AE662,AF662))</f>
        <v>#REF!</v>
      </c>
      <c r="L656" s="42" t="e">
        <f>IF(L655=0,0,CHOOSE(L655,D662,E662,F662,G662,H662,I662,J662,K662,L662,M662,N662,O662,P662,Q662,R662,S662,T662,U662,V662,W662,X662,Y662,Z662,AA662,AB662,AC662,AD662,AE662,AF662))</f>
        <v>#REF!</v>
      </c>
      <c r="M656" s="42" t="e">
        <f>IF(M655=0,0,CHOOSE(M655,D662,E662,F662,G662,H662,I662,J662,K662,L662,M662,N662,O662,P662,Q662,R662,S662,T662,U662,V662,W662,X662,Y662,Z662,AA662,AB662,AC662,AD662,AE662,AF662))</f>
        <v>#REF!</v>
      </c>
      <c r="N656" s="42" t="e">
        <f>IF(N655=0,0,CHOOSE(N655,D662,E662,F662,G662,H662,I662,J662,K662,L662,M662,N662,O662,P662,Q662,R662,S662,T662,U662,V662,W662,X662,Y662,Z662,AA662,AB662,AC662,AD662,AE662,AF662))</f>
        <v>#REF!</v>
      </c>
      <c r="O656" s="42" t="e">
        <f>IF(O655=0,0,CHOOSE(O655,D662,E662,F662,G662,H662,I662,J662,K662,L662,M662,N662,O662,P662,Q662,R662,S662,T662,U662,V662,W662,X662,Y662,Z662,AA662,AB662,AC662,AD662,AE662,AF662))</f>
        <v>#REF!</v>
      </c>
      <c r="P656" s="42" t="e">
        <f>IF(P655=0,0,CHOOSE(P655,D662,E662,F662,G662,H662,I662,J662,K662,L662,M662,N662,O662,P662,Q662,R662,S662,T662,U662,V662,W662,X662,Y662,Z662,AA662,AB662,AC662,AD662,AE662,AF662))</f>
        <v>#REF!</v>
      </c>
      <c r="Q656" s="42" t="e">
        <f>IF(Q655=0,0,CHOOSE(Q655,D662,E662,F662,G662,H662,I662,J662,K662,L662,M662,N662,O662,P662,Q662,R662,S662,T662,U662,V662,W662,X662,Y662,Z662,AA662,AB662,AC662,AD662,AE662,AF662))</f>
        <v>#REF!</v>
      </c>
      <c r="R656" s="42" t="e">
        <f>IF(R655=0,0,CHOOSE(R655,D662,E662,F662,G662,H662,I662,J662,K662,L662,M662,N662,O662,P662,Q662,R662,S662,T662,U662,V662,W662,X662,Y662,Z662,AA662,AB662,AC662,AD662,AE662,AF662))</f>
        <v>#REF!</v>
      </c>
      <c r="S656" s="42" t="e">
        <f>IF(S655=0,0,CHOOSE(S655,D662,E662,F662,G662,H662,I662,J662,K662,L662,M662,N662,O662,P662,Q662,R662,S662,T662,U662,V662,W662,X662,Y662,Z662,AA662,AB662,AC662,AD662,AE662,AF662))</f>
        <v>#REF!</v>
      </c>
      <c r="T656" s="42" t="e">
        <f>IF(T655=0,0,CHOOSE(T655,D662,E662,F662,G662,H662,I662,J662,K662,L662,M662,N662,O662,P662,Q662,R662,S662,T662,U662,V662,W662,X662,Y662,Z662,AA662,AB662,AC662,AD662,AE662,AF662))</f>
        <v>#REF!</v>
      </c>
      <c r="U656" s="42" t="e">
        <f>IF(U655=0,0,CHOOSE(U655,D662,E662,F662,G662,H662,I662,J662,K662,L662,M662,N662,O662,P662,Q662,R662,S662,T662,U662,V662,W662,X662,Y662,Z662,AA662,AB662,AC662,AD662,AE662,AF662))</f>
        <v>#REF!</v>
      </c>
      <c r="V656" s="42" t="e">
        <f>IF(V655=0,0,CHOOSE(V655,D662,E662,F662,G662,H662,I662,J662,K662,L662,M662,N662,O662,P662,Q662,R662,S662,T662,U662,V662,W662,X662,Y662,Z662,AA662,AB662,AC662,AD662,AE662,AF662))</f>
        <v>#REF!</v>
      </c>
      <c r="W656" s="42" t="e">
        <f>IF(W655=0,0,CHOOSE(W655,D662,E662,F662,G662,H662,I662,J662,K662,L662,M662,N662,O662,P662,Q662,R662,S662,T662,U662,V662,W662,X662,Y662,Z662,AA662,AB662,AC662,AD662,AE662,AF662))</f>
        <v>#REF!</v>
      </c>
      <c r="X656" s="42" t="e">
        <f>IF(X655=0,0,CHOOSE(X655,D662,E662,F662,G662,H662,I662,J662,K662,L662,M662,N662,O662,P662,Q662,R662,S662,T662,U662,V662,W662,X662,Y662,Z662,AA662,AB662,AC662,AD662,AE662,AF662))</f>
        <v>#REF!</v>
      </c>
      <c r="Y656" s="42" t="e">
        <f>IF(Y655=0,0,CHOOSE(Y655,D662,E662,F662,G662,H662,I662,J662,K662,L662,M662,N662,O662,P662,Q662,R662,S662,T662,U662,V662,W662,X662,Y662,Z662,AA662,AB662,AC662,AD662,AE662,AF662))</f>
        <v>#REF!</v>
      </c>
      <c r="Z656" s="42" t="e">
        <f>IF(Z655=0,0,CHOOSE(Z655,D662,E662,F662,G662,H662,I662,J662,K662,L662,M662,N662,O662,P662,Q662,R662,S662,T662,U662,V662,W662,X662,Y662,Z662,AA662,AB662,AC662,AD662,AE662,AF662))</f>
        <v>#REF!</v>
      </c>
      <c r="AA656" s="42" t="e">
        <f>IF(AA655=0,0,CHOOSE(AA655,D662,E662,F662,G662,H662,I662,J662,K662,L662,M662,N662,O662,P662,Q662,R662,S662,T662,U662,V662,W662,X662,Y662,Z662,AA662,AB662,AC662,AD662,AE662,AF662))</f>
        <v>#REF!</v>
      </c>
      <c r="AB656" s="42" t="e">
        <f>IF(AB655=0,0,CHOOSE(AB655,D662,E662,F662,G662,H662,I662,J662,K662,L662,M662,N662,O662,P662,Q662,R662,S662,T662,U662,V662,W662,X662,Y662,Z662,AA662,AB662,AC662,AD662,AE662,AF662))</f>
        <v>#REF!</v>
      </c>
      <c r="AC656" s="42" t="e">
        <f>IF(AC655=0,0,CHOOSE(AC655,D662,E662,F662,G662,H662,I662,J662,K662,L662,M662,N662,O662,P662,Q662,R662,S662,T662,U662,V662,W662,X662,Y662,Z662,AA662,AB662,AC662,AD662,AE662,AF662))</f>
        <v>#REF!</v>
      </c>
      <c r="AD656" s="42" t="e">
        <f>IF(AD655=0,0,CHOOSE(AD655,D662,E662,F662,G662,H662,I662,J662,K662,L662,M662,N662,O662,P662,Q662,R662,S662,T662,U662,V662,W662,X662,Y662,Z662,AA662,AB662,AC662,AD662,AE662,AF662))</f>
        <v>#REF!</v>
      </c>
      <c r="AE656" s="42" t="e">
        <f>IF(AE655=0,0,CHOOSE(AE655,D662,E662,F662,G662,H662,I662,J662,K662,L662,M662,N662,O662,P662,Q662,R662,S662,T662,U662,V662,W662,X662,Y662,Z662,AA662,AB662,AC662,AD662,AE662,AF662))</f>
        <v>#REF!</v>
      </c>
      <c r="AF656" s="42"/>
      <c r="AG656" s="42"/>
      <c r="AH656" s="42"/>
      <c r="AI656" s="42"/>
      <c r="AJ656" s="42"/>
      <c r="AK656" s="42"/>
      <c r="AL656" s="42"/>
      <c r="AM656" s="42"/>
      <c r="AN656" s="42"/>
      <c r="AO656" s="42"/>
      <c r="AP656" s="42"/>
      <c r="AQ656" s="42"/>
      <c r="AR656" s="23"/>
      <c r="AS656" s="23"/>
      <c r="AT656" s="23"/>
      <c r="AU656" s="23"/>
      <c r="AV656" s="23"/>
      <c r="AW656" s="23"/>
      <c r="AX656" s="23"/>
      <c r="AY656" s="23"/>
      <c r="AZ656" s="23"/>
      <c r="BA656" s="23"/>
      <c r="BB656" s="12"/>
      <c r="BC656" s="12"/>
      <c r="BD656" s="12"/>
    </row>
    <row r="657" spans="1:56" s="100" customFormat="1">
      <c r="A657" s="41"/>
      <c r="B657" s="1"/>
      <c r="C657" s="30" t="str">
        <f>$C$18</f>
        <v>t-m condition</v>
      </c>
      <c r="D657" s="42" t="e">
        <f>IF(D49-B648&gt;0,D49-B648,0)</f>
        <v>#REF!</v>
      </c>
      <c r="E657" s="42" t="e">
        <f>IF(E49-B648&gt;0,E49-B648,0)</f>
        <v>#REF!</v>
      </c>
      <c r="F657" s="42" t="e">
        <f>IF(F49-B648&gt;0,F49-B648,0)</f>
        <v>#REF!</v>
      </c>
      <c r="G657" s="42" t="e">
        <f>IF(G49-B648&gt;0,G49-B648,0)</f>
        <v>#REF!</v>
      </c>
      <c r="H657" s="42" t="e">
        <f>IF(H49-B648&gt;0,H49-B648,0)</f>
        <v>#REF!</v>
      </c>
      <c r="I657" s="42" t="e">
        <f>IF(I49-B648&gt;0,I49-B648,0)</f>
        <v>#REF!</v>
      </c>
      <c r="J657" s="42" t="e">
        <f>IF(J49-B648&gt;0,J49-B648,0)</f>
        <v>#REF!</v>
      </c>
      <c r="K657" s="42" t="e">
        <f>IF(K49-B648&gt;0,K49-B648,0)</f>
        <v>#REF!</v>
      </c>
      <c r="L657" s="42" t="e">
        <f>IF(L49-B648&gt;0,L49-B648,0)</f>
        <v>#REF!</v>
      </c>
      <c r="M657" s="42" t="e">
        <f>IF(M49-B648&gt;0,M49-B648,0)</f>
        <v>#REF!</v>
      </c>
      <c r="N657" s="42" t="e">
        <f>IF(N49-B648&gt;0,N49-B648,0)</f>
        <v>#REF!</v>
      </c>
      <c r="O657" s="42" t="e">
        <f>IF(O49-B648&gt;0,O49-B648,0)</f>
        <v>#REF!</v>
      </c>
      <c r="P657" s="42" t="e">
        <f>IF(P49-B648&gt;0,P49-B648,0)</f>
        <v>#REF!</v>
      </c>
      <c r="Q657" s="42" t="e">
        <f>IF(Q49-B648&gt;0,Q49-B648,0)</f>
        <v>#REF!</v>
      </c>
      <c r="R657" s="42" t="e">
        <f>IF(R49-B648&gt;0,R49-B648,0)</f>
        <v>#REF!</v>
      </c>
      <c r="S657" s="42" t="e">
        <f>IF(S49-B648&gt;0,S49-B648,0)</f>
        <v>#REF!</v>
      </c>
      <c r="T657" s="42" t="e">
        <f>IF(T49-B648&gt;0,T49-B648,0)</f>
        <v>#REF!</v>
      </c>
      <c r="U657" s="42" t="e">
        <f>IF(U49-B648&gt;0,U49-B648,0)</f>
        <v>#REF!</v>
      </c>
      <c r="V657" s="42" t="e">
        <f>IF(V49-B648&gt;0,V49-B648,0)</f>
        <v>#REF!</v>
      </c>
      <c r="W657" s="42" t="e">
        <f>IF(W49-B648&gt;0,W49-B648,0)</f>
        <v>#REF!</v>
      </c>
      <c r="X657" s="42" t="e">
        <f>IF(X49-B648&gt;0,X49-B648,0)</f>
        <v>#REF!</v>
      </c>
      <c r="Y657" s="42" t="e">
        <f>IF(Y49-B648&gt;0,Y49-B648,0)</f>
        <v>#REF!</v>
      </c>
      <c r="Z657" s="42" t="e">
        <f>IF(Z49-B648&gt;0,Z49-B648,0)</f>
        <v>#REF!</v>
      </c>
      <c r="AA657" s="42" t="e">
        <f>IF(AA49-B648&gt;0,AA49-B648,0)</f>
        <v>#REF!</v>
      </c>
      <c r="AB657" s="42" t="e">
        <f>IF(AB49-B648&gt;0,AB49-B648,0)</f>
        <v>#REF!</v>
      </c>
      <c r="AC657" s="42" t="e">
        <f>IF(AC49-B648&gt;0,AC49-B648,0)</f>
        <v>#REF!</v>
      </c>
      <c r="AD657" s="42" t="e">
        <f>IF(AD49-B648&gt;0,AD49-B648,0)</f>
        <v>#REF!</v>
      </c>
      <c r="AE657" s="42" t="e">
        <f>IF(AE49-B648&gt;0,AE49-B648,0)</f>
        <v>#REF!</v>
      </c>
      <c r="AF657" s="42"/>
      <c r="AG657" s="42"/>
      <c r="AH657" s="42"/>
      <c r="AI657" s="42"/>
      <c r="AJ657" s="42"/>
      <c r="AK657" s="42"/>
      <c r="AL657" s="42"/>
      <c r="AM657" s="42"/>
      <c r="AN657" s="42"/>
      <c r="AO657" s="42"/>
      <c r="AP657" s="42"/>
      <c r="AQ657" s="42"/>
      <c r="AR657" s="45"/>
      <c r="AS657" s="45"/>
      <c r="AT657" s="45"/>
      <c r="AU657" s="45"/>
      <c r="AV657" s="45"/>
      <c r="AW657" s="46"/>
      <c r="AX657" s="45"/>
      <c r="AY657" s="45"/>
      <c r="AZ657" s="45"/>
      <c r="BA657" s="45"/>
      <c r="BB657" s="12"/>
      <c r="BC657" s="12"/>
      <c r="BD657" s="12"/>
    </row>
    <row r="658" spans="1:56" s="100" customFormat="1">
      <c r="A658" s="41"/>
      <c r="B658" s="1"/>
      <c r="C658" s="1"/>
      <c r="D658" s="34" t="e">
        <f>IF(D657=0,0,CHOOSE(D657,D662,E662,F662,G662,H662,I662,J662,K662,L662,M662,N662,O662,P662,Q662,R662,S662,T662,U662,V662,W662,X662,Y662,Z662,AA662,AB662,AC662,AD662,AE662))</f>
        <v>#REF!</v>
      </c>
      <c r="E658" s="34" t="e">
        <f>IF(E657=0,0,CHOOSE(E657,D662,E662,F662,G662,H662,I662,J662,K662,L662,M662,N662,O662,P662,Q662,R662,S662,T662,U662,V662,W662,X662,Y662,Z662,AA662,AB662,AC662,AD662,AE662))</f>
        <v>#REF!</v>
      </c>
      <c r="F658" s="34" t="e">
        <f>IF(F657=0,0,CHOOSE(F657,D662,E662,F662,G662,H662,I662,J662,K662,L662,M662,N662,O662,P662,Q662,R662,S662,T662,U662,V662,W662,X662,Y662,Z662,AA662,AB662,AC662,AD662,AE662))</f>
        <v>#REF!</v>
      </c>
      <c r="G658" s="34" t="e">
        <f>IF(G657=0,0,CHOOSE(G657,D662,E662,F662,G662,H662,I662,J662,K662,L662,M662,N662,O662,P662,Q662,R662,S662,T662,U662,V662,W662,X662,Y662,Z662,AA662,AB662,AC662,AD662,AE662))</f>
        <v>#REF!</v>
      </c>
      <c r="H658" s="34" t="e">
        <f>IF(H657=0,0,CHOOSE(H657,D662,E662,F662,G662,H662,I662,J662,K662,L662,M662,N662,O662,P662,Q662,R662,S662,T662,U662,V662,W662,X662,Y662,Z662,AA662,AB662,AC662,AD662,AE662))</f>
        <v>#REF!</v>
      </c>
      <c r="I658" s="34" t="e">
        <f>IF(I657=0,0,CHOOSE(I657,D662,E662,F662,G662,H662,I662,J662,K662,L662,M662,N662,O662,P662,Q662,R662,S662,T662,U662,V662,W662,X662,Y662,Z662,AA662,AB662,AC662,AD662,AE662))</f>
        <v>#REF!</v>
      </c>
      <c r="J658" s="34" t="e">
        <f>IF(J657=0,0,CHOOSE(J657,D662,E662,F662,G662,H662,I662,J662,K662,L662,M662,N662,O662,P662,Q662,R662,S662,T662,U662,V662,W662,X662,Y662,Z662,AA662,AB662,AC662,AD662,AE662))</f>
        <v>#REF!</v>
      </c>
      <c r="K658" s="34" t="e">
        <f>IF(K657=0,0,CHOOSE(K657,D662,E662,F662,G662,H662,I662,J662,K662,L662,M662,N662,O662,P662,Q662,R662,S662,T662,U662,V662,W662,X662,Y662,Z662,AA662,AB662,AC662,AD662,AE662))</f>
        <v>#REF!</v>
      </c>
      <c r="L658" s="34" t="e">
        <f>IF(L657=0,0,CHOOSE(L657,D662,E662,F662,G662,H662,I662,J662,K662,L662,M662,N662,O662,P662,Q662,R662,S662,T662,U662,V662,W662,X662,Y662,Z662,AA662,AB662,AC662,AD662,AE662))</f>
        <v>#REF!</v>
      </c>
      <c r="M658" s="34" t="e">
        <f>IF(M657=0,0,CHOOSE(M657,D662,E662,F662,G662,H662,I662,J662,K662,L662,M662,N662,O662,P662,Q662,R662,S662,T662,U662,V662,W662,X662,Y662,Z662,AA662,AB662,AC662,AD662,AE662))</f>
        <v>#REF!</v>
      </c>
      <c r="N658" s="34" t="e">
        <f>IF(N657=0,0,CHOOSE(N657,D662,E662,F662,G662,H662,I662,J662,K662,L662,M662,N662,O662,P662,Q662,R662,S662,T662,U662,V662,W662,X662,Y662,Z662,AA662,AB662,AC662,AD662,AE662))</f>
        <v>#REF!</v>
      </c>
      <c r="O658" s="34" t="e">
        <f>IF(O657=0,0,CHOOSE(O657,D662,E662,F662,G662,H662,I662,J662,K662,L662,M662,N662,O662,P662,Q662,R662,S662,T662,U662,V662,W662,X662,Y662,Z662,AA662,AB662,AC662,AD662,AE662))</f>
        <v>#REF!</v>
      </c>
      <c r="P658" s="34" t="e">
        <f>IF(P657=0,0,CHOOSE(P657,D662,E662,F662,G662,H662,I662,J662,K662,L662,M662,N662,O662,P662,Q662,R662,S662,T662,U662,V662,W662,X662,Y662,Z662,AA662,AB662,AC662,AD662,AE662))</f>
        <v>#REF!</v>
      </c>
      <c r="Q658" s="34" t="e">
        <f>IF(Q657=0,0,CHOOSE(Q657,D662,E662,F662,G662,H662,I662,J662,K662,L662,M662,N662,O662,P662,Q662,R662,S662,T662,U662,V662,W662,X662,Y662,Z662,AA662,AB662,AC662,AD662,AE662))</f>
        <v>#REF!</v>
      </c>
      <c r="R658" s="34" t="e">
        <f>IF(R657=0,0,CHOOSE(R657,D662,E662,F662,G662,H662,I662,J662,K662,L662,M662,N662,O662,P662,Q662,R662,S662,T662,U662,V662,W662,X662,Y662,Z662,AA662,AB662,AC662,AD662,AE662))</f>
        <v>#REF!</v>
      </c>
      <c r="S658" s="34" t="e">
        <f>IF(S657=0,0,CHOOSE(S657,D662,E662,F662,G662,H662,I662,J662,K662,L662,M662,N662,O662,P662,Q662,R662,S662,T662,U662,V662,W662,X662,Y662,Z662,AA662,AB662,AC662,AD662,AE662))</f>
        <v>#REF!</v>
      </c>
      <c r="T658" s="34" t="e">
        <f>IF(T657=0,0,CHOOSE(T657,D662,E662,F662,G662,H662,I662,J662,K662,L662,M662,N662,O662,P662,Q662,R662,S662,T662,U662,V662,W662,X662,Y662,Z662,AA662,AB662,AC662,AD662,AE662))</f>
        <v>#REF!</v>
      </c>
      <c r="U658" s="34" t="e">
        <f>IF(U657=0,0,CHOOSE(U657,D662,E662,F662,G662,H662,I662,J662,K662,L662,M662,N662,O662,P662,Q662,R662,S662,T662,U662,V662,W662,X662,Y662,Z662,AA662,AB662,AC662,AD662,AE662))</f>
        <v>#REF!</v>
      </c>
      <c r="V658" s="34" t="e">
        <f>IF(V657=0,0,CHOOSE(V657,D662,E662,F662,G662,H662,I662,J662,K662,L662,M662,N662,O662,P662,Q662,R662,S662,T662,U662,V662,W662,X662,Y662,Z662,AA662,AB662,AC662,AD662,AE662))</f>
        <v>#REF!</v>
      </c>
      <c r="W658" s="34" t="e">
        <f>IF(W657=0,0,CHOOSE(W657,D662,E662,F662,G662,H662,I662,J662,K662,L662,M662,N662,O662,P662,Q662,R662,S662,T662,U662,V662,W662,X662,Y662,Z662,AA662,AB662,AC662,AD662,AE662))</f>
        <v>#REF!</v>
      </c>
      <c r="X658" s="34" t="e">
        <f>IF(X657=0,0,CHOOSE(X657,D662,E662,F662,G662,H662,I662,J662,K662,L662,M662,N662,O662,P662,Q662,R662,S662,T662,U662,V662,W662,X662,Y662,Z662,AA662,AB662,AC662,AD662,AE662))</f>
        <v>#REF!</v>
      </c>
      <c r="Y658" s="34" t="e">
        <f>IF(Y657=0,0,CHOOSE(Y657,D662,E662,F662,G662,H662,I662,J662,K662,L662,M662,N662,O662,P662,Q662,R662,S662,T662,U662,V662,W662,X662,Y662,Z662,AA662,AB662,AC662,AD662,AE662))</f>
        <v>#REF!</v>
      </c>
      <c r="Z658" s="34" t="e">
        <f>IF(Z657=0,0,CHOOSE(Z657,D662,E662,F662,G662,H662,I662,J662,K662,L662,M662,N662,O662,P662,Q662,R662,S662,T662,U662,V662,W662,X662,Y662,Z662,AA662,AB662,AC662,AD662,AE662))</f>
        <v>#REF!</v>
      </c>
      <c r="AA658" s="34" t="e">
        <f>IF(AA657=0,0,CHOOSE(AA657,D662,E662,F662,G662,H662,I662,J662,K662,L662,M662,N662,O662,P662,Q662,R662,S662,T662,U662,V662,W662,X662,Y662,Z662,AA662,AB662,AC662,AD662,AE662))</f>
        <v>#REF!</v>
      </c>
      <c r="AB658" s="34" t="e">
        <f>IF(AB657=0,0,CHOOSE(AB657,D662,E662,F662,G662,H662,I662,J662,K662,L662,M662,N662,O662,P662,Q662,R662,S662,T662,U662,V662,W662,X662,Y662,Z662,AA662,AB662,AC662,AD662,AE662))</f>
        <v>#REF!</v>
      </c>
      <c r="AC658" s="34" t="e">
        <f>IF(AC657=0,0,CHOOSE(AC657,D662,E662,F662,G662,H662,I662,J662,K662,L662,M662,N662,O662,P662,Q662,R662,S662,T662,U662,V662,W662,X662,Y662,Z662,AA662,AB662,AC662,AD662,AE662))</f>
        <v>#REF!</v>
      </c>
      <c r="AD658" s="34" t="e">
        <f>IF(AD657=0,0,CHOOSE(AD657,D662,E662,F662,G662,H662,I662,J662,K662,L662,M662,N662,O662,P662,Q662,R662,S662,T662,U662,V662,W662,X662,Y662,Z662,AA662,AB662,AC662,AD662,AE662))</f>
        <v>#REF!</v>
      </c>
      <c r="AE658" s="34" t="e">
        <f>IF(AE657=0,0,CHOOSE(AE657,D662,E662,F662,G662,H662,I662,J662,K662,L662,M662,N662,O662,P662,Q662,R662,S662,T662,U662,V662,W662,X662,Y662,Z662,AA662,AB662,AC662,AD662,AE662))</f>
        <v>#REF!</v>
      </c>
      <c r="AF658" s="42"/>
      <c r="AG658" s="42"/>
      <c r="AH658" s="42"/>
      <c r="AI658" s="42"/>
      <c r="AJ658" s="42"/>
      <c r="AK658" s="42"/>
      <c r="AL658" s="42"/>
      <c r="AM658" s="42"/>
      <c r="AN658" s="42"/>
      <c r="AO658" s="42"/>
      <c r="AP658" s="42"/>
      <c r="AQ658" s="42"/>
      <c r="AR658" s="12"/>
      <c r="AS658" s="12"/>
      <c r="AT658" s="12"/>
      <c r="AU658" s="12"/>
      <c r="AV658" s="12"/>
      <c r="AW658" s="12"/>
      <c r="AX658" s="12"/>
      <c r="AY658" s="12"/>
      <c r="AZ658" s="12"/>
      <c r="BA658" s="12"/>
      <c r="BB658" s="12"/>
      <c r="BC658" s="12"/>
      <c r="BD658" s="12"/>
    </row>
    <row r="659" spans="1:56" s="100" customFormat="1">
      <c r="A659" s="49"/>
      <c r="B659" s="12"/>
      <c r="C659" s="12"/>
      <c r="D659" s="22"/>
      <c r="E659" s="22"/>
      <c r="F659" s="22"/>
      <c r="G659" s="22"/>
      <c r="H659" s="22"/>
      <c r="I659" s="22"/>
      <c r="J659" s="22"/>
      <c r="K659" s="22"/>
      <c r="L659" s="22"/>
      <c r="M659" s="22"/>
      <c r="N659" s="22"/>
      <c r="O659" s="22"/>
      <c r="P659" s="22"/>
      <c r="Q659" s="22"/>
      <c r="R659" s="22"/>
      <c r="S659" s="22"/>
      <c r="T659" s="22"/>
      <c r="U659" s="22"/>
      <c r="V659" s="22"/>
      <c r="W659" s="22"/>
      <c r="X659" s="22"/>
      <c r="Y659" s="22"/>
      <c r="Z659" s="22"/>
      <c r="AA659" s="22"/>
      <c r="AB659" s="22"/>
      <c r="AC659" s="22"/>
      <c r="AD659" s="50"/>
      <c r="AE659" s="50"/>
      <c r="AF659" s="50"/>
      <c r="AG659" s="50"/>
      <c r="AH659" s="50"/>
      <c r="AI659" s="50"/>
      <c r="AJ659" s="50"/>
      <c r="AK659" s="50"/>
      <c r="AL659" s="50"/>
      <c r="AM659" s="50"/>
      <c r="AN659" s="50"/>
      <c r="AO659" s="50"/>
      <c r="AP659" s="50"/>
      <c r="AQ659" s="50"/>
      <c r="AR659" s="50"/>
      <c r="AS659" s="50"/>
      <c r="AT659" s="50"/>
      <c r="AU659" s="50"/>
      <c r="AV659" s="50"/>
      <c r="AW659" s="50"/>
      <c r="AX659" s="50"/>
      <c r="AY659" s="50"/>
      <c r="AZ659" s="50"/>
      <c r="BA659" s="50"/>
      <c r="BB659" s="12"/>
      <c r="BC659" s="12"/>
      <c r="BD659" s="12"/>
    </row>
    <row r="660" spans="1:56" s="100" customFormat="1">
      <c r="A660" s="49" t="e">
        <f>+"Output "&amp; PV_Base!A646&amp;""</f>
        <v>#REF!</v>
      </c>
      <c r="B660" s="12"/>
      <c r="C660" s="51"/>
      <c r="D660" s="52" t="e">
        <f>D$7</f>
        <v>#NAME?</v>
      </c>
      <c r="E660" s="25" t="e">
        <f t="shared" ref="E660:AE660" si="359">D660+1</f>
        <v>#NAME?</v>
      </c>
      <c r="F660" s="25" t="e">
        <f t="shared" si="359"/>
        <v>#NAME?</v>
      </c>
      <c r="G660" s="25" t="e">
        <f t="shared" si="359"/>
        <v>#NAME?</v>
      </c>
      <c r="H660" s="25" t="e">
        <f t="shared" si="359"/>
        <v>#NAME?</v>
      </c>
      <c r="I660" s="25" t="e">
        <f t="shared" si="359"/>
        <v>#NAME?</v>
      </c>
      <c r="J660" s="25" t="e">
        <f t="shared" si="359"/>
        <v>#NAME?</v>
      </c>
      <c r="K660" s="25" t="e">
        <f t="shared" si="359"/>
        <v>#NAME?</v>
      </c>
      <c r="L660" s="25" t="e">
        <f t="shared" si="359"/>
        <v>#NAME?</v>
      </c>
      <c r="M660" s="25" t="e">
        <f t="shared" si="359"/>
        <v>#NAME?</v>
      </c>
      <c r="N660" s="25" t="e">
        <f t="shared" si="359"/>
        <v>#NAME?</v>
      </c>
      <c r="O660" s="25" t="e">
        <f t="shared" si="359"/>
        <v>#NAME?</v>
      </c>
      <c r="P660" s="25" t="e">
        <f t="shared" si="359"/>
        <v>#NAME?</v>
      </c>
      <c r="Q660" s="25" t="e">
        <f t="shared" si="359"/>
        <v>#NAME?</v>
      </c>
      <c r="R660" s="25" t="e">
        <f t="shared" si="359"/>
        <v>#NAME?</v>
      </c>
      <c r="S660" s="25" t="e">
        <f t="shared" si="359"/>
        <v>#NAME?</v>
      </c>
      <c r="T660" s="25" t="e">
        <f t="shared" si="359"/>
        <v>#NAME?</v>
      </c>
      <c r="U660" s="25" t="e">
        <f t="shared" si="359"/>
        <v>#NAME?</v>
      </c>
      <c r="V660" s="25" t="e">
        <f t="shared" si="359"/>
        <v>#NAME?</v>
      </c>
      <c r="W660" s="25" t="e">
        <f t="shared" si="359"/>
        <v>#NAME?</v>
      </c>
      <c r="X660" s="25" t="e">
        <f t="shared" si="359"/>
        <v>#NAME?</v>
      </c>
      <c r="Y660" s="25" t="e">
        <f t="shared" si="359"/>
        <v>#NAME?</v>
      </c>
      <c r="Z660" s="25" t="e">
        <f t="shared" si="359"/>
        <v>#NAME?</v>
      </c>
      <c r="AA660" s="25" t="e">
        <f t="shared" si="359"/>
        <v>#NAME?</v>
      </c>
      <c r="AB660" s="25" t="e">
        <f t="shared" si="359"/>
        <v>#NAME?</v>
      </c>
      <c r="AC660" s="25" t="e">
        <f t="shared" si="359"/>
        <v>#NAME?</v>
      </c>
      <c r="AD660" s="25" t="e">
        <f t="shared" si="359"/>
        <v>#NAME?</v>
      </c>
      <c r="AE660" s="25" t="e">
        <f t="shared" si="359"/>
        <v>#NAME?</v>
      </c>
      <c r="AF660" s="50"/>
      <c r="AG660" s="50"/>
      <c r="AH660" s="50"/>
      <c r="AI660" s="50"/>
      <c r="AJ660" s="50"/>
      <c r="AK660" s="50"/>
      <c r="AL660" s="50"/>
      <c r="AM660" s="50"/>
      <c r="AN660" s="50"/>
      <c r="AO660" s="50"/>
      <c r="AP660" s="50"/>
      <c r="AQ660" s="50"/>
      <c r="AR660" s="50"/>
      <c r="AS660" s="50"/>
      <c r="AT660" s="50"/>
      <c r="AU660" s="50"/>
      <c r="AV660" s="50"/>
      <c r="AW660" s="50"/>
      <c r="AX660" s="50"/>
      <c r="AY660" s="50"/>
      <c r="AZ660" s="50"/>
      <c r="BA660" s="50"/>
      <c r="BB660" s="12"/>
      <c r="BC660" s="12"/>
      <c r="BD660" s="12"/>
    </row>
    <row r="661" spans="1:56" s="100" customFormat="1">
      <c r="A661" s="53"/>
      <c r="B661" s="51"/>
      <c r="C661" s="54" t="e">
        <f>$C$22</f>
        <v>#REF!</v>
      </c>
      <c r="D661" s="85" t="e">
        <f>#REF!</f>
        <v>#REF!</v>
      </c>
      <c r="E661" s="85" t="e">
        <f>#REF!</f>
        <v>#REF!</v>
      </c>
      <c r="F661" s="85" t="e">
        <f>#REF!</f>
        <v>#REF!</v>
      </c>
      <c r="G661" s="85" t="e">
        <f>#REF!</f>
        <v>#REF!</v>
      </c>
      <c r="H661" s="85" t="e">
        <f>#REF!</f>
        <v>#REF!</v>
      </c>
      <c r="I661" s="85" t="e">
        <f>#REF!</f>
        <v>#REF!</v>
      </c>
      <c r="J661" s="85" t="e">
        <f>#REF!</f>
        <v>#REF!</v>
      </c>
      <c r="K661" s="85" t="e">
        <f>#REF!</f>
        <v>#REF!</v>
      </c>
      <c r="L661" s="85" t="e">
        <f>#REF!</f>
        <v>#REF!</v>
      </c>
      <c r="M661" s="85" t="e">
        <f>#REF!</f>
        <v>#REF!</v>
      </c>
      <c r="N661" s="85" t="e">
        <f>#REF!</f>
        <v>#REF!</v>
      </c>
      <c r="O661" s="85" t="e">
        <f>#REF!</f>
        <v>#REF!</v>
      </c>
      <c r="P661" s="85" t="e">
        <f>#REF!</f>
        <v>#REF!</v>
      </c>
      <c r="Q661" s="85" t="e">
        <f>#REF!</f>
        <v>#REF!</v>
      </c>
      <c r="R661" s="85" t="e">
        <f>#REF!</f>
        <v>#REF!</v>
      </c>
      <c r="S661" s="85" t="e">
        <f>#REF!</f>
        <v>#REF!</v>
      </c>
      <c r="T661" s="85" t="e">
        <f>#REF!</f>
        <v>#REF!</v>
      </c>
      <c r="U661" s="85" t="e">
        <f>#REF!</f>
        <v>#REF!</v>
      </c>
      <c r="V661" s="85" t="e">
        <f>#REF!</f>
        <v>#REF!</v>
      </c>
      <c r="W661" s="85" t="e">
        <f>#REF!</f>
        <v>#REF!</v>
      </c>
      <c r="X661" s="85" t="e">
        <f>#REF!</f>
        <v>#REF!</v>
      </c>
      <c r="Y661" s="85" t="e">
        <f>#REF!</f>
        <v>#REF!</v>
      </c>
      <c r="Z661" s="85" t="e">
        <f>#REF!</f>
        <v>#REF!</v>
      </c>
      <c r="AA661" s="85" t="e">
        <f>#REF!</f>
        <v>#REF!</v>
      </c>
      <c r="AB661" s="85" t="e">
        <f>#REF!</f>
        <v>#REF!</v>
      </c>
      <c r="AC661" s="85" t="e">
        <f>#REF!</f>
        <v>#REF!</v>
      </c>
      <c r="AD661" s="85" t="e">
        <f>#REF!</f>
        <v>#REF!</v>
      </c>
      <c r="AE661" s="85" t="e">
        <f>#REF!</f>
        <v>#REF!</v>
      </c>
      <c r="AF661" s="50"/>
      <c r="AG661" s="50"/>
      <c r="AH661" s="50"/>
      <c r="AI661" s="50"/>
      <c r="AJ661" s="50"/>
      <c r="AK661" s="50"/>
      <c r="AL661" s="50"/>
      <c r="AM661" s="50"/>
      <c r="AN661" s="50"/>
      <c r="AO661" s="50"/>
      <c r="AP661" s="50"/>
      <c r="AQ661" s="50"/>
      <c r="AR661" s="50"/>
      <c r="AS661" s="50"/>
      <c r="AT661" s="50"/>
      <c r="AU661" s="50"/>
      <c r="AV661" s="50"/>
      <c r="AW661" s="50"/>
      <c r="AX661" s="50"/>
      <c r="AY661" s="50"/>
      <c r="AZ661" s="50"/>
      <c r="BA661" s="50"/>
      <c r="BB661" s="12"/>
      <c r="BC661" s="12"/>
      <c r="BD661" s="12"/>
    </row>
    <row r="662" spans="1:56" s="100" customFormat="1">
      <c r="A662" s="41"/>
      <c r="B662" s="1"/>
      <c r="C662" s="30" t="e">
        <f>$C$23</f>
        <v>#REF!</v>
      </c>
      <c r="D662" s="84" t="e">
        <f>D661</f>
        <v>#REF!</v>
      </c>
      <c r="E662" s="84" t="e">
        <f>SUM(D661:E661)</f>
        <v>#REF!</v>
      </c>
      <c r="F662" s="84" t="e">
        <f>SUM(D661:F661)</f>
        <v>#REF!</v>
      </c>
      <c r="G662" s="84" t="e">
        <f>SUM(D661:G661)</f>
        <v>#REF!</v>
      </c>
      <c r="H662" s="84" t="e">
        <f>SUM(D661:H661)</f>
        <v>#REF!</v>
      </c>
      <c r="I662" s="84" t="e">
        <f>SUM(D661:I661)</f>
        <v>#REF!</v>
      </c>
      <c r="J662" s="84" t="e">
        <f>SUM(D661:J661)</f>
        <v>#REF!</v>
      </c>
      <c r="K662" s="84" t="e">
        <f>SUM(D661:K661)</f>
        <v>#REF!</v>
      </c>
      <c r="L662" s="84" t="e">
        <f>SUM(D661:L661)</f>
        <v>#REF!</v>
      </c>
      <c r="M662" s="84" t="e">
        <f>SUM(D661:M661)</f>
        <v>#REF!</v>
      </c>
      <c r="N662" s="84" t="e">
        <f>SUM(D661:N661)</f>
        <v>#REF!</v>
      </c>
      <c r="O662" s="84" t="e">
        <f>SUM(D661:O661)</f>
        <v>#REF!</v>
      </c>
      <c r="P662" s="84" t="e">
        <f>SUM(D661:P661)</f>
        <v>#REF!</v>
      </c>
      <c r="Q662" s="84" t="e">
        <f>SUM(D661:Q661)</f>
        <v>#REF!</v>
      </c>
      <c r="R662" s="84" t="e">
        <f>SUM(D661:R661)</f>
        <v>#REF!</v>
      </c>
      <c r="S662" s="84" t="e">
        <f>SUM(D661:S661)</f>
        <v>#REF!</v>
      </c>
      <c r="T662" s="84" t="e">
        <f>SUM(D661:T661)</f>
        <v>#REF!</v>
      </c>
      <c r="U662" s="84" t="e">
        <f>SUM(D661:U661)</f>
        <v>#REF!</v>
      </c>
      <c r="V662" s="84" t="e">
        <f>SUM(D661:V661)</f>
        <v>#REF!</v>
      </c>
      <c r="W662" s="84" t="e">
        <f>SUM(D661:W661)</f>
        <v>#REF!</v>
      </c>
      <c r="X662" s="84" t="e">
        <f>SUM(D661:X661)</f>
        <v>#REF!</v>
      </c>
      <c r="Y662" s="84" t="e">
        <f>SUM(D661:Y661)</f>
        <v>#REF!</v>
      </c>
      <c r="Z662" s="84" t="e">
        <f>SUM(D661:Z661)</f>
        <v>#REF!</v>
      </c>
      <c r="AA662" s="84" t="e">
        <f>SUM(D661:AA661)</f>
        <v>#REF!</v>
      </c>
      <c r="AB662" s="84" t="e">
        <f>SUM(D661:AB661)</f>
        <v>#REF!</v>
      </c>
      <c r="AC662" s="84" t="e">
        <f>SUM(D661:AC661)</f>
        <v>#REF!</v>
      </c>
      <c r="AD662" s="84" t="e">
        <f>SUM(D661:AD661)</f>
        <v>#REF!</v>
      </c>
      <c r="AE662" s="84" t="e">
        <f>SUM(D661:AE661)</f>
        <v>#REF!</v>
      </c>
      <c r="AF662" s="50"/>
      <c r="AG662" s="50"/>
      <c r="AH662" s="50"/>
      <c r="AI662" s="50"/>
      <c r="AJ662" s="50"/>
      <c r="AK662" s="50"/>
      <c r="AL662" s="50"/>
      <c r="AM662" s="50"/>
      <c r="AN662" s="50"/>
      <c r="AO662" s="50"/>
      <c r="AP662" s="50"/>
      <c r="AQ662" s="50"/>
      <c r="AR662" s="50"/>
      <c r="AS662" s="50"/>
      <c r="AT662" s="50"/>
      <c r="AU662" s="50"/>
      <c r="AV662" s="50"/>
      <c r="AW662" s="50"/>
      <c r="AX662" s="50"/>
      <c r="AY662" s="50"/>
      <c r="AZ662" s="50"/>
      <c r="BA662" s="50"/>
      <c r="BB662" s="12"/>
      <c r="BC662" s="12"/>
      <c r="BD662" s="12"/>
    </row>
    <row r="663" spans="1:56" s="100" customFormat="1">
      <c r="A663" s="53"/>
      <c r="B663" s="1"/>
      <c r="C663" s="30" t="e">
        <f>$C$24</f>
        <v>#REF!</v>
      </c>
      <c r="D663" s="34" t="e">
        <f>D661-D667</f>
        <v>#REF!</v>
      </c>
      <c r="E663" s="34" t="e">
        <f t="shared" ref="E663:AE663" si="360">D663+E661-E667</f>
        <v>#REF!</v>
      </c>
      <c r="F663" s="34" t="e">
        <f t="shared" si="360"/>
        <v>#REF!</v>
      </c>
      <c r="G663" s="34" t="e">
        <f t="shared" si="360"/>
        <v>#REF!</v>
      </c>
      <c r="H663" s="34" t="e">
        <f t="shared" si="360"/>
        <v>#REF!</v>
      </c>
      <c r="I663" s="34" t="e">
        <f t="shared" si="360"/>
        <v>#REF!</v>
      </c>
      <c r="J663" s="34" t="e">
        <f t="shared" si="360"/>
        <v>#REF!</v>
      </c>
      <c r="K663" s="34" t="e">
        <f t="shared" si="360"/>
        <v>#REF!</v>
      </c>
      <c r="L663" s="34" t="e">
        <f t="shared" si="360"/>
        <v>#REF!</v>
      </c>
      <c r="M663" s="34" t="e">
        <f t="shared" si="360"/>
        <v>#REF!</v>
      </c>
      <c r="N663" s="34" t="e">
        <f t="shared" si="360"/>
        <v>#REF!</v>
      </c>
      <c r="O663" s="34" t="e">
        <f t="shared" si="360"/>
        <v>#REF!</v>
      </c>
      <c r="P663" s="34" t="e">
        <f t="shared" si="360"/>
        <v>#REF!</v>
      </c>
      <c r="Q663" s="34" t="e">
        <f t="shared" si="360"/>
        <v>#REF!</v>
      </c>
      <c r="R663" s="34" t="e">
        <f t="shared" si="360"/>
        <v>#REF!</v>
      </c>
      <c r="S663" s="34" t="e">
        <f t="shared" si="360"/>
        <v>#REF!</v>
      </c>
      <c r="T663" s="34" t="e">
        <f t="shared" si="360"/>
        <v>#REF!</v>
      </c>
      <c r="U663" s="34" t="e">
        <f t="shared" si="360"/>
        <v>#REF!</v>
      </c>
      <c r="V663" s="34" t="e">
        <f t="shared" si="360"/>
        <v>#REF!</v>
      </c>
      <c r="W663" s="34" t="e">
        <f t="shared" si="360"/>
        <v>#REF!</v>
      </c>
      <c r="X663" s="34" t="e">
        <f t="shared" si="360"/>
        <v>#REF!</v>
      </c>
      <c r="Y663" s="34" t="e">
        <f t="shared" si="360"/>
        <v>#REF!</v>
      </c>
      <c r="Z663" s="34" t="e">
        <f t="shared" si="360"/>
        <v>#REF!</v>
      </c>
      <c r="AA663" s="34" t="e">
        <f t="shared" si="360"/>
        <v>#REF!</v>
      </c>
      <c r="AB663" s="34" t="e">
        <f t="shared" si="360"/>
        <v>#REF!</v>
      </c>
      <c r="AC663" s="34" t="e">
        <f t="shared" si="360"/>
        <v>#REF!</v>
      </c>
      <c r="AD663" s="34" t="e">
        <f t="shared" si="360"/>
        <v>#REF!</v>
      </c>
      <c r="AE663" s="34" t="e">
        <f t="shared" si="360"/>
        <v>#REF!</v>
      </c>
      <c r="AF663" s="50"/>
      <c r="AG663" s="50"/>
      <c r="AH663" s="50"/>
      <c r="AI663" s="50"/>
      <c r="AJ663" s="50"/>
      <c r="AK663" s="50"/>
      <c r="AL663" s="50"/>
      <c r="AM663" s="50"/>
      <c r="AN663" s="50"/>
      <c r="AO663" s="50"/>
      <c r="AP663" s="50"/>
      <c r="AQ663" s="50"/>
      <c r="AR663" s="50"/>
      <c r="AS663" s="50"/>
      <c r="AT663" s="50"/>
      <c r="AU663" s="50"/>
      <c r="AV663" s="50"/>
      <c r="AW663" s="50"/>
      <c r="AX663" s="50"/>
      <c r="AY663" s="50"/>
      <c r="AZ663" s="50"/>
      <c r="BA663" s="50"/>
      <c r="BB663" s="12"/>
      <c r="BC663" s="12"/>
      <c r="BD663" s="12"/>
    </row>
    <row r="664" spans="1:56" s="12" customFormat="1">
      <c r="A664" s="39"/>
      <c r="C664" s="30" t="e">
        <f>+TEXT(C653,"#")&amp;"   "&amp;TEXT(A646,"#")</f>
        <v>#REF!</v>
      </c>
      <c r="D664" s="56" t="e">
        <f>IF($B649&gt;=$B650,D661,D661*D653/100)</f>
        <v>#REF!</v>
      </c>
      <c r="E664" s="56" t="e">
        <f>IF($B649&gt;=$B650,D664-E667+E661,D664*(1+$B650)-E665+E661*$D653/100)</f>
        <v>#REF!</v>
      </c>
      <c r="F664" s="56" t="e">
        <f t="shared" ref="F664:AE664" si="361">IF($B649&gt;=$B650,E664-F667+F661,E664*(1+$B650)-F665+F661*$D653/100)</f>
        <v>#REF!</v>
      </c>
      <c r="G664" s="56" t="e">
        <f t="shared" si="361"/>
        <v>#REF!</v>
      </c>
      <c r="H664" s="56" t="e">
        <f t="shared" si="361"/>
        <v>#REF!</v>
      </c>
      <c r="I664" s="56" t="e">
        <f t="shared" si="361"/>
        <v>#REF!</v>
      </c>
      <c r="J664" s="56" t="e">
        <f t="shared" si="361"/>
        <v>#REF!</v>
      </c>
      <c r="K664" s="56" t="e">
        <f t="shared" si="361"/>
        <v>#REF!</v>
      </c>
      <c r="L664" s="56" t="e">
        <f t="shared" si="361"/>
        <v>#REF!</v>
      </c>
      <c r="M664" s="56" t="e">
        <f t="shared" si="361"/>
        <v>#REF!</v>
      </c>
      <c r="N664" s="56" t="e">
        <f t="shared" si="361"/>
        <v>#REF!</v>
      </c>
      <c r="O664" s="56" t="e">
        <f t="shared" si="361"/>
        <v>#REF!</v>
      </c>
      <c r="P664" s="56" t="e">
        <f t="shared" si="361"/>
        <v>#REF!</v>
      </c>
      <c r="Q664" s="56" t="e">
        <f t="shared" si="361"/>
        <v>#REF!</v>
      </c>
      <c r="R664" s="56" t="e">
        <f t="shared" si="361"/>
        <v>#REF!</v>
      </c>
      <c r="S664" s="56" t="e">
        <f t="shared" si="361"/>
        <v>#REF!</v>
      </c>
      <c r="T664" s="56" t="e">
        <f t="shared" si="361"/>
        <v>#REF!</v>
      </c>
      <c r="U664" s="56" t="e">
        <f t="shared" si="361"/>
        <v>#REF!</v>
      </c>
      <c r="V664" s="56" t="e">
        <f t="shared" si="361"/>
        <v>#REF!</v>
      </c>
      <c r="W664" s="56" t="e">
        <f t="shared" si="361"/>
        <v>#REF!</v>
      </c>
      <c r="X664" s="56" t="e">
        <f t="shared" si="361"/>
        <v>#REF!</v>
      </c>
      <c r="Y664" s="56" t="e">
        <f t="shared" si="361"/>
        <v>#REF!</v>
      </c>
      <c r="Z664" s="56" t="e">
        <f t="shared" si="361"/>
        <v>#REF!</v>
      </c>
      <c r="AA664" s="56" t="e">
        <f t="shared" si="361"/>
        <v>#REF!</v>
      </c>
      <c r="AB664" s="56" t="e">
        <f t="shared" si="361"/>
        <v>#REF!</v>
      </c>
      <c r="AC664" s="56" t="e">
        <f t="shared" si="361"/>
        <v>#REF!</v>
      </c>
      <c r="AD664" s="56" t="e">
        <f t="shared" si="361"/>
        <v>#REF!</v>
      </c>
      <c r="AE664" s="56" t="e">
        <f t="shared" si="361"/>
        <v>#REF!</v>
      </c>
      <c r="AF664" s="50"/>
      <c r="AG664" s="50"/>
      <c r="AH664" s="50"/>
      <c r="AI664" s="50"/>
      <c r="AJ664" s="50"/>
      <c r="AK664" s="50"/>
      <c r="AL664" s="50"/>
      <c r="AM664" s="50"/>
      <c r="AN664" s="50"/>
      <c r="AO664" s="50"/>
      <c r="AP664" s="50"/>
      <c r="AQ664" s="50"/>
      <c r="AR664" s="50"/>
      <c r="AS664" s="50"/>
      <c r="AT664" s="50"/>
      <c r="AU664" s="50"/>
      <c r="AV664" s="50"/>
      <c r="AW664" s="50"/>
      <c r="AX664" s="50"/>
      <c r="AY664" s="50"/>
      <c r="AZ664" s="50"/>
      <c r="BA664" s="50"/>
      <c r="BB664" s="50"/>
      <c r="BC664" s="50"/>
      <c r="BD664" s="50"/>
    </row>
    <row r="665" spans="1:56" s="100" customFormat="1">
      <c r="C665" s="30" t="e">
        <f>$C$26</f>
        <v>#REF!</v>
      </c>
      <c r="D665" s="84" t="e">
        <f t="shared" ref="D665:AE665" si="362">D666+D667</f>
        <v>#REF!</v>
      </c>
      <c r="E665" s="84" t="e">
        <f t="shared" si="362"/>
        <v>#REF!</v>
      </c>
      <c r="F665" s="84" t="e">
        <f t="shared" si="362"/>
        <v>#REF!</v>
      </c>
      <c r="G665" s="84" t="e">
        <f t="shared" si="362"/>
        <v>#REF!</v>
      </c>
      <c r="H665" s="84" t="e">
        <f t="shared" si="362"/>
        <v>#REF!</v>
      </c>
      <c r="I665" s="84" t="e">
        <f t="shared" si="362"/>
        <v>#REF!</v>
      </c>
      <c r="J665" s="84" t="e">
        <f t="shared" si="362"/>
        <v>#REF!</v>
      </c>
      <c r="K665" s="84" t="e">
        <f t="shared" si="362"/>
        <v>#REF!</v>
      </c>
      <c r="L665" s="84" t="e">
        <f t="shared" si="362"/>
        <v>#REF!</v>
      </c>
      <c r="M665" s="84" t="e">
        <f t="shared" si="362"/>
        <v>#REF!</v>
      </c>
      <c r="N665" s="84" t="e">
        <f t="shared" si="362"/>
        <v>#REF!</v>
      </c>
      <c r="O665" s="84" t="e">
        <f t="shared" si="362"/>
        <v>#REF!</v>
      </c>
      <c r="P665" s="84" t="e">
        <f t="shared" si="362"/>
        <v>#REF!</v>
      </c>
      <c r="Q665" s="84" t="e">
        <f t="shared" si="362"/>
        <v>#REF!</v>
      </c>
      <c r="R665" s="84" t="e">
        <f t="shared" si="362"/>
        <v>#REF!</v>
      </c>
      <c r="S665" s="84" t="e">
        <f t="shared" si="362"/>
        <v>#REF!</v>
      </c>
      <c r="T665" s="84" t="e">
        <f t="shared" si="362"/>
        <v>#REF!</v>
      </c>
      <c r="U665" s="84" t="e">
        <f t="shared" si="362"/>
        <v>#REF!</v>
      </c>
      <c r="V665" s="84" t="e">
        <f t="shared" si="362"/>
        <v>#REF!</v>
      </c>
      <c r="W665" s="84" t="e">
        <f t="shared" si="362"/>
        <v>#REF!</v>
      </c>
      <c r="X665" s="84" t="e">
        <f t="shared" si="362"/>
        <v>#REF!</v>
      </c>
      <c r="Y665" s="84" t="e">
        <f t="shared" si="362"/>
        <v>#REF!</v>
      </c>
      <c r="Z665" s="84" t="e">
        <f t="shared" si="362"/>
        <v>#REF!</v>
      </c>
      <c r="AA665" s="84" t="e">
        <f t="shared" si="362"/>
        <v>#REF!</v>
      </c>
      <c r="AB665" s="84" t="e">
        <f t="shared" si="362"/>
        <v>#REF!</v>
      </c>
      <c r="AC665" s="84" t="e">
        <f t="shared" si="362"/>
        <v>#REF!</v>
      </c>
      <c r="AD665" s="84" t="e">
        <f t="shared" si="362"/>
        <v>#REF!</v>
      </c>
      <c r="AE665" s="84" t="e">
        <f t="shared" si="362"/>
        <v>#REF!</v>
      </c>
      <c r="AF665" s="23"/>
      <c r="AG665" s="23"/>
      <c r="AH665" s="23"/>
      <c r="AI665" s="23"/>
      <c r="AJ665" s="23"/>
      <c r="AK665" s="23"/>
      <c r="AL665" s="23"/>
      <c r="AM665" s="23"/>
      <c r="AN665" s="23"/>
      <c r="AO665" s="23"/>
      <c r="AP665" s="59"/>
      <c r="AQ665" s="23"/>
      <c r="AR665" s="23"/>
      <c r="AS665" s="23"/>
      <c r="AT665" s="23"/>
      <c r="AU665" s="23"/>
      <c r="AV665" s="23"/>
      <c r="AW665" s="23"/>
      <c r="AX665" s="23"/>
      <c r="AY665" s="23"/>
      <c r="AZ665" s="23"/>
      <c r="BA665" s="23"/>
      <c r="BB665" s="12"/>
      <c r="BC665" s="12"/>
      <c r="BD665" s="12"/>
    </row>
    <row r="666" spans="1:56" s="100" customFormat="1">
      <c r="C666" s="30" t="e">
        <f>$C$27</f>
        <v>#REF!</v>
      </c>
      <c r="D666" s="84"/>
      <c r="E666" s="84" t="e">
        <f>$B649*D663</f>
        <v>#REF!</v>
      </c>
      <c r="F666" s="84" t="e">
        <f t="shared" ref="F666:AE666" si="363">$B649*E663</f>
        <v>#REF!</v>
      </c>
      <c r="G666" s="84" t="e">
        <f t="shared" si="363"/>
        <v>#REF!</v>
      </c>
      <c r="H666" s="84" t="e">
        <f t="shared" si="363"/>
        <v>#REF!</v>
      </c>
      <c r="I666" s="84" t="e">
        <f t="shared" si="363"/>
        <v>#REF!</v>
      </c>
      <c r="J666" s="84" t="e">
        <f t="shared" si="363"/>
        <v>#REF!</v>
      </c>
      <c r="K666" s="84" t="e">
        <f t="shared" si="363"/>
        <v>#REF!</v>
      </c>
      <c r="L666" s="84" t="e">
        <f t="shared" si="363"/>
        <v>#REF!</v>
      </c>
      <c r="M666" s="84" t="e">
        <f t="shared" si="363"/>
        <v>#REF!</v>
      </c>
      <c r="N666" s="84" t="e">
        <f t="shared" si="363"/>
        <v>#REF!</v>
      </c>
      <c r="O666" s="84" t="e">
        <f t="shared" si="363"/>
        <v>#REF!</v>
      </c>
      <c r="P666" s="84" t="e">
        <f t="shared" si="363"/>
        <v>#REF!</v>
      </c>
      <c r="Q666" s="84" t="e">
        <f t="shared" si="363"/>
        <v>#REF!</v>
      </c>
      <c r="R666" s="84" t="e">
        <f t="shared" si="363"/>
        <v>#REF!</v>
      </c>
      <c r="S666" s="84" t="e">
        <f t="shared" si="363"/>
        <v>#REF!</v>
      </c>
      <c r="T666" s="84" t="e">
        <f t="shared" si="363"/>
        <v>#REF!</v>
      </c>
      <c r="U666" s="84" t="e">
        <f t="shared" si="363"/>
        <v>#REF!</v>
      </c>
      <c r="V666" s="84" t="e">
        <f t="shared" si="363"/>
        <v>#REF!</v>
      </c>
      <c r="W666" s="84" t="e">
        <f t="shared" si="363"/>
        <v>#REF!</v>
      </c>
      <c r="X666" s="84" t="e">
        <f t="shared" si="363"/>
        <v>#REF!</v>
      </c>
      <c r="Y666" s="84" t="e">
        <f t="shared" si="363"/>
        <v>#REF!</v>
      </c>
      <c r="Z666" s="84" t="e">
        <f t="shared" si="363"/>
        <v>#REF!</v>
      </c>
      <c r="AA666" s="84" t="e">
        <f t="shared" si="363"/>
        <v>#REF!</v>
      </c>
      <c r="AB666" s="84" t="e">
        <f t="shared" si="363"/>
        <v>#REF!</v>
      </c>
      <c r="AC666" s="84" t="e">
        <f t="shared" si="363"/>
        <v>#REF!</v>
      </c>
      <c r="AD666" s="84" t="e">
        <f t="shared" si="363"/>
        <v>#REF!</v>
      </c>
      <c r="AE666" s="84" t="e">
        <f t="shared" si="363"/>
        <v>#REF!</v>
      </c>
      <c r="AF666" s="45"/>
      <c r="AG666" s="45"/>
      <c r="AH666" s="45"/>
      <c r="AI666" s="45"/>
      <c r="AJ666" s="45"/>
      <c r="AK666" s="45"/>
      <c r="AL666" s="45"/>
      <c r="AM666" s="45"/>
      <c r="AN666" s="45"/>
      <c r="AO666" s="45"/>
      <c r="AP666" s="60"/>
      <c r="AQ666" s="45"/>
      <c r="AR666" s="45"/>
      <c r="AS666" s="45"/>
      <c r="AT666" s="45"/>
      <c r="AU666" s="45"/>
      <c r="AV666" s="45"/>
      <c r="AW666" s="46"/>
      <c r="AX666" s="45"/>
      <c r="AY666" s="45"/>
      <c r="AZ666" s="45"/>
      <c r="BA666" s="45"/>
      <c r="BB666" s="12"/>
      <c r="BC666" s="12"/>
      <c r="BD666" s="12"/>
    </row>
    <row r="667" spans="1:56" s="100" customFormat="1">
      <c r="C667" s="30" t="e">
        <f>$C$28</f>
        <v>#REF!</v>
      </c>
      <c r="D667" s="84" t="e">
        <f>(D656-D658)/(B648-B647)</f>
        <v>#REF!</v>
      </c>
      <c r="E667" s="84" t="e">
        <f>(E656-E658)/(B648-B647)</f>
        <v>#REF!</v>
      </c>
      <c r="F667" s="84" t="e">
        <f>(F656-F658)/(B648-B647)</f>
        <v>#REF!</v>
      </c>
      <c r="G667" s="84" t="e">
        <f>(G656-G658)/(B648-B647)</f>
        <v>#REF!</v>
      </c>
      <c r="H667" s="84" t="e">
        <f>(H656-H658)/(B648-B647)</f>
        <v>#REF!</v>
      </c>
      <c r="I667" s="84" t="e">
        <f>(I656-I658)/(B648-B647)</f>
        <v>#REF!</v>
      </c>
      <c r="J667" s="84" t="e">
        <f>(J656-J658)/(B648-B647)</f>
        <v>#REF!</v>
      </c>
      <c r="K667" s="84" t="e">
        <f>(K656-K658)/(B648-B647)</f>
        <v>#REF!</v>
      </c>
      <c r="L667" s="84" t="e">
        <f>(L656-L658)/(B648-B647)</f>
        <v>#REF!</v>
      </c>
      <c r="M667" s="84" t="e">
        <f>(M656-M658)/(B648-B647)</f>
        <v>#REF!</v>
      </c>
      <c r="N667" s="84" t="e">
        <f>(N656-N658)/(B648-B647)</f>
        <v>#REF!</v>
      </c>
      <c r="O667" s="84" t="e">
        <f>(O656-O658)/(B648-B647)</f>
        <v>#REF!</v>
      </c>
      <c r="P667" s="84" t="e">
        <f>(P656-P658)/(B648-B647)</f>
        <v>#REF!</v>
      </c>
      <c r="Q667" s="84" t="e">
        <f>(Q656-Q658)/(B648-B647)</f>
        <v>#REF!</v>
      </c>
      <c r="R667" s="84" t="e">
        <f>(R656-R658)/(B648-B647)</f>
        <v>#REF!</v>
      </c>
      <c r="S667" s="84" t="e">
        <f>(S656-S658)/(B648-B647)</f>
        <v>#REF!</v>
      </c>
      <c r="T667" s="84" t="e">
        <f>(T656-T658)/(B648-B647)</f>
        <v>#REF!</v>
      </c>
      <c r="U667" s="84" t="e">
        <f>(U656-U658)/(B648-B647)</f>
        <v>#REF!</v>
      </c>
      <c r="V667" s="84" t="e">
        <f>(V656-V658)/(B648-B647)</f>
        <v>#REF!</v>
      </c>
      <c r="W667" s="84" t="e">
        <f>(W656-W658)/(B648-B647)</f>
        <v>#REF!</v>
      </c>
      <c r="X667" s="84" t="e">
        <f>(X656-X658)/(B648-B647)</f>
        <v>#REF!</v>
      </c>
      <c r="Y667" s="84" t="e">
        <f>(Y656-Y658)/(B648-B647)</f>
        <v>#REF!</v>
      </c>
      <c r="Z667" s="84" t="e">
        <f>(Z656-Z658)/(B648-B647)</f>
        <v>#REF!</v>
      </c>
      <c r="AA667" s="84" t="e">
        <f>(AA656-AA658)/(B648-B647)</f>
        <v>#REF!</v>
      </c>
      <c r="AB667" s="84" t="e">
        <f>(AB656-AB658)/(B648-B647)</f>
        <v>#REF!</v>
      </c>
      <c r="AC667" s="84" t="e">
        <f>(AC656-AC658)/(B648-B647)</f>
        <v>#REF!</v>
      </c>
      <c r="AD667" s="84" t="e">
        <f>(AD656-AD658)/(B648-B647)</f>
        <v>#REF!</v>
      </c>
      <c r="AE667" s="84" t="e">
        <f>(AE656-AE658)/(B648-B647)</f>
        <v>#REF!</v>
      </c>
      <c r="AF667" s="46"/>
      <c r="AG667" s="46"/>
      <c r="AH667" s="46"/>
      <c r="AI667" s="46"/>
      <c r="AJ667" s="46"/>
      <c r="AK667" s="46"/>
      <c r="AL667" s="46"/>
      <c r="AM667" s="46"/>
      <c r="AN667" s="46"/>
      <c r="AO667" s="46"/>
      <c r="AP667" s="46"/>
      <c r="AQ667" s="46"/>
      <c r="AR667" s="46"/>
      <c r="AS667" s="46"/>
      <c r="AT667" s="46"/>
      <c r="AU667" s="46"/>
      <c r="AV667" s="12"/>
      <c r="AW667" s="46"/>
      <c r="AX667" s="12"/>
      <c r="AY667" s="12"/>
      <c r="AZ667" s="12"/>
      <c r="BA667" s="12"/>
      <c r="BB667" s="12"/>
      <c r="BC667" s="12"/>
      <c r="BD667" s="12"/>
    </row>
    <row r="668" spans="1:56" s="100" customFormat="1">
      <c r="C668" s="30"/>
      <c r="BB668" s="99"/>
      <c r="BC668" s="99"/>
      <c r="BD668" s="99"/>
    </row>
    <row r="669" spans="1:56" s="100" customFormat="1">
      <c r="A669" s="99"/>
      <c r="B669" s="99"/>
      <c r="C669" s="1"/>
      <c r="BB669" s="99"/>
      <c r="BC669" s="99"/>
      <c r="BD669" s="99"/>
    </row>
    <row r="670" spans="1:56" s="100" customFormat="1">
      <c r="A670" s="99"/>
      <c r="B670" s="99"/>
      <c r="C670" s="1"/>
      <c r="BB670" s="99"/>
      <c r="BC670" s="99"/>
      <c r="BD670" s="99"/>
    </row>
    <row r="671" spans="1:56" ht="14.45" customHeight="1">
      <c r="B671" s="12"/>
      <c r="C671" s="17"/>
      <c r="D671" s="12"/>
      <c r="E671" s="12"/>
      <c r="F671" s="12"/>
      <c r="G671" s="12"/>
      <c r="H671" s="12"/>
      <c r="I671" s="12"/>
      <c r="J671" s="12"/>
      <c r="K671" s="12"/>
      <c r="L671" s="50"/>
      <c r="M671" s="12"/>
      <c r="N671" s="12"/>
      <c r="O671" s="12"/>
      <c r="P671" s="12"/>
      <c r="Q671" s="12"/>
      <c r="R671" s="12"/>
      <c r="S671" s="12"/>
      <c r="T671" s="12"/>
      <c r="U671" s="12"/>
      <c r="V671" s="12"/>
      <c r="W671" s="12"/>
      <c r="X671" s="12"/>
      <c r="Y671" s="12"/>
      <c r="Z671" s="12"/>
      <c r="AA671" s="12"/>
      <c r="AB671" s="12"/>
      <c r="AC671" s="12"/>
      <c r="AD671" s="12"/>
      <c r="AE671" s="12"/>
      <c r="AF671" s="22"/>
      <c r="AG671" s="22"/>
      <c r="AH671" s="22"/>
      <c r="AI671" s="22"/>
      <c r="AJ671" s="22"/>
      <c r="AK671" s="22"/>
      <c r="AL671" s="22"/>
      <c r="AM671" s="22"/>
      <c r="AN671" s="22"/>
      <c r="AO671" s="22"/>
      <c r="AP671" s="22"/>
      <c r="AQ671" s="23"/>
      <c r="AR671" s="23"/>
      <c r="AS671" s="23"/>
      <c r="AT671" s="23"/>
      <c r="AU671" s="23"/>
      <c r="AV671" s="23"/>
      <c r="AW671" s="23"/>
      <c r="AX671" s="23"/>
      <c r="AY671" s="23"/>
      <c r="AZ671" s="23"/>
      <c r="BA671" s="23"/>
      <c r="BB671" s="12"/>
      <c r="BC671" s="12"/>
      <c r="BD671" s="12"/>
    </row>
    <row r="672" spans="1:56" ht="17.45" customHeight="1">
      <c r="A672" s="18" t="e">
        <f>+#REF!</f>
        <v>#REF!</v>
      </c>
      <c r="B672" s="12"/>
      <c r="C672" s="12"/>
      <c r="D672" s="12">
        <f t="shared" ref="D672:BD673" si="364">D49</f>
        <v>0</v>
      </c>
      <c r="E672" s="12">
        <f t="shared" si="364"/>
        <v>1</v>
      </c>
      <c r="F672" s="12">
        <f t="shared" si="364"/>
        <v>2</v>
      </c>
      <c r="G672" s="12">
        <f t="shared" si="364"/>
        <v>3</v>
      </c>
      <c r="H672" s="12">
        <f t="shared" si="364"/>
        <v>4</v>
      </c>
      <c r="I672" s="12">
        <f t="shared" si="364"/>
        <v>5</v>
      </c>
      <c r="J672" s="12">
        <f t="shared" si="364"/>
        <v>6</v>
      </c>
      <c r="K672" s="12">
        <f t="shared" si="364"/>
        <v>7</v>
      </c>
      <c r="L672" s="12">
        <f t="shared" si="364"/>
        <v>8</v>
      </c>
      <c r="M672" s="12">
        <f t="shared" si="364"/>
        <v>9</v>
      </c>
      <c r="N672" s="12">
        <f t="shared" si="364"/>
        <v>10</v>
      </c>
      <c r="O672" s="12">
        <f t="shared" si="364"/>
        <v>11</v>
      </c>
      <c r="P672" s="12">
        <f t="shared" si="364"/>
        <v>12</v>
      </c>
      <c r="Q672" s="12">
        <f t="shared" si="364"/>
        <v>13</v>
      </c>
      <c r="R672" s="12">
        <f t="shared" si="364"/>
        <v>14</v>
      </c>
      <c r="S672" s="12">
        <f t="shared" si="364"/>
        <v>15</v>
      </c>
      <c r="T672" s="12">
        <f t="shared" si="364"/>
        <v>16</v>
      </c>
      <c r="U672" s="12">
        <f t="shared" si="364"/>
        <v>17</v>
      </c>
      <c r="V672" s="12">
        <f t="shared" si="364"/>
        <v>18</v>
      </c>
      <c r="W672" s="12">
        <f t="shared" si="364"/>
        <v>19</v>
      </c>
      <c r="X672" s="12">
        <f t="shared" si="364"/>
        <v>20</v>
      </c>
      <c r="Y672" s="12">
        <f t="shared" si="364"/>
        <v>21</v>
      </c>
      <c r="Z672" s="12">
        <f t="shared" si="364"/>
        <v>22</v>
      </c>
      <c r="AA672" s="12">
        <f t="shared" si="364"/>
        <v>23</v>
      </c>
      <c r="AB672" s="12">
        <f t="shared" si="364"/>
        <v>24</v>
      </c>
      <c r="AC672" s="12">
        <f t="shared" si="364"/>
        <v>25</v>
      </c>
      <c r="AD672" s="12">
        <f t="shared" si="364"/>
        <v>26</v>
      </c>
      <c r="AE672" s="12">
        <f t="shared" si="364"/>
        <v>27</v>
      </c>
      <c r="AF672" s="12">
        <f t="shared" si="364"/>
        <v>28</v>
      </c>
      <c r="AG672" s="12">
        <f t="shared" si="364"/>
        <v>29</v>
      </c>
      <c r="AH672" s="12">
        <f t="shared" si="364"/>
        <v>30</v>
      </c>
      <c r="AI672" s="12">
        <f t="shared" si="364"/>
        <v>31</v>
      </c>
      <c r="AJ672" s="12">
        <f t="shared" si="364"/>
        <v>32</v>
      </c>
      <c r="AK672" s="12">
        <f t="shared" si="364"/>
        <v>33</v>
      </c>
      <c r="AL672" s="12">
        <f t="shared" si="364"/>
        <v>34</v>
      </c>
      <c r="AM672" s="12">
        <f t="shared" si="364"/>
        <v>35</v>
      </c>
      <c r="AN672" s="12">
        <f t="shared" si="364"/>
        <v>36</v>
      </c>
      <c r="AO672" s="12">
        <f t="shared" si="364"/>
        <v>37</v>
      </c>
      <c r="AP672" s="12">
        <f t="shared" si="364"/>
        <v>38</v>
      </c>
      <c r="AQ672" s="12">
        <f t="shared" si="364"/>
        <v>39</v>
      </c>
      <c r="AR672" s="12">
        <f t="shared" si="364"/>
        <v>40</v>
      </c>
      <c r="AS672" s="12">
        <f t="shared" si="364"/>
        <v>41</v>
      </c>
      <c r="AT672" s="12">
        <f t="shared" si="364"/>
        <v>42</v>
      </c>
      <c r="AU672" s="12">
        <f t="shared" si="364"/>
        <v>43</v>
      </c>
      <c r="AV672" s="12">
        <f t="shared" si="364"/>
        <v>44</v>
      </c>
      <c r="AW672" s="12">
        <f t="shared" si="364"/>
        <v>45</v>
      </c>
      <c r="AX672" s="12">
        <f t="shared" si="364"/>
        <v>46</v>
      </c>
      <c r="AY672" s="12">
        <f t="shared" si="364"/>
        <v>47</v>
      </c>
      <c r="AZ672" s="12">
        <f t="shared" si="364"/>
        <v>48</v>
      </c>
      <c r="BA672" s="12">
        <f t="shared" si="364"/>
        <v>49</v>
      </c>
      <c r="BB672" s="12">
        <f t="shared" si="364"/>
        <v>50</v>
      </c>
      <c r="BC672" s="12">
        <f t="shared" si="364"/>
        <v>51</v>
      </c>
      <c r="BD672" s="12">
        <f t="shared" si="364"/>
        <v>52</v>
      </c>
    </row>
    <row r="673" spans="1:56" ht="15" customHeight="1">
      <c r="A673" s="28" t="e">
        <f>+"Grace "&amp; PV_Base!A672&amp;""</f>
        <v>#REF!</v>
      </c>
      <c r="B673" s="29" t="e">
        <f>#REF!</f>
        <v>#REF!</v>
      </c>
      <c r="C673" s="17"/>
      <c r="D673" s="25" t="e">
        <f t="shared" si="364"/>
        <v>#NAME?</v>
      </c>
      <c r="E673" s="25" t="e">
        <f t="shared" si="364"/>
        <v>#NAME?</v>
      </c>
      <c r="F673" s="25" t="e">
        <f t="shared" si="364"/>
        <v>#NAME?</v>
      </c>
      <c r="G673" s="25" t="e">
        <f t="shared" si="364"/>
        <v>#NAME?</v>
      </c>
      <c r="H673" s="25" t="e">
        <f t="shared" si="364"/>
        <v>#NAME?</v>
      </c>
      <c r="I673" s="25" t="e">
        <f t="shared" si="364"/>
        <v>#NAME?</v>
      </c>
      <c r="J673" s="25" t="e">
        <f t="shared" si="364"/>
        <v>#NAME?</v>
      </c>
      <c r="K673" s="25" t="e">
        <f t="shared" si="364"/>
        <v>#NAME?</v>
      </c>
      <c r="L673" s="25" t="e">
        <f t="shared" si="364"/>
        <v>#NAME?</v>
      </c>
      <c r="M673" s="25" t="e">
        <f t="shared" si="364"/>
        <v>#NAME?</v>
      </c>
      <c r="N673" s="25" t="e">
        <f t="shared" si="364"/>
        <v>#NAME?</v>
      </c>
      <c r="O673" s="25" t="e">
        <f t="shared" si="364"/>
        <v>#NAME?</v>
      </c>
      <c r="P673" s="25" t="e">
        <f t="shared" si="364"/>
        <v>#NAME?</v>
      </c>
      <c r="Q673" s="25" t="e">
        <f t="shared" si="364"/>
        <v>#NAME?</v>
      </c>
      <c r="R673" s="25" t="e">
        <f t="shared" si="364"/>
        <v>#NAME?</v>
      </c>
      <c r="S673" s="25" t="e">
        <f t="shared" si="364"/>
        <v>#NAME?</v>
      </c>
      <c r="T673" s="25" t="e">
        <f t="shared" si="364"/>
        <v>#NAME?</v>
      </c>
      <c r="U673" s="25" t="e">
        <f t="shared" si="364"/>
        <v>#NAME?</v>
      </c>
      <c r="V673" s="25" t="e">
        <f t="shared" si="364"/>
        <v>#NAME?</v>
      </c>
      <c r="W673" s="25" t="e">
        <f t="shared" si="364"/>
        <v>#NAME?</v>
      </c>
      <c r="X673" s="25" t="e">
        <f t="shared" si="364"/>
        <v>#NAME?</v>
      </c>
      <c r="Y673" s="25" t="e">
        <f t="shared" si="364"/>
        <v>#NAME?</v>
      </c>
      <c r="Z673" s="25" t="e">
        <f t="shared" si="364"/>
        <v>#NAME?</v>
      </c>
      <c r="AA673" s="25" t="e">
        <f t="shared" si="364"/>
        <v>#NAME?</v>
      </c>
      <c r="AB673" s="25" t="e">
        <f t="shared" si="364"/>
        <v>#NAME?</v>
      </c>
      <c r="AC673" s="25" t="e">
        <f t="shared" si="364"/>
        <v>#NAME?</v>
      </c>
      <c r="AD673" s="25" t="e">
        <f t="shared" si="364"/>
        <v>#NAME?</v>
      </c>
      <c r="AE673" s="25" t="e">
        <f t="shared" si="364"/>
        <v>#NAME?</v>
      </c>
      <c r="AF673" s="25" t="e">
        <f t="shared" si="364"/>
        <v>#NAME?</v>
      </c>
      <c r="AG673" s="25" t="e">
        <f t="shared" si="364"/>
        <v>#NAME?</v>
      </c>
      <c r="AH673" s="25" t="e">
        <f t="shared" si="364"/>
        <v>#NAME?</v>
      </c>
      <c r="AI673" s="25" t="e">
        <f t="shared" si="364"/>
        <v>#NAME?</v>
      </c>
      <c r="AJ673" s="25" t="e">
        <f t="shared" si="364"/>
        <v>#NAME?</v>
      </c>
      <c r="AK673" s="25" t="e">
        <f t="shared" si="364"/>
        <v>#NAME?</v>
      </c>
      <c r="AL673" s="25" t="e">
        <f t="shared" si="364"/>
        <v>#NAME?</v>
      </c>
      <c r="AM673" s="25" t="e">
        <f t="shared" si="364"/>
        <v>#NAME?</v>
      </c>
      <c r="AN673" s="25" t="e">
        <f t="shared" si="364"/>
        <v>#NAME?</v>
      </c>
      <c r="AO673" s="25" t="e">
        <f t="shared" si="364"/>
        <v>#NAME?</v>
      </c>
      <c r="AP673" s="25" t="e">
        <f t="shared" si="364"/>
        <v>#NAME?</v>
      </c>
      <c r="AQ673" s="25" t="e">
        <f t="shared" si="364"/>
        <v>#NAME?</v>
      </c>
      <c r="AR673" s="25" t="e">
        <f t="shared" si="364"/>
        <v>#NAME?</v>
      </c>
      <c r="AS673" s="25" t="e">
        <f t="shared" si="364"/>
        <v>#NAME?</v>
      </c>
      <c r="AT673" s="25" t="e">
        <f t="shared" si="364"/>
        <v>#NAME?</v>
      </c>
      <c r="AU673" s="25" t="e">
        <f t="shared" si="364"/>
        <v>#NAME?</v>
      </c>
      <c r="AV673" s="25" t="e">
        <f t="shared" si="364"/>
        <v>#NAME?</v>
      </c>
      <c r="AW673" s="25" t="e">
        <f t="shared" si="364"/>
        <v>#NAME?</v>
      </c>
      <c r="AX673" s="25" t="e">
        <f t="shared" si="364"/>
        <v>#NAME?</v>
      </c>
      <c r="AY673" s="25" t="e">
        <f t="shared" si="364"/>
        <v>#NAME?</v>
      </c>
      <c r="AZ673" s="25" t="e">
        <f t="shared" si="364"/>
        <v>#NAME?</v>
      </c>
      <c r="BA673" s="25" t="e">
        <f t="shared" si="364"/>
        <v>#NAME?</v>
      </c>
      <c r="BB673" s="12"/>
      <c r="BC673" s="12"/>
      <c r="BD673" s="12"/>
    </row>
    <row r="674" spans="1:56">
      <c r="A674" s="32" t="e">
        <f>+"Maturity "&amp; PV_Base!A672&amp;""</f>
        <v>#REF!</v>
      </c>
      <c r="B674" s="33" t="e">
        <f>#REF!</f>
        <v>#REF!</v>
      </c>
      <c r="C674" s="30" t="str">
        <f>$C$9</f>
        <v>Base</v>
      </c>
      <c r="D674" s="31">
        <v>100</v>
      </c>
      <c r="E674" s="27"/>
      <c r="F674" s="27"/>
      <c r="G674" s="27"/>
      <c r="H674" s="27"/>
      <c r="I674" s="27"/>
      <c r="J674" s="27"/>
      <c r="K674" s="27"/>
      <c r="L674" s="27"/>
      <c r="M674" s="27"/>
      <c r="N674" s="27"/>
      <c r="O674" s="27"/>
      <c r="P674" s="27"/>
      <c r="Q674" s="27"/>
      <c r="R674" s="27"/>
      <c r="S674" s="27"/>
      <c r="T674" s="27"/>
      <c r="U674" s="27"/>
      <c r="V674" s="27"/>
      <c r="W674" s="27"/>
      <c r="X674" s="27"/>
      <c r="Y674" s="27"/>
      <c r="Z674" s="27"/>
      <c r="AA674" s="27"/>
      <c r="AB674" s="27"/>
      <c r="AC674" s="27"/>
      <c r="AD674" s="27"/>
      <c r="AE674" s="27"/>
      <c r="AF674" s="27"/>
      <c r="AG674" s="27"/>
      <c r="AH674" s="27"/>
      <c r="AI674" s="27"/>
      <c r="AJ674" s="27"/>
      <c r="AK674" s="27"/>
      <c r="AL674" s="27"/>
      <c r="AM674" s="27"/>
      <c r="AN674" s="27"/>
      <c r="AO674" s="27"/>
      <c r="AP674" s="27"/>
      <c r="AQ674" s="27"/>
      <c r="AR674" s="27"/>
      <c r="AS674" s="27"/>
      <c r="AT674" s="27"/>
      <c r="AU674" s="27"/>
      <c r="AV674" s="27"/>
      <c r="AW674" s="27"/>
      <c r="AX674" s="27"/>
      <c r="AY674" s="27"/>
      <c r="AZ674" s="27"/>
      <c r="BA674" s="27"/>
      <c r="BB674" s="12"/>
      <c r="BC674" s="12"/>
      <c r="BD674" s="12"/>
    </row>
    <row r="675" spans="1:56">
      <c r="A675" s="32" t="e">
        <f>+"Interest "&amp; PV_Base!A672&amp;""</f>
        <v>#REF!</v>
      </c>
      <c r="B675" s="35" t="e">
        <f>#REF!</f>
        <v>#REF!</v>
      </c>
      <c r="C675" s="30" t="e">
        <f>$C$10</f>
        <v>#REF!</v>
      </c>
      <c r="D675" s="34" t="e">
        <f>D674-D676</f>
        <v>#REF!</v>
      </c>
      <c r="E675" s="34" t="e">
        <f t="shared" ref="E675:AQ675" si="365">D675-E676</f>
        <v>#REF!</v>
      </c>
      <c r="F675" s="34" t="e">
        <f t="shared" si="365"/>
        <v>#REF!</v>
      </c>
      <c r="G675" s="34" t="e">
        <f t="shared" si="365"/>
        <v>#REF!</v>
      </c>
      <c r="H675" s="34" t="e">
        <f t="shared" si="365"/>
        <v>#REF!</v>
      </c>
      <c r="I675" s="34" t="e">
        <f t="shared" si="365"/>
        <v>#REF!</v>
      </c>
      <c r="J675" s="34" t="e">
        <f t="shared" si="365"/>
        <v>#REF!</v>
      </c>
      <c r="K675" s="34" t="e">
        <f t="shared" si="365"/>
        <v>#REF!</v>
      </c>
      <c r="L675" s="34" t="e">
        <f t="shared" si="365"/>
        <v>#REF!</v>
      </c>
      <c r="M675" s="34" t="e">
        <f t="shared" si="365"/>
        <v>#REF!</v>
      </c>
      <c r="N675" s="34" t="e">
        <f t="shared" si="365"/>
        <v>#REF!</v>
      </c>
      <c r="O675" s="34" t="e">
        <f t="shared" si="365"/>
        <v>#REF!</v>
      </c>
      <c r="P675" s="34" t="e">
        <f t="shared" si="365"/>
        <v>#REF!</v>
      </c>
      <c r="Q675" s="34" t="e">
        <f t="shared" si="365"/>
        <v>#REF!</v>
      </c>
      <c r="R675" s="34" t="e">
        <f t="shared" si="365"/>
        <v>#REF!</v>
      </c>
      <c r="S675" s="34" t="e">
        <f t="shared" si="365"/>
        <v>#REF!</v>
      </c>
      <c r="T675" s="34" t="e">
        <f t="shared" si="365"/>
        <v>#REF!</v>
      </c>
      <c r="U675" s="34" t="e">
        <f t="shared" si="365"/>
        <v>#REF!</v>
      </c>
      <c r="V675" s="34" t="e">
        <f t="shared" si="365"/>
        <v>#REF!</v>
      </c>
      <c r="W675" s="34" t="e">
        <f t="shared" si="365"/>
        <v>#REF!</v>
      </c>
      <c r="X675" s="34" t="e">
        <f t="shared" si="365"/>
        <v>#REF!</v>
      </c>
      <c r="Y675" s="34" t="e">
        <f t="shared" si="365"/>
        <v>#REF!</v>
      </c>
      <c r="Z675" s="34" t="e">
        <f t="shared" si="365"/>
        <v>#REF!</v>
      </c>
      <c r="AA675" s="34" t="e">
        <f t="shared" si="365"/>
        <v>#REF!</v>
      </c>
      <c r="AB675" s="34" t="e">
        <f t="shared" si="365"/>
        <v>#REF!</v>
      </c>
      <c r="AC675" s="34" t="e">
        <f t="shared" si="365"/>
        <v>#REF!</v>
      </c>
      <c r="AD675" s="34" t="e">
        <f t="shared" si="365"/>
        <v>#REF!</v>
      </c>
      <c r="AE675" s="34" t="e">
        <f t="shared" si="365"/>
        <v>#REF!</v>
      </c>
      <c r="AF675" s="34" t="e">
        <f t="shared" si="365"/>
        <v>#REF!</v>
      </c>
      <c r="AG675" s="34" t="e">
        <f t="shared" si="365"/>
        <v>#REF!</v>
      </c>
      <c r="AH675" s="34" t="e">
        <f t="shared" si="365"/>
        <v>#REF!</v>
      </c>
      <c r="AI675" s="34" t="e">
        <f t="shared" si="365"/>
        <v>#REF!</v>
      </c>
      <c r="AJ675" s="34" t="e">
        <f t="shared" si="365"/>
        <v>#REF!</v>
      </c>
      <c r="AK675" s="34" t="e">
        <f t="shared" si="365"/>
        <v>#REF!</v>
      </c>
      <c r="AL675" s="34" t="e">
        <f t="shared" si="365"/>
        <v>#REF!</v>
      </c>
      <c r="AM675" s="34" t="e">
        <f t="shared" si="365"/>
        <v>#REF!</v>
      </c>
      <c r="AN675" s="34" t="e">
        <f t="shared" si="365"/>
        <v>#REF!</v>
      </c>
      <c r="AO675" s="34" t="e">
        <f t="shared" si="365"/>
        <v>#REF!</v>
      </c>
      <c r="AP675" s="34" t="e">
        <f t="shared" si="365"/>
        <v>#REF!</v>
      </c>
      <c r="AQ675" s="34" t="e">
        <f t="shared" si="365"/>
        <v>#REF!</v>
      </c>
      <c r="AR675" s="34"/>
      <c r="AS675" s="34"/>
      <c r="AT675" s="34"/>
      <c r="AU675" s="34"/>
      <c r="AV675" s="34"/>
      <c r="AW675" s="34"/>
      <c r="AX675" s="34"/>
      <c r="AY675" s="34"/>
      <c r="AZ675" s="34"/>
      <c r="BA675" s="34"/>
      <c r="BB675" s="46"/>
      <c r="BC675" s="46"/>
      <c r="BD675" s="46"/>
    </row>
    <row r="676" spans="1:56">
      <c r="A676" s="36" t="e">
        <f>+"Discount "&amp; PV_Base!A672&amp;""</f>
        <v>#REF!</v>
      </c>
      <c r="B676" s="37" t="e">
        <f>#REF!</f>
        <v>#REF!</v>
      </c>
      <c r="C676" s="30" t="e">
        <f>$C$11</f>
        <v>#REF!</v>
      </c>
      <c r="D676" s="34" t="e">
        <f>IF(D672-D672-1&lt;B673,0,IF(D672-D672-1&lt;B674,D674/(B674-B673),0))</f>
        <v>#REF!</v>
      </c>
      <c r="E676" s="34" t="e">
        <f>IF(E672-D672-1&lt;B673,0,IF(E672-D672-1&lt;B674,D674/(B674-B673),0))</f>
        <v>#REF!</v>
      </c>
      <c r="F676" s="34" t="e">
        <f>IF(F672-D672-1&lt;B673,0,IF(F672-D672-1&lt;B674,D674/(B674-B673),0))</f>
        <v>#REF!</v>
      </c>
      <c r="G676" s="34" t="e">
        <f>IF(G672-D672-1&lt;B673,0,IF(G672-D672-1&lt;B674,D674/(B674-B673),0))</f>
        <v>#REF!</v>
      </c>
      <c r="H676" s="34" t="e">
        <f>IF(H672-D672-1&lt;B673,0,IF(H672-D672-1&lt;B674,D674/(B674-B673),0))</f>
        <v>#REF!</v>
      </c>
      <c r="I676" s="34" t="e">
        <f>IF(I672-D672-1&lt;B673,0,IF(I672-D672-1&lt;B674,D674/(B674-B673),0))</f>
        <v>#REF!</v>
      </c>
      <c r="J676" s="34" t="e">
        <f>IF(J672-D672-1&lt;B673,0,IF(J672-D672-1&lt;B674,D674/(B674-B673),0))</f>
        <v>#REF!</v>
      </c>
      <c r="K676" s="34" t="e">
        <f>IF(K672-D672-1&lt;B673,0,IF(K672-D672-1&lt;B674,D674/(B674-B673),0))</f>
        <v>#REF!</v>
      </c>
      <c r="L676" s="34" t="e">
        <f>IF(L672-D672-1&lt;B673,0,IF(L672-D672-1&lt;B674,D674/(B674-B673),0))</f>
        <v>#REF!</v>
      </c>
      <c r="M676" s="34" t="e">
        <f>IF(M672-D672-1&lt;B673,0,IF(M672-D672-1&lt;B674,D674/(B674-B673),0))</f>
        <v>#REF!</v>
      </c>
      <c r="N676" s="34" t="e">
        <f>IF(N672-D672-1&lt;B673,0,IF(N672-D672-1&lt;B674,D674/(B674-B673),0))</f>
        <v>#REF!</v>
      </c>
      <c r="O676" s="34" t="e">
        <f>IF(O672-D672-1&lt;B673,0,IF(O672-D672-1&lt;B674,D674/(B674-B673),0))</f>
        <v>#REF!</v>
      </c>
      <c r="P676" s="34" t="e">
        <f>IF(P672-D672-1&lt;B673,0,IF(P672-D672-1&lt;B674,D674/(B674-B673),0))</f>
        <v>#REF!</v>
      </c>
      <c r="Q676" s="34" t="e">
        <f>IF(Q672-D672-1&lt;B673,0,IF(Q672-D672-1&lt;B674,D674/(B674-B673),0))</f>
        <v>#REF!</v>
      </c>
      <c r="R676" s="34" t="e">
        <f>IF(R672-D672-1&lt;B673,0,IF(R672-D672-1&lt;B674,D674/(B674-B673),0))</f>
        <v>#REF!</v>
      </c>
      <c r="S676" s="34" t="e">
        <f>IF(S672-D672-1&lt;B673,0,IF(S672-D672-1&lt;B674,D674/(B674-B673),0))</f>
        <v>#REF!</v>
      </c>
      <c r="T676" s="34" t="e">
        <f>IF(T672-D672-1&lt;B673,0,IF(T672-D672-1&lt;B674,D674/(B674-B673),0))</f>
        <v>#REF!</v>
      </c>
      <c r="U676" s="34" t="e">
        <f>IF(U672-D672-1&lt;B673,0,IF(U672-D672-1&lt;B674,D674/(B674-B673),0))</f>
        <v>#REF!</v>
      </c>
      <c r="V676" s="34" t="e">
        <f>IF(V672-D672-1&lt;B673,0,IF(V672-D672-1&lt;B674,D674/(B674-B673),0))</f>
        <v>#REF!</v>
      </c>
      <c r="W676" s="34" t="e">
        <f>IF(W672-D672-1&lt;B673,0,IF(W672-D672-1&lt;B674,D674/(B674-B673),0))</f>
        <v>#REF!</v>
      </c>
      <c r="X676" s="34" t="e">
        <f>IF(X672-D672-1&lt;B673,0,IF(X672-D672-1&lt;B674,D674/(B674-B673),0))</f>
        <v>#REF!</v>
      </c>
      <c r="Y676" s="34" t="e">
        <f>IF(Y672-D672-1&lt;B673,0,IF(Y672-D672-1&lt;B674,D674/(B674-B673),0))</f>
        <v>#REF!</v>
      </c>
      <c r="Z676" s="34" t="e">
        <f>IF(Z672-D672-1&lt;B673,0,IF(Z672-D672-1&lt;B674,D674/(B674-B673),0))</f>
        <v>#REF!</v>
      </c>
      <c r="AA676" s="34" t="e">
        <f>IF(AA672-D672-1&lt;B673,0,IF(AA672-D672-1&lt;B674,D674/(B674-B673),0))</f>
        <v>#REF!</v>
      </c>
      <c r="AB676" s="34" t="e">
        <f>IF(AB672-D672-1&lt;B673,0,IF(AB672-D672-1&lt;B674,D674/(B674-B673),0))</f>
        <v>#REF!</v>
      </c>
      <c r="AC676" s="34" t="e">
        <f>IF(AC672-D672-1&lt;B673,0,IF(AC672-D672-1&lt;B674,D674/(B674-B673),0))</f>
        <v>#REF!</v>
      </c>
      <c r="AD676" s="34" t="e">
        <f>IF(AD672-D672-1&lt;B673,0,IF(AD672-D672-1&lt;B674,D674/(B674-B673),0))</f>
        <v>#REF!</v>
      </c>
      <c r="AE676" s="34" t="e">
        <f>IF(AE672-D672-1&lt;B673,0,IF(AE672-D672-1&lt;B674,D674/(B674-B673),0))</f>
        <v>#REF!</v>
      </c>
      <c r="AF676" s="34" t="e">
        <f>IF(AF672-D672-1&lt;B673,0,IF(AF672-D672-1&lt;B674,D674/(B674-B673),0))</f>
        <v>#REF!</v>
      </c>
      <c r="AG676" s="34" t="e">
        <f>IF(AG672-D672-1&lt;B673,0,IF(AG672-D672-1&lt;B674,D674/(B674-B673),0))</f>
        <v>#REF!</v>
      </c>
      <c r="AH676" s="34" t="e">
        <f>IF(AH672-D672-1&lt;B673,0,IF(AH672-D672-1&lt;B674,D674/(B674-B673),0))</f>
        <v>#REF!</v>
      </c>
      <c r="AI676" s="34" t="e">
        <f>IF(AI672-D672-1&lt;B673,0,IF(AI672-D672-1&lt;B674,D674/(B674-B673),0))</f>
        <v>#REF!</v>
      </c>
      <c r="AJ676" s="34" t="e">
        <f>IF(AJ672-D672-1&lt;B673,0,IF(AJ672-D672-1&lt;B674,D674/(B674-B673),0))</f>
        <v>#REF!</v>
      </c>
      <c r="AK676" s="34" t="e">
        <f>IF(AK672-D672-1&lt;B673,0,IF(AK672-D672-1&lt;B674,D674/(B674-B673),0))</f>
        <v>#REF!</v>
      </c>
      <c r="AL676" s="34" t="e">
        <f>IF(AL672-D672-1&lt;B673,0,IF(AL672-D672-1&lt;B674,D674/(B674-B673),0))</f>
        <v>#REF!</v>
      </c>
      <c r="AM676" s="34" t="e">
        <f>IF(AM672-D672-1&lt;B673,0,IF(AM672-D672-1&lt;B674,D674/(B674-B673),0))</f>
        <v>#REF!</v>
      </c>
      <c r="AN676" s="34" t="e">
        <f>IF(AN672-D672-1&lt;B673,0,IF(AN672-D672-1&lt;B674,D674/(B674-B673),0))</f>
        <v>#REF!</v>
      </c>
      <c r="AO676" s="34" t="e">
        <f>IF(AO672-D672-1&lt;B673,0,IF(AO672-D672-1&lt;B674,D674/(B674-B673),0))</f>
        <v>#REF!</v>
      </c>
      <c r="AP676" s="34" t="e">
        <f>IF(AP672-D672-1&lt;B673,0,IF(AP672-D672-1&lt;B674,D674/(B674-B673),0))</f>
        <v>#REF!</v>
      </c>
      <c r="AQ676" s="34" t="e">
        <f>IF(AQ672-D672-1&lt;B673,0,IF(AQ672-D672-1&lt;B674,D674/(B674-B673),0))</f>
        <v>#REF!</v>
      </c>
      <c r="AR676" s="34"/>
      <c r="AS676" s="34"/>
      <c r="AT676" s="34"/>
      <c r="AU676" s="34"/>
      <c r="AV676" s="34"/>
      <c r="AW676" s="34"/>
      <c r="AX676" s="34"/>
      <c r="AY676" s="34"/>
      <c r="AZ676" s="34"/>
      <c r="BA676" s="34"/>
      <c r="BB676" s="46"/>
      <c r="BC676" s="46"/>
      <c r="BD676" s="46"/>
    </row>
    <row r="677" spans="1:56">
      <c r="A677" s="49"/>
      <c r="B677" s="12"/>
      <c r="C677" s="30" t="e">
        <f>$C$12</f>
        <v>#REF!</v>
      </c>
      <c r="D677" s="84"/>
      <c r="E677" s="84" t="e">
        <f>$B675*D675</f>
        <v>#REF!</v>
      </c>
      <c r="F677" s="84" t="e">
        <f t="shared" ref="F677:BD677" si="366">$B675*E675</f>
        <v>#REF!</v>
      </c>
      <c r="G677" s="84" t="e">
        <f t="shared" si="366"/>
        <v>#REF!</v>
      </c>
      <c r="H677" s="84" t="e">
        <f t="shared" si="366"/>
        <v>#REF!</v>
      </c>
      <c r="I677" s="84" t="e">
        <f t="shared" si="366"/>
        <v>#REF!</v>
      </c>
      <c r="J677" s="84" t="e">
        <f t="shared" si="366"/>
        <v>#REF!</v>
      </c>
      <c r="K677" s="84" t="e">
        <f t="shared" si="366"/>
        <v>#REF!</v>
      </c>
      <c r="L677" s="84" t="e">
        <f t="shared" si="366"/>
        <v>#REF!</v>
      </c>
      <c r="M677" s="84" t="e">
        <f t="shared" si="366"/>
        <v>#REF!</v>
      </c>
      <c r="N677" s="84" t="e">
        <f t="shared" si="366"/>
        <v>#REF!</v>
      </c>
      <c r="O677" s="84" t="e">
        <f t="shared" si="366"/>
        <v>#REF!</v>
      </c>
      <c r="P677" s="84" t="e">
        <f t="shared" si="366"/>
        <v>#REF!</v>
      </c>
      <c r="Q677" s="84" t="e">
        <f t="shared" si="366"/>
        <v>#REF!</v>
      </c>
      <c r="R677" s="84" t="e">
        <f t="shared" si="366"/>
        <v>#REF!</v>
      </c>
      <c r="S677" s="84" t="e">
        <f t="shared" si="366"/>
        <v>#REF!</v>
      </c>
      <c r="T677" s="84" t="e">
        <f t="shared" si="366"/>
        <v>#REF!</v>
      </c>
      <c r="U677" s="84" t="e">
        <f t="shared" si="366"/>
        <v>#REF!</v>
      </c>
      <c r="V677" s="84" t="e">
        <f t="shared" si="366"/>
        <v>#REF!</v>
      </c>
      <c r="W677" s="84" t="e">
        <f t="shared" si="366"/>
        <v>#REF!</v>
      </c>
      <c r="X677" s="84" t="e">
        <f t="shared" si="366"/>
        <v>#REF!</v>
      </c>
      <c r="Y677" s="84" t="e">
        <f t="shared" si="366"/>
        <v>#REF!</v>
      </c>
      <c r="Z677" s="84" t="e">
        <f t="shared" si="366"/>
        <v>#REF!</v>
      </c>
      <c r="AA677" s="84" t="e">
        <f t="shared" si="366"/>
        <v>#REF!</v>
      </c>
      <c r="AB677" s="84" t="e">
        <f t="shared" si="366"/>
        <v>#REF!</v>
      </c>
      <c r="AC677" s="84" t="e">
        <f t="shared" si="366"/>
        <v>#REF!</v>
      </c>
      <c r="AD677" s="84" t="e">
        <f t="shared" si="366"/>
        <v>#REF!</v>
      </c>
      <c r="AE677" s="84" t="e">
        <f t="shared" si="366"/>
        <v>#REF!</v>
      </c>
      <c r="AF677" s="84" t="e">
        <f t="shared" si="366"/>
        <v>#REF!</v>
      </c>
      <c r="AG677" s="84" t="e">
        <f t="shared" si="366"/>
        <v>#REF!</v>
      </c>
      <c r="AH677" s="84" t="e">
        <f t="shared" si="366"/>
        <v>#REF!</v>
      </c>
      <c r="AI677" s="84" t="e">
        <f t="shared" si="366"/>
        <v>#REF!</v>
      </c>
      <c r="AJ677" s="84" t="e">
        <f t="shared" si="366"/>
        <v>#REF!</v>
      </c>
      <c r="AK677" s="84" t="e">
        <f t="shared" si="366"/>
        <v>#REF!</v>
      </c>
      <c r="AL677" s="84" t="e">
        <f t="shared" si="366"/>
        <v>#REF!</v>
      </c>
      <c r="AM677" s="84" t="e">
        <f t="shared" si="366"/>
        <v>#REF!</v>
      </c>
      <c r="AN677" s="84" t="e">
        <f t="shared" si="366"/>
        <v>#REF!</v>
      </c>
      <c r="AO677" s="84" t="e">
        <f t="shared" si="366"/>
        <v>#REF!</v>
      </c>
      <c r="AP677" s="84" t="e">
        <f t="shared" si="366"/>
        <v>#REF!</v>
      </c>
      <c r="AQ677" s="84" t="e">
        <f t="shared" si="366"/>
        <v>#REF!</v>
      </c>
      <c r="AR677" s="84" t="e">
        <f t="shared" si="366"/>
        <v>#REF!</v>
      </c>
      <c r="AS677" s="84" t="e">
        <f t="shared" si="366"/>
        <v>#REF!</v>
      </c>
      <c r="AT677" s="84" t="e">
        <f t="shared" si="366"/>
        <v>#REF!</v>
      </c>
      <c r="AU677" s="84" t="e">
        <f t="shared" si="366"/>
        <v>#REF!</v>
      </c>
      <c r="AV677" s="84" t="e">
        <f t="shared" si="366"/>
        <v>#REF!</v>
      </c>
      <c r="AW677" s="84" t="e">
        <f t="shared" si="366"/>
        <v>#REF!</v>
      </c>
      <c r="AX677" s="84" t="e">
        <f t="shared" si="366"/>
        <v>#REF!</v>
      </c>
      <c r="AY677" s="84" t="e">
        <f t="shared" si="366"/>
        <v>#REF!</v>
      </c>
      <c r="AZ677" s="84" t="e">
        <f t="shared" si="366"/>
        <v>#REF!</v>
      </c>
      <c r="BA677" s="84" t="e">
        <f t="shared" si="366"/>
        <v>#REF!</v>
      </c>
      <c r="BB677" s="84" t="e">
        <f t="shared" si="366"/>
        <v>#REF!</v>
      </c>
      <c r="BC677" s="84" t="e">
        <f t="shared" si="366"/>
        <v>#REF!</v>
      </c>
      <c r="BD677" s="84" t="e">
        <f t="shared" si="366"/>
        <v>#REF!</v>
      </c>
    </row>
    <row r="678" spans="1:56">
      <c r="A678" s="49"/>
      <c r="B678" s="12"/>
      <c r="C678" s="30" t="e">
        <f>$C$13</f>
        <v>#REF!</v>
      </c>
      <c r="D678" s="34" t="e">
        <f t="shared" ref="D678:AQ678" si="367">D676+D677</f>
        <v>#REF!</v>
      </c>
      <c r="E678" s="34" t="e">
        <f t="shared" si="367"/>
        <v>#REF!</v>
      </c>
      <c r="F678" s="34" t="e">
        <f t="shared" si="367"/>
        <v>#REF!</v>
      </c>
      <c r="G678" s="34" t="e">
        <f t="shared" si="367"/>
        <v>#REF!</v>
      </c>
      <c r="H678" s="34" t="e">
        <f t="shared" si="367"/>
        <v>#REF!</v>
      </c>
      <c r="I678" s="34" t="e">
        <f t="shared" si="367"/>
        <v>#REF!</v>
      </c>
      <c r="J678" s="34" t="e">
        <f t="shared" si="367"/>
        <v>#REF!</v>
      </c>
      <c r="K678" s="34" t="e">
        <f t="shared" si="367"/>
        <v>#REF!</v>
      </c>
      <c r="L678" s="34" t="e">
        <f t="shared" si="367"/>
        <v>#REF!</v>
      </c>
      <c r="M678" s="34" t="e">
        <f t="shared" si="367"/>
        <v>#REF!</v>
      </c>
      <c r="N678" s="34" t="e">
        <f t="shared" si="367"/>
        <v>#REF!</v>
      </c>
      <c r="O678" s="34" t="e">
        <f t="shared" si="367"/>
        <v>#REF!</v>
      </c>
      <c r="P678" s="34" t="e">
        <f t="shared" si="367"/>
        <v>#REF!</v>
      </c>
      <c r="Q678" s="34" t="e">
        <f t="shared" si="367"/>
        <v>#REF!</v>
      </c>
      <c r="R678" s="34" t="e">
        <f t="shared" si="367"/>
        <v>#REF!</v>
      </c>
      <c r="S678" s="34" t="e">
        <f t="shared" si="367"/>
        <v>#REF!</v>
      </c>
      <c r="T678" s="34" t="e">
        <f t="shared" si="367"/>
        <v>#REF!</v>
      </c>
      <c r="U678" s="34" t="e">
        <f t="shared" si="367"/>
        <v>#REF!</v>
      </c>
      <c r="V678" s="34" t="e">
        <f t="shared" si="367"/>
        <v>#REF!</v>
      </c>
      <c r="W678" s="34" t="e">
        <f t="shared" si="367"/>
        <v>#REF!</v>
      </c>
      <c r="X678" s="34" t="e">
        <f t="shared" si="367"/>
        <v>#REF!</v>
      </c>
      <c r="Y678" s="34" t="e">
        <f t="shared" si="367"/>
        <v>#REF!</v>
      </c>
      <c r="Z678" s="34" t="e">
        <f t="shared" si="367"/>
        <v>#REF!</v>
      </c>
      <c r="AA678" s="34" t="e">
        <f t="shared" si="367"/>
        <v>#REF!</v>
      </c>
      <c r="AB678" s="34" t="e">
        <f t="shared" si="367"/>
        <v>#REF!</v>
      </c>
      <c r="AC678" s="34" t="e">
        <f t="shared" si="367"/>
        <v>#REF!</v>
      </c>
      <c r="AD678" s="34" t="e">
        <f t="shared" si="367"/>
        <v>#REF!</v>
      </c>
      <c r="AE678" s="34" t="e">
        <f t="shared" si="367"/>
        <v>#REF!</v>
      </c>
      <c r="AF678" s="34" t="e">
        <f t="shared" si="367"/>
        <v>#REF!</v>
      </c>
      <c r="AG678" s="34" t="e">
        <f t="shared" si="367"/>
        <v>#REF!</v>
      </c>
      <c r="AH678" s="34" t="e">
        <f t="shared" si="367"/>
        <v>#REF!</v>
      </c>
      <c r="AI678" s="34" t="e">
        <f t="shared" si="367"/>
        <v>#REF!</v>
      </c>
      <c r="AJ678" s="34" t="e">
        <f t="shared" si="367"/>
        <v>#REF!</v>
      </c>
      <c r="AK678" s="34" t="e">
        <f t="shared" si="367"/>
        <v>#REF!</v>
      </c>
      <c r="AL678" s="34" t="e">
        <f t="shared" si="367"/>
        <v>#REF!</v>
      </c>
      <c r="AM678" s="34" t="e">
        <f t="shared" si="367"/>
        <v>#REF!</v>
      </c>
      <c r="AN678" s="34" t="e">
        <f t="shared" si="367"/>
        <v>#REF!</v>
      </c>
      <c r="AO678" s="34" t="e">
        <f t="shared" si="367"/>
        <v>#REF!</v>
      </c>
      <c r="AP678" s="34" t="e">
        <f t="shared" si="367"/>
        <v>#REF!</v>
      </c>
      <c r="AQ678" s="34" t="e">
        <f t="shared" si="367"/>
        <v>#REF!</v>
      </c>
      <c r="AR678" s="34"/>
      <c r="AS678" s="34"/>
      <c r="AT678" s="34"/>
      <c r="AU678" s="34"/>
      <c r="AV678" s="34"/>
      <c r="AW678" s="34"/>
      <c r="AX678" s="34"/>
      <c r="AY678" s="34"/>
      <c r="AZ678" s="34"/>
      <c r="BA678" s="34"/>
      <c r="BB678" s="45"/>
      <c r="BC678" s="45"/>
      <c r="BD678" s="45"/>
    </row>
    <row r="679" spans="1:56">
      <c r="A679" s="39"/>
      <c r="B679" s="12"/>
      <c r="C679" s="30" t="e">
        <f>$C$14</f>
        <v>#REF!</v>
      </c>
      <c r="D679" s="34" t="e">
        <f>IF($B675&gt;=$B676, D675, NPV($B676,E678:$BD678))</f>
        <v>#REF!</v>
      </c>
      <c r="E679" s="34" t="e">
        <f>IF($B675&gt;=$B676, E675, NPV($B676,F678:$BD678))</f>
        <v>#REF!</v>
      </c>
      <c r="F679" s="34" t="e">
        <f>IF($B675&gt;=$B676, F675, NPV($B676,G678:$BD678))</f>
        <v>#REF!</v>
      </c>
      <c r="G679" s="34" t="e">
        <f>IF($B675&gt;=$B676, G675, NPV($B676,H678:$BD678))</f>
        <v>#REF!</v>
      </c>
      <c r="H679" s="34" t="e">
        <f>IF($B675&gt;=$B676, H675, NPV($B676,I678:$BD678))</f>
        <v>#REF!</v>
      </c>
      <c r="I679" s="34" t="e">
        <f>IF($B675&gt;=$B676, I675, NPV($B676,J678:$BD678))</f>
        <v>#REF!</v>
      </c>
      <c r="J679" s="34" t="e">
        <f>IF($B675&gt;=$B676, J675, NPV($B676,K678:$BD678))</f>
        <v>#REF!</v>
      </c>
      <c r="K679" s="34" t="e">
        <f>IF($B675&gt;=$B676, K675, NPV($B676,L678:$BD678))</f>
        <v>#REF!</v>
      </c>
      <c r="L679" s="34" t="e">
        <f>IF($B675&gt;=$B676, L675, NPV($B676,M678:$BD678))</f>
        <v>#REF!</v>
      </c>
      <c r="M679" s="34" t="e">
        <f>IF($B675&gt;=$B676, M675, NPV($B676,N678:$BD678))</f>
        <v>#REF!</v>
      </c>
      <c r="N679" s="34" t="e">
        <f>IF($B675&gt;=$B676, N675, NPV($B676,O678:$BD678))</f>
        <v>#REF!</v>
      </c>
      <c r="O679" s="34" t="e">
        <f>IF($B675&gt;=$B676, O675, NPV($B676,P678:$BD678))</f>
        <v>#REF!</v>
      </c>
      <c r="P679" s="34" t="e">
        <f>IF($B675&gt;=$B676, P675, NPV($B676,Q678:$BD678))</f>
        <v>#REF!</v>
      </c>
      <c r="Q679" s="34" t="e">
        <f>IF($B675&gt;=$B676, Q675, NPV($B676,R678:$BD678))</f>
        <v>#REF!</v>
      </c>
      <c r="R679" s="34" t="e">
        <f>IF($B675&gt;=$B676, R675, NPV($B676,S678:$BD678))</f>
        <v>#REF!</v>
      </c>
      <c r="S679" s="34" t="e">
        <f>IF($B675&gt;=$B676, S675, NPV($B676,T678:$BD678))</f>
        <v>#REF!</v>
      </c>
      <c r="T679" s="34" t="e">
        <f>IF($B675&gt;=$B676, T675, NPV($B676,U678:$BD678))</f>
        <v>#REF!</v>
      </c>
      <c r="U679" s="34" t="e">
        <f>IF($B675&gt;=$B676, U675, NPV($B676,V678:$BD678))</f>
        <v>#REF!</v>
      </c>
      <c r="V679" s="34" t="e">
        <f>IF($B675&gt;=$B676, V675, NPV($B676,W678:$BD678))</f>
        <v>#REF!</v>
      </c>
      <c r="W679" s="34" t="e">
        <f>IF($B675&gt;=$B676, W675, NPV($B676,X678:$BD678))</f>
        <v>#REF!</v>
      </c>
      <c r="X679" s="34" t="e">
        <f>IF($B675&gt;=$B676, X675, NPV($B676,Y678:$BD678))</f>
        <v>#REF!</v>
      </c>
      <c r="Y679" s="34" t="e">
        <f>IF($B675&gt;=$B676, Y675, NPV($B676,Z678:$BD678))</f>
        <v>#REF!</v>
      </c>
      <c r="Z679" s="34" t="e">
        <f>IF($B675&gt;=$B676, Z675, NPV($B676,AA678:$BD678))</f>
        <v>#REF!</v>
      </c>
      <c r="AA679" s="34" t="e">
        <f>IF($B675&gt;=$B676, AA675, NPV($B676,AB678:$BD678))</f>
        <v>#REF!</v>
      </c>
      <c r="AB679" s="34" t="e">
        <f>IF($B675&gt;=$B676, AB675, NPV($B676,AC678:$BD678))</f>
        <v>#REF!</v>
      </c>
      <c r="AC679" s="34" t="e">
        <f>IF($B675&gt;=$B676, AC675, NPV($B676,AD678:$BD678))</f>
        <v>#REF!</v>
      </c>
      <c r="AD679" s="34" t="e">
        <f>IF($B675&gt;=$B676, AD675, NPV($B676,AE678:$BD678))</f>
        <v>#REF!</v>
      </c>
      <c r="AE679" s="34" t="e">
        <f>IF($B675&gt;=$B676, AE675, NPV($B676,AF678:$BD678))</f>
        <v>#REF!</v>
      </c>
      <c r="AF679" s="34" t="e">
        <f>IF($B675&gt;=$B676, AF675, NPV($B676,AG678:$BD678))</f>
        <v>#REF!</v>
      </c>
      <c r="AG679" s="34" t="e">
        <f>IF($B675&gt;=$B676, AG675, NPV($B676,AH678:$BD678))</f>
        <v>#REF!</v>
      </c>
      <c r="AH679" s="34" t="e">
        <f>IF($B675&gt;=$B676, AH675, NPV($B676,AI678:$BD678))</f>
        <v>#REF!</v>
      </c>
      <c r="AI679" s="34" t="e">
        <f>IF($B675&gt;=$B676, AI675, NPV($B676,AJ678:$BD678))</f>
        <v>#REF!</v>
      </c>
      <c r="AJ679" s="34" t="e">
        <f>IF($B675&gt;=$B676, AJ675, NPV($B676,AK678:$BD678))</f>
        <v>#REF!</v>
      </c>
      <c r="AK679" s="34" t="e">
        <f>IF($B675&gt;=$B676, AK675, NPV($B676,AL678:$BD678))</f>
        <v>#REF!</v>
      </c>
      <c r="AL679" s="34" t="e">
        <f>IF($B675&gt;=$B676, AL675, NPV($B676,AM678:$BD678))</f>
        <v>#REF!</v>
      </c>
      <c r="AM679" s="34" t="e">
        <f>IF($B675&gt;=$B676, AM675, NPV($B676,AN678:$BD678))</f>
        <v>#REF!</v>
      </c>
      <c r="AN679" s="34" t="e">
        <f>IF($B675&gt;=$B676, AN675, NPV($B676,AO678:$BD678))</f>
        <v>#REF!</v>
      </c>
      <c r="AO679" s="34" t="e">
        <f>IF($B675&gt;=$B676, AO675, NPV($B676,AP678:$BD678))</f>
        <v>#REF!</v>
      </c>
      <c r="AP679" s="34" t="e">
        <f>IF($B675&gt;=$B676, AP675, NPV($B676,AQ678:$BD678))</f>
        <v>#REF!</v>
      </c>
      <c r="AQ679" s="34" t="e">
        <f>IF($B675&gt;=$B676, AQ675, NPV($B676,AR678:$BD678))</f>
        <v>#REF!</v>
      </c>
      <c r="AR679" s="34"/>
      <c r="AS679" s="34"/>
      <c r="AT679" s="34"/>
      <c r="AU679" s="34"/>
      <c r="AV679" s="34"/>
      <c r="AW679" s="34"/>
      <c r="AX679" s="34"/>
      <c r="AY679" s="34"/>
      <c r="AZ679" s="34"/>
      <c r="BA679" s="34"/>
      <c r="BB679" s="34"/>
      <c r="BC679" s="34"/>
      <c r="BD679" s="34"/>
    </row>
    <row r="680" spans="1:56">
      <c r="A680" s="39"/>
      <c r="B680" s="12"/>
      <c r="C680" s="30" t="e">
        <f>$C$15</f>
        <v>#REF!</v>
      </c>
      <c r="D680" s="34" t="e">
        <f t="shared" ref="D680:AQ680" si="368">IF(D679=0,0,(1-D679/D675)*100)</f>
        <v>#REF!</v>
      </c>
      <c r="E680" s="34" t="e">
        <f t="shared" si="368"/>
        <v>#REF!</v>
      </c>
      <c r="F680" s="34" t="e">
        <f t="shared" si="368"/>
        <v>#REF!</v>
      </c>
      <c r="G680" s="34" t="e">
        <f t="shared" si="368"/>
        <v>#REF!</v>
      </c>
      <c r="H680" s="34" t="e">
        <f t="shared" si="368"/>
        <v>#REF!</v>
      </c>
      <c r="I680" s="34" t="e">
        <f t="shared" si="368"/>
        <v>#REF!</v>
      </c>
      <c r="J680" s="34" t="e">
        <f t="shared" si="368"/>
        <v>#REF!</v>
      </c>
      <c r="K680" s="34" t="e">
        <f t="shared" si="368"/>
        <v>#REF!</v>
      </c>
      <c r="L680" s="34" t="e">
        <f t="shared" si="368"/>
        <v>#REF!</v>
      </c>
      <c r="M680" s="34" t="e">
        <f t="shared" si="368"/>
        <v>#REF!</v>
      </c>
      <c r="N680" s="34" t="e">
        <f t="shared" si="368"/>
        <v>#REF!</v>
      </c>
      <c r="O680" s="34" t="e">
        <f t="shared" si="368"/>
        <v>#REF!</v>
      </c>
      <c r="P680" s="34" t="e">
        <f t="shared" si="368"/>
        <v>#REF!</v>
      </c>
      <c r="Q680" s="34" t="e">
        <f t="shared" si="368"/>
        <v>#REF!</v>
      </c>
      <c r="R680" s="34" t="e">
        <f t="shared" si="368"/>
        <v>#REF!</v>
      </c>
      <c r="S680" s="34" t="e">
        <f t="shared" si="368"/>
        <v>#REF!</v>
      </c>
      <c r="T680" s="34" t="e">
        <f t="shared" si="368"/>
        <v>#REF!</v>
      </c>
      <c r="U680" s="34" t="e">
        <f t="shared" si="368"/>
        <v>#REF!</v>
      </c>
      <c r="V680" s="34" t="e">
        <f t="shared" si="368"/>
        <v>#REF!</v>
      </c>
      <c r="W680" s="34" t="e">
        <f t="shared" si="368"/>
        <v>#REF!</v>
      </c>
      <c r="X680" s="34" t="e">
        <f t="shared" si="368"/>
        <v>#REF!</v>
      </c>
      <c r="Y680" s="34" t="e">
        <f t="shared" si="368"/>
        <v>#REF!</v>
      </c>
      <c r="Z680" s="34" t="e">
        <f t="shared" si="368"/>
        <v>#REF!</v>
      </c>
      <c r="AA680" s="34" t="e">
        <f t="shared" si="368"/>
        <v>#REF!</v>
      </c>
      <c r="AB680" s="34" t="e">
        <f t="shared" si="368"/>
        <v>#REF!</v>
      </c>
      <c r="AC680" s="34" t="e">
        <f t="shared" si="368"/>
        <v>#REF!</v>
      </c>
      <c r="AD680" s="34" t="e">
        <f t="shared" si="368"/>
        <v>#REF!</v>
      </c>
      <c r="AE680" s="34" t="e">
        <f t="shared" si="368"/>
        <v>#REF!</v>
      </c>
      <c r="AF680" s="34" t="e">
        <f t="shared" si="368"/>
        <v>#REF!</v>
      </c>
      <c r="AG680" s="34" t="e">
        <f t="shared" si="368"/>
        <v>#REF!</v>
      </c>
      <c r="AH680" s="34" t="e">
        <f t="shared" si="368"/>
        <v>#REF!</v>
      </c>
      <c r="AI680" s="34" t="e">
        <f t="shared" si="368"/>
        <v>#REF!</v>
      </c>
      <c r="AJ680" s="34" t="e">
        <f t="shared" si="368"/>
        <v>#REF!</v>
      </c>
      <c r="AK680" s="34" t="e">
        <f t="shared" si="368"/>
        <v>#REF!</v>
      </c>
      <c r="AL680" s="34" t="e">
        <f t="shared" si="368"/>
        <v>#REF!</v>
      </c>
      <c r="AM680" s="34" t="e">
        <f t="shared" si="368"/>
        <v>#REF!</v>
      </c>
      <c r="AN680" s="34" t="e">
        <f t="shared" si="368"/>
        <v>#REF!</v>
      </c>
      <c r="AO680" s="34" t="e">
        <f t="shared" si="368"/>
        <v>#REF!</v>
      </c>
      <c r="AP680" s="34" t="e">
        <f t="shared" si="368"/>
        <v>#REF!</v>
      </c>
      <c r="AQ680" s="34" t="e">
        <f t="shared" si="368"/>
        <v>#REF!</v>
      </c>
      <c r="AR680" s="50"/>
      <c r="AS680" s="50"/>
      <c r="AT680" s="50"/>
      <c r="AU680" s="50"/>
      <c r="AV680" s="50"/>
      <c r="AW680" s="50"/>
      <c r="AX680" s="50"/>
      <c r="AY680" s="50"/>
      <c r="AZ680" s="50"/>
      <c r="BA680" s="50"/>
      <c r="BB680" s="12"/>
      <c r="BC680" s="12"/>
      <c r="BD680" s="12"/>
    </row>
    <row r="681" spans="1:56">
      <c r="C681" s="30" t="str">
        <f>$C$16</f>
        <v>t-g&gt;0</v>
      </c>
      <c r="D681" s="42" t="e">
        <f>IF(D49-B673&gt;0,D49-B673,0)</f>
        <v>#REF!</v>
      </c>
      <c r="E681" s="42" t="e">
        <f>IF(E49-B673&gt;0,E49-B673,0)</f>
        <v>#REF!</v>
      </c>
      <c r="F681" s="42" t="e">
        <f>IF(F49-B673&gt;0,F49-B673,0)</f>
        <v>#REF!</v>
      </c>
      <c r="G681" s="42" t="e">
        <f>IF(G49-B673&gt;0,G49-B673,0)</f>
        <v>#REF!</v>
      </c>
      <c r="H681" s="42" t="e">
        <f>IF(H49-B673&gt;0,H49-B673,0)</f>
        <v>#REF!</v>
      </c>
      <c r="I681" s="42" t="e">
        <f>IF(I49-B673&gt;0,I49-B673,0)</f>
        <v>#REF!</v>
      </c>
      <c r="J681" s="42" t="e">
        <f>IF(J49-B673&gt;0,J49-B673,0)</f>
        <v>#REF!</v>
      </c>
      <c r="K681" s="42" t="e">
        <f>IF(K49-B673&gt;0,K49-B673,0)</f>
        <v>#REF!</v>
      </c>
      <c r="L681" s="42" t="e">
        <f>IF(L49-B673&gt;0,L49-B673,0)</f>
        <v>#REF!</v>
      </c>
      <c r="M681" s="42" t="e">
        <f>IF(M49-B673&gt;0,M49-B673,0)</f>
        <v>#REF!</v>
      </c>
      <c r="N681" s="42" t="e">
        <f>IF(N49-B673&gt;0,N49-B673,0)</f>
        <v>#REF!</v>
      </c>
      <c r="O681" s="42" t="e">
        <f>IF(O49-B673&gt;0,O49-B673,0)</f>
        <v>#REF!</v>
      </c>
      <c r="P681" s="42" t="e">
        <f>IF(P49-B673&gt;0,P49-B673,0)</f>
        <v>#REF!</v>
      </c>
      <c r="Q681" s="42" t="e">
        <f>IF(Q49-B673&gt;0,Q49-B673,0)</f>
        <v>#REF!</v>
      </c>
      <c r="R681" s="42" t="e">
        <f>IF(R49-B673&gt;0,R49-B673,0)</f>
        <v>#REF!</v>
      </c>
      <c r="S681" s="42" t="e">
        <f>IF(S49-B673&gt;0,S49-B673,0)</f>
        <v>#REF!</v>
      </c>
      <c r="T681" s="42" t="e">
        <f>IF(T49-B673&gt;0,T49-B673,0)</f>
        <v>#REF!</v>
      </c>
      <c r="U681" s="42" t="e">
        <f>IF(U49-B673&gt;0,U49-B673,0)</f>
        <v>#REF!</v>
      </c>
      <c r="V681" s="42" t="e">
        <f>IF(V49-B673&gt;0,V49-B673,0)</f>
        <v>#REF!</v>
      </c>
      <c r="W681" s="42" t="e">
        <f>IF(W49-B673&gt;0,W49-B673,0)</f>
        <v>#REF!</v>
      </c>
      <c r="X681" s="42" t="e">
        <f>IF(X49-B673&gt;0,X49-B673,0)</f>
        <v>#REF!</v>
      </c>
      <c r="Y681" s="42" t="e">
        <f>IF(Y49-B673&gt;0,Y49-B673,0)</f>
        <v>#REF!</v>
      </c>
      <c r="Z681" s="42" t="e">
        <f>IF(Z49-B673&gt;0,Z49-B673,0)</f>
        <v>#REF!</v>
      </c>
      <c r="AA681" s="42" t="e">
        <f>IF(AA49-B673&gt;0,AA49-B673,0)</f>
        <v>#REF!</v>
      </c>
      <c r="AB681" s="42" t="e">
        <f>IF(AB49-B673&gt;0,AB49-B673,0)</f>
        <v>#REF!</v>
      </c>
      <c r="AC681" s="42" t="e">
        <f>IF(AC49-B673&gt;0,AC49-B673,0)</f>
        <v>#REF!</v>
      </c>
      <c r="AD681" s="42" t="e">
        <f>IF(AD49-B673&gt;0,AD49-B673,0)</f>
        <v>#REF!</v>
      </c>
      <c r="AE681" s="42" t="e">
        <f>IF(AE49-B673&gt;0,AE49-B673,0)</f>
        <v>#REF!</v>
      </c>
      <c r="AF681" s="42"/>
      <c r="AG681" s="42"/>
      <c r="AH681" s="42"/>
      <c r="AI681" s="42"/>
      <c r="AJ681" s="42"/>
      <c r="AK681" s="42"/>
      <c r="AL681" s="42"/>
      <c r="AM681" s="42"/>
      <c r="AN681" s="42"/>
      <c r="AO681" s="42"/>
      <c r="AP681" s="42"/>
      <c r="AQ681" s="42"/>
      <c r="AR681" s="43"/>
      <c r="AS681" s="43"/>
      <c r="AT681" s="43"/>
      <c r="AU681" s="43"/>
      <c r="AV681" s="43"/>
      <c r="AW681" s="43"/>
      <c r="AX681" s="43"/>
      <c r="AY681" s="43"/>
      <c r="AZ681" s="43"/>
      <c r="BA681" s="43"/>
      <c r="BB681" s="12"/>
      <c r="BC681" s="12"/>
      <c r="BD681" s="12"/>
    </row>
    <row r="682" spans="1:56">
      <c r="C682" s="30"/>
      <c r="D682" s="42" t="e">
        <f>IF(D681=0,0,CHOOSE(D681,D688,E688,F688,G688,H688,I688,J688,K688,L688,M688,N688,O688,P688,Q688,R688,S688,T688,U688,V688,W688,X688,Y688,Z688,AA688,AB688,AC688,AD688,AE688,AF688))</f>
        <v>#REF!</v>
      </c>
      <c r="E682" s="42" t="e">
        <f>IF(E681=0,0,CHOOSE(E681,D688,E688,F688,G688,H688,I688,J688,K688,L688,M688,N688,O688,P688,Q688,R688,S688,T688,U688,V688,W688,X688,Y688,Z688,AA688,AB688,AC688,AD688,AE688,AF688))</f>
        <v>#REF!</v>
      </c>
      <c r="F682" s="42" t="e">
        <f>IF(F681=0,0,CHOOSE(F681,D688,E688,F688,G688,H688,I688,J688,K688,L688,M688,N688,O688,P688,Q688,R688,S688,T688,U688,V688,W688,X688,Y688,Z688,AA688,AB688,AC688,AD688,AE688,AF688))</f>
        <v>#REF!</v>
      </c>
      <c r="G682" s="42" t="e">
        <f>IF(G681=0,0,CHOOSE(G681,D688,E688,F688,G688,H688,I688,J688,K688,L688,M688,N688,O688,P688,Q688,R688,S688,T688,U688,V688,W688,X688,Y688,Z688,AA688,AB688,AC688,AD688,AE688,AF688))</f>
        <v>#REF!</v>
      </c>
      <c r="H682" s="42" t="e">
        <f>IF(H681=0,0,CHOOSE(H681,D688,E688,F688,G688,H688,I688,J688,K688,L688,M688,N688,O688,P688,Q688,R688,S688,T688,U688,V688,W688,X688,Y688,Z688,AA688,AB688,AC688,AD688,AE688,AF688))</f>
        <v>#REF!</v>
      </c>
      <c r="I682" s="42" t="e">
        <f>IF(I681=0,0,CHOOSE(I681,D688,E688,F688,G688,H688,I688,J688,K688,L688,M688,N688,O688,P688,Q688,R688,S688,T688,U688,V688,W688,X688,Y688,Z688,AA688,AB688,AC688,AD688,AE688,AF688))</f>
        <v>#REF!</v>
      </c>
      <c r="J682" s="42" t="e">
        <f>IF(J681=0,0,CHOOSE(J681,D688,E688,F688,G688,H688,I688,J688,K688,L688,M688,N688,O688,P688,Q688,R688,S688,T688,U688,V688,W688,X688,Y688,Z688,AA688,AB688,AC688,AD688,AE688,AF688))</f>
        <v>#REF!</v>
      </c>
      <c r="K682" s="42" t="e">
        <f>IF(K681=0,0,CHOOSE(K681,D688,E688,F688,G688,H688,I688,J688,K688,L688,M688,N688,O688,P688,Q688,R688,S688,T688,U688,V688,W688,X688,Y688,Z688,AA688,AB688,AC688,AD688,AE688,AF688))</f>
        <v>#REF!</v>
      </c>
      <c r="L682" s="42" t="e">
        <f>IF(L681=0,0,CHOOSE(L681,D688,E688,F688,G688,H688,I688,J688,K688,L688,M688,N688,O688,P688,Q688,R688,S688,T688,U688,V688,W688,X688,Y688,Z688,AA688,AB688,AC688,AD688,AE688,AF688))</f>
        <v>#REF!</v>
      </c>
      <c r="M682" s="42" t="e">
        <f>IF(M681=0,0,CHOOSE(M681,D688,E688,F688,G688,H688,I688,J688,K688,L688,M688,N688,O688,P688,Q688,R688,S688,T688,U688,V688,W688,X688,Y688,Z688,AA688,AB688,AC688,AD688,AE688,AF688))</f>
        <v>#REF!</v>
      </c>
      <c r="N682" s="42" t="e">
        <f>IF(N681=0,0,CHOOSE(N681,D688,E688,F688,G688,H688,I688,J688,K688,L688,M688,N688,O688,P688,Q688,R688,S688,T688,U688,V688,W688,X688,Y688,Z688,AA688,AB688,AC688,AD688,AE688,AF688))</f>
        <v>#REF!</v>
      </c>
      <c r="O682" s="42" t="e">
        <f>IF(O681=0,0,CHOOSE(O681,D688,E688,F688,G688,H688,I688,J688,K688,L688,M688,N688,O688,P688,Q688,R688,S688,T688,U688,V688,W688,X688,Y688,Z688,AA688,AB688,AC688,AD688,AE688,AF688))</f>
        <v>#REF!</v>
      </c>
      <c r="P682" s="42" t="e">
        <f>IF(P681=0,0,CHOOSE(P681,D688,E688,F688,G688,H688,I688,J688,K688,L688,M688,N688,O688,P688,Q688,R688,S688,T688,U688,V688,W688,X688,Y688,Z688,AA688,AB688,AC688,AD688,AE688,AF688))</f>
        <v>#REF!</v>
      </c>
      <c r="Q682" s="42" t="e">
        <f>IF(Q681=0,0,CHOOSE(Q681,D688,E688,F688,G688,H688,I688,J688,K688,L688,M688,N688,O688,P688,Q688,R688,S688,T688,U688,V688,W688,X688,Y688,Z688,AA688,AB688,AC688,AD688,AE688,AF688))</f>
        <v>#REF!</v>
      </c>
      <c r="R682" s="42" t="e">
        <f>IF(R681=0,0,CHOOSE(R681,D688,E688,F688,G688,H688,I688,J688,K688,L688,M688,N688,O688,P688,Q688,R688,S688,T688,U688,V688,W688,X688,Y688,Z688,AA688,AB688,AC688,AD688,AE688,AF688))</f>
        <v>#REF!</v>
      </c>
      <c r="S682" s="42" t="e">
        <f>IF(S681=0,0,CHOOSE(S681,D688,E688,F688,G688,H688,I688,J688,K688,L688,M688,N688,O688,P688,Q688,R688,S688,T688,U688,V688,W688,X688,Y688,Z688,AA688,AB688,AC688,AD688,AE688,AF688))</f>
        <v>#REF!</v>
      </c>
      <c r="T682" s="42" t="e">
        <f>IF(T681=0,0,CHOOSE(T681,D688,E688,F688,G688,H688,I688,J688,K688,L688,M688,N688,O688,P688,Q688,R688,S688,T688,U688,V688,W688,X688,Y688,Z688,AA688,AB688,AC688,AD688,AE688,AF688))</f>
        <v>#REF!</v>
      </c>
      <c r="U682" s="42" t="e">
        <f>IF(U681=0,0,CHOOSE(U681,D688,E688,F688,G688,H688,I688,J688,K688,L688,M688,N688,O688,P688,Q688,R688,S688,T688,U688,V688,W688,X688,Y688,Z688,AA688,AB688,AC688,AD688,AE688,AF688))</f>
        <v>#REF!</v>
      </c>
      <c r="V682" s="42" t="e">
        <f>IF(V681=0,0,CHOOSE(V681,D688,E688,F688,G688,H688,I688,J688,K688,L688,M688,N688,O688,P688,Q688,R688,S688,T688,U688,V688,W688,X688,Y688,Z688,AA688,AB688,AC688,AD688,AE688,AF688))</f>
        <v>#REF!</v>
      </c>
      <c r="W682" s="42" t="e">
        <f>IF(W681=0,0,CHOOSE(W681,D688,E688,F688,G688,H688,I688,J688,K688,L688,M688,N688,O688,P688,Q688,R688,S688,T688,U688,V688,W688,X688,Y688,Z688,AA688,AB688,AC688,AD688,AE688,AF688))</f>
        <v>#REF!</v>
      </c>
      <c r="X682" s="42" t="e">
        <f>IF(X681=0,0,CHOOSE(X681,D688,E688,F688,G688,H688,I688,J688,K688,L688,M688,N688,O688,P688,Q688,R688,S688,T688,U688,V688,W688,X688,Y688,Z688,AA688,AB688,AC688,AD688,AE688,AF688))</f>
        <v>#REF!</v>
      </c>
      <c r="Y682" s="42" t="e">
        <f>IF(Y681=0,0,CHOOSE(Y681,D688,E688,F688,G688,H688,I688,J688,K688,L688,M688,N688,O688,P688,Q688,R688,S688,T688,U688,V688,W688,X688,Y688,Z688,AA688,AB688,AC688,AD688,AE688,AF688))</f>
        <v>#REF!</v>
      </c>
      <c r="Z682" s="42" t="e">
        <f>IF(Z681=0,0,CHOOSE(Z681,D688,E688,F688,G688,H688,I688,J688,K688,L688,M688,N688,O688,P688,Q688,R688,S688,T688,U688,V688,W688,X688,Y688,Z688,AA688,AB688,AC688,AD688,AE688,AF688))</f>
        <v>#REF!</v>
      </c>
      <c r="AA682" s="42" t="e">
        <f>IF(AA681=0,0,CHOOSE(AA681,D688,E688,F688,G688,H688,I688,J688,K688,L688,M688,N688,O688,P688,Q688,R688,S688,T688,U688,V688,W688,X688,Y688,Z688,AA688,AB688,AC688,AD688,AE688,AF688))</f>
        <v>#REF!</v>
      </c>
      <c r="AB682" s="42" t="e">
        <f>IF(AB681=0,0,CHOOSE(AB681,D688,E688,F688,G688,H688,I688,J688,K688,L688,M688,N688,O688,P688,Q688,R688,S688,T688,U688,V688,W688,X688,Y688,Z688,AA688,AB688,AC688,AD688,AE688,AF688))</f>
        <v>#REF!</v>
      </c>
      <c r="AC682" s="42" t="e">
        <f>IF(AC681=0,0,CHOOSE(AC681,D688,E688,F688,G688,H688,I688,J688,K688,L688,M688,N688,O688,P688,Q688,R688,S688,T688,U688,V688,W688,X688,Y688,Z688,AA688,AB688,AC688,AD688,AE688,AF688))</f>
        <v>#REF!</v>
      </c>
      <c r="AD682" s="34" t="e">
        <f>IF(AD681=0,0,CHOOSE(AD681,D688,E688,F688,G688,H688,I688,J688,K688,L688,M688,N688,O688,P688,Q688,R688,S688,T688,U688,V688,W688,X688,Y688,Z688,AA688,AB688,AC688,AD688,AE688,AF688))</f>
        <v>#REF!</v>
      </c>
      <c r="AE682" s="34" t="e">
        <f>IF(AE681=0,0,CHOOSE(AE681,D688,E688,F688,G688,H688,I688,J688,K688,L688,M688,N688,O688,P688,Q688,R688,S688,T688,U688,V688,W688,X688,Y688,Z688,AA688,AB688,AC688,AD688,AE688))</f>
        <v>#REF!</v>
      </c>
      <c r="AF682" s="42"/>
      <c r="AG682" s="42"/>
      <c r="AH682" s="42"/>
      <c r="AI682" s="42"/>
      <c r="AJ682" s="42"/>
      <c r="AK682" s="42"/>
      <c r="AL682" s="42"/>
      <c r="AM682" s="42"/>
      <c r="AN682" s="42"/>
      <c r="AO682" s="42"/>
      <c r="AP682" s="42"/>
      <c r="AQ682" s="42"/>
      <c r="AR682" s="23"/>
      <c r="AS682" s="23"/>
      <c r="AT682" s="23"/>
      <c r="AU682" s="23"/>
      <c r="AV682" s="23"/>
      <c r="AW682" s="23"/>
      <c r="AX682" s="23"/>
      <c r="AY682" s="23"/>
      <c r="AZ682" s="23"/>
      <c r="BA682" s="23"/>
      <c r="BB682" s="12"/>
      <c r="BC682" s="12"/>
      <c r="BD682" s="12"/>
    </row>
    <row r="683" spans="1:56">
      <c r="C683" s="30" t="str">
        <f>$C$18</f>
        <v>t-m condition</v>
      </c>
      <c r="D683" s="42" t="e">
        <f>IF(D49-B674&gt;0,D49-B674,0)</f>
        <v>#REF!</v>
      </c>
      <c r="E683" s="42" t="e">
        <f>IF(E49-B674&gt;0,E49-B674,0)</f>
        <v>#REF!</v>
      </c>
      <c r="F683" s="42" t="e">
        <f>IF(F49-B674&gt;0,F49-B674,0)</f>
        <v>#REF!</v>
      </c>
      <c r="G683" s="42" t="e">
        <f>IF(G49-B674&gt;0,G49-B674,0)</f>
        <v>#REF!</v>
      </c>
      <c r="H683" s="42" t="e">
        <f>IF(H49-B674&gt;0,H49-B674,0)</f>
        <v>#REF!</v>
      </c>
      <c r="I683" s="42" t="e">
        <f>IF(I49-B674&gt;0,I49-B674,0)</f>
        <v>#REF!</v>
      </c>
      <c r="J683" s="42" t="e">
        <f>IF(J49-B674&gt;0,J49-B674,0)</f>
        <v>#REF!</v>
      </c>
      <c r="K683" s="42" t="e">
        <f>IF(K49-B674&gt;0,K49-B674,0)</f>
        <v>#REF!</v>
      </c>
      <c r="L683" s="42" t="e">
        <f>IF(L49-B674&gt;0,L49-B674,0)</f>
        <v>#REF!</v>
      </c>
      <c r="M683" s="42" t="e">
        <f>IF(M49-B674&gt;0,M49-B674,0)</f>
        <v>#REF!</v>
      </c>
      <c r="N683" s="42" t="e">
        <f>IF(N49-B674&gt;0,N49-B674,0)</f>
        <v>#REF!</v>
      </c>
      <c r="O683" s="42" t="e">
        <f>IF(O49-B674&gt;0,O49-B674,0)</f>
        <v>#REF!</v>
      </c>
      <c r="P683" s="42" t="e">
        <f>IF(P49-B674&gt;0,P49-B674,0)</f>
        <v>#REF!</v>
      </c>
      <c r="Q683" s="42" t="e">
        <f>IF(Q49-B674&gt;0,Q49-B674,0)</f>
        <v>#REF!</v>
      </c>
      <c r="R683" s="42" t="e">
        <f>IF(R49-B674&gt;0,R49-B674,0)</f>
        <v>#REF!</v>
      </c>
      <c r="S683" s="42" t="e">
        <f>IF(S49-B674&gt;0,S49-B674,0)</f>
        <v>#REF!</v>
      </c>
      <c r="T683" s="42" t="e">
        <f>IF(T49-B674&gt;0,T49-B674,0)</f>
        <v>#REF!</v>
      </c>
      <c r="U683" s="42" t="e">
        <f>IF(U49-B674&gt;0,U49-B674,0)</f>
        <v>#REF!</v>
      </c>
      <c r="V683" s="42" t="e">
        <f>IF(V49-B674&gt;0,V49-B674,0)</f>
        <v>#REF!</v>
      </c>
      <c r="W683" s="42" t="e">
        <f>IF(W49-B674&gt;0,W49-B674,0)</f>
        <v>#REF!</v>
      </c>
      <c r="X683" s="42" t="e">
        <f>IF(X49-B674&gt;0,X49-B674,0)</f>
        <v>#REF!</v>
      </c>
      <c r="Y683" s="42" t="e">
        <f>IF(Y49-B674&gt;0,Y49-B674,0)</f>
        <v>#REF!</v>
      </c>
      <c r="Z683" s="42" t="e">
        <f>IF(Z49-B674&gt;0,Z49-B674,0)</f>
        <v>#REF!</v>
      </c>
      <c r="AA683" s="42" t="e">
        <f>IF(AA49-B674&gt;0,AA49-B674,0)</f>
        <v>#REF!</v>
      </c>
      <c r="AB683" s="42" t="e">
        <f>IF(AB49-B674&gt;0,AB49-B674,0)</f>
        <v>#REF!</v>
      </c>
      <c r="AC683" s="42" t="e">
        <f>IF(AC49-B674&gt;0,AC49-B674,0)</f>
        <v>#REF!</v>
      </c>
      <c r="AD683" s="42" t="e">
        <f>IF(AD49-B674&gt;0,AD49-B674,0)</f>
        <v>#REF!</v>
      </c>
      <c r="AE683" s="42" t="e">
        <f>IF(AE49-B674&gt;0,AE49-B674,0)</f>
        <v>#REF!</v>
      </c>
      <c r="AF683" s="42"/>
      <c r="AG683" s="42"/>
      <c r="AH683" s="42"/>
      <c r="AI683" s="42"/>
      <c r="AJ683" s="42"/>
      <c r="AK683" s="42"/>
      <c r="AL683" s="42"/>
      <c r="AM683" s="42"/>
      <c r="AN683" s="42"/>
      <c r="AO683" s="42"/>
      <c r="AP683" s="42"/>
      <c r="AQ683" s="42"/>
      <c r="AR683" s="45"/>
      <c r="AS683" s="45"/>
      <c r="AT683" s="45"/>
      <c r="AU683" s="45"/>
      <c r="AV683" s="45"/>
      <c r="AW683" s="46"/>
      <c r="AX683" s="45"/>
      <c r="AY683" s="45"/>
      <c r="AZ683" s="45"/>
      <c r="BA683" s="45"/>
      <c r="BB683" s="12"/>
      <c r="BC683" s="12"/>
      <c r="BD683" s="12"/>
    </row>
    <row r="684" spans="1:56">
      <c r="D684" s="34" t="e">
        <f>IF(D683=0,0,CHOOSE(D683,D688,E688,F688,G688,H688,I688,J688,K688,L688,M688,N688,O688,P688,Q688,R688,S688,T688,U688,V688,W688,X688,Y688,Z688,AA688,AB688,AC688,AD688,AE688))</f>
        <v>#REF!</v>
      </c>
      <c r="E684" s="34" t="e">
        <f>IF(E683=0,0,CHOOSE(E683,D688,E688,F688,G688,H688,I688,J688,K688,L688,M688,N688,O688,P688,Q688,R688,S688,T688,U688,V688,W688,X688,Y688,Z688,AA688,AB688,AC688,AD688,AE688))</f>
        <v>#REF!</v>
      </c>
      <c r="F684" s="34" t="e">
        <f>IF(F683=0,0,CHOOSE(F683,D688,E688,F688,G688,H688,I688,J688,K688,L688,M688,N688,O688,P688,Q688,R688,S688,T688,U688,V688,W688,X688,Y688,Z688,AA688,AB688,AC688,AD688,AE688))</f>
        <v>#REF!</v>
      </c>
      <c r="G684" s="34" t="e">
        <f>IF(G683=0,0,CHOOSE(G683,D688,E688,F688,G688,H688,I688,J688,K688,L688,M688,N688,O688,P688,Q688,R688,S688,T688,U688,V688,W688,X688,Y688,Z688,AA688,AB688,AC688,AD688,AE688))</f>
        <v>#REF!</v>
      </c>
      <c r="H684" s="34" t="e">
        <f>IF(H683=0,0,CHOOSE(H683,D688,E688,F688,G688,H688,I688,J688,K688,L688,M688,N688,O688,P688,Q688,R688,S688,T688,U688,V688,W688,X688,Y688,Z688,AA688,AB688,AC688,AD688,AE688))</f>
        <v>#REF!</v>
      </c>
      <c r="I684" s="34" t="e">
        <f>IF(I683=0,0,CHOOSE(I683,D688,E688,F688,G688,H688,I688,J688,K688,L688,M688,N688,O688,P688,Q688,R688,S688,T688,U688,V688,W688,X688,Y688,Z688,AA688,AB688,AC688,AD688,AE688))</f>
        <v>#REF!</v>
      </c>
      <c r="J684" s="34" t="e">
        <f>IF(J683=0,0,CHOOSE(J683,D688,E688,F688,G688,H688,I688,J688,K688,L688,M688,N688,O688,P688,Q688,R688,S688,T688,U688,V688,W688,X688,Y688,Z688,AA688,AB688,AC688,AD688,AE688))</f>
        <v>#REF!</v>
      </c>
      <c r="K684" s="34" t="e">
        <f>IF(K683=0,0,CHOOSE(K683,D688,E688,F688,G688,H688,I688,J688,K688,L688,M688,N688,O688,P688,Q688,R688,S688,T688,U688,V688,W688,X688,Y688,Z688,AA688,AB688,AC688,AD688,AE688))</f>
        <v>#REF!</v>
      </c>
      <c r="L684" s="34" t="e">
        <f>IF(L683=0,0,CHOOSE(L683,D688,E688,F688,G688,H688,I688,J688,K688,L688,M688,N688,O688,P688,Q688,R688,S688,T688,U688,V688,W688,X688,Y688,Z688,AA688,AB688,AC688,AD688,AE688))</f>
        <v>#REF!</v>
      </c>
      <c r="M684" s="34" t="e">
        <f>IF(M683=0,0,CHOOSE(M683,D688,E688,F688,G688,H688,I688,J688,K688,L688,M688,N688,O688,P688,Q688,R688,S688,T688,U688,V688,W688,X688,Y688,Z688,AA688,AB688,AC688,AD688,AE688))</f>
        <v>#REF!</v>
      </c>
      <c r="N684" s="34" t="e">
        <f>IF(N683=0,0,CHOOSE(N683,D688,E688,F688,G688,H688,I688,J688,K688,L688,M688,N688,O688,P688,Q688,R688,S688,T688,U688,V688,W688,X688,Y688,Z688,AA688,AB688,AC688,AD688,AE688))</f>
        <v>#REF!</v>
      </c>
      <c r="O684" s="34" t="e">
        <f>IF(O683=0,0,CHOOSE(O683,D688,E688,F688,G688,H688,I688,J688,K688,L688,M688,N688,O688,P688,Q688,R688,S688,T688,U688,V688,W688,X688,Y688,Z688,AA688,AB688,AC688,AD688,AE688))</f>
        <v>#REF!</v>
      </c>
      <c r="P684" s="34" t="e">
        <f>IF(P683=0,0,CHOOSE(P683,D688,E688,F688,G688,H688,I688,J688,K688,L688,M688,N688,O688,P688,Q688,R688,S688,T688,U688,V688,W688,X688,Y688,Z688,AA688,AB688,AC688,AD688,AE688))</f>
        <v>#REF!</v>
      </c>
      <c r="Q684" s="34" t="e">
        <f>IF(Q683=0,0,CHOOSE(Q683,D688,E688,F688,G688,H688,I688,J688,K688,L688,M688,N688,O688,P688,Q688,R688,S688,T688,U688,V688,W688,X688,Y688,Z688,AA688,AB688,AC688,AD688,AE688))</f>
        <v>#REF!</v>
      </c>
      <c r="R684" s="34" t="e">
        <f>IF(R683=0,0,CHOOSE(R683,D688,E688,F688,G688,H688,I688,J688,K688,L688,M688,N688,O688,P688,Q688,R688,S688,T688,U688,V688,W688,X688,Y688,Z688,AA688,AB688,AC688,AD688,AE688))</f>
        <v>#REF!</v>
      </c>
      <c r="S684" s="34" t="e">
        <f>IF(S683=0,0,CHOOSE(S683,D688,E688,F688,G688,H688,I688,J688,K688,L688,M688,N688,O688,P688,Q688,R688,S688,T688,U688,V688,W688,X688,Y688,Z688,AA688,AB688,AC688,AD688,AE688))</f>
        <v>#REF!</v>
      </c>
      <c r="T684" s="34" t="e">
        <f>IF(T683=0,0,CHOOSE(T683,D688,E688,F688,G688,H688,I688,J688,K688,L688,M688,N688,O688,P688,Q688,R688,S688,T688,U688,V688,W688,X688,Y688,Z688,AA688,AB688,AC688,AD688,AE688))</f>
        <v>#REF!</v>
      </c>
      <c r="U684" s="34" t="e">
        <f>IF(U683=0,0,CHOOSE(U683,D688,E688,F688,G688,H688,I688,J688,K688,L688,M688,N688,O688,P688,Q688,R688,S688,T688,U688,V688,W688,X688,Y688,Z688,AA688,AB688,AC688,AD688,AE688))</f>
        <v>#REF!</v>
      </c>
      <c r="V684" s="34" t="e">
        <f>IF(V683=0,0,CHOOSE(V683,D688,E688,F688,G688,H688,I688,J688,K688,L688,M688,N688,O688,P688,Q688,R688,S688,T688,U688,V688,W688,X688,Y688,Z688,AA688,AB688,AC688,AD688,AE688))</f>
        <v>#REF!</v>
      </c>
      <c r="W684" s="34" t="e">
        <f>IF(W683=0,0,CHOOSE(W683,D688,E688,F688,G688,H688,I688,J688,K688,L688,M688,N688,O688,P688,Q688,R688,S688,T688,U688,V688,W688,X688,Y688,Z688,AA688,AB688,AC688,AD688,AE688))</f>
        <v>#REF!</v>
      </c>
      <c r="X684" s="34" t="e">
        <f>IF(X683=0,0,CHOOSE(X683,D688,E688,F688,G688,H688,I688,J688,K688,L688,M688,N688,O688,P688,Q688,R688,S688,T688,U688,V688,W688,X688,Y688,Z688,AA688,AB688,AC688,AD688,AE688))</f>
        <v>#REF!</v>
      </c>
      <c r="Y684" s="34" t="e">
        <f>IF(Y683=0,0,CHOOSE(Y683,D688,E688,F688,G688,H688,I688,J688,K688,L688,M688,N688,O688,P688,Q688,R688,S688,T688,U688,V688,W688,X688,Y688,Z688,AA688,AB688,AC688,AD688,AE688))</f>
        <v>#REF!</v>
      </c>
      <c r="Z684" s="34" t="e">
        <f>IF(Z683=0,0,CHOOSE(Z683,D688,E688,F688,G688,H688,I688,J688,K688,L688,M688,N688,O688,P688,Q688,R688,S688,T688,U688,V688,W688,X688,Y688,Z688,AA688,AB688,AC688,AD688,AE688))</f>
        <v>#REF!</v>
      </c>
      <c r="AA684" s="34" t="e">
        <f>IF(AA683=0,0,CHOOSE(AA683,D688,E688,F688,G688,H688,I688,J688,K688,L688,M688,N688,O688,P688,Q688,R688,S688,T688,U688,V688,W688,X688,Y688,Z688,AA688,AB688,AC688,AD688,AE688))</f>
        <v>#REF!</v>
      </c>
      <c r="AB684" s="34" t="e">
        <f>IF(AB683=0,0,CHOOSE(AB683,D688,E688,F688,G688,H688,I688,J688,K688,L688,M688,N688,O688,P688,Q688,R688,S688,T688,U688,V688,W688,X688,Y688,Z688,AA688,AB688,AC688,AD688,AE688))</f>
        <v>#REF!</v>
      </c>
      <c r="AC684" s="34" t="e">
        <f>IF(AC683=0,0,CHOOSE(AC683,D688,E688,F688,G688,H688,I688,J688,K688,L688,M688,N688,O688,P688,Q688,R688,S688,T688,U688,V688,W688,X688,Y688,Z688,AA688,AB688,AC688,AD688,AE688))</f>
        <v>#REF!</v>
      </c>
      <c r="AD684" s="34" t="e">
        <f>IF(AD683=0,0,CHOOSE(AD683,D688,E688,F688,G688,H688,I688,J688,K688,L688,M688,N688,O688,P688,Q688,R688,S688,T688,U688,V688,W688,X688,Y688,Z688,AA688,AB688,AC688,AD688,AE688))</f>
        <v>#REF!</v>
      </c>
      <c r="AE684" s="34" t="e">
        <f>IF(AE683=0,0,CHOOSE(AE683,D688,E688,F688,G688,H688,I688,J688,K688,L688,M688,N688,O688,P688,Q688,R688,S688,T688,U688,V688,W688,X688,Y688,Z688,AA688,AB688,AC688,AD688,AE688))</f>
        <v>#REF!</v>
      </c>
      <c r="AF684" s="42"/>
      <c r="AG684" s="42"/>
      <c r="AH684" s="42"/>
      <c r="AI684" s="42"/>
      <c r="AJ684" s="42"/>
      <c r="AK684" s="42"/>
      <c r="AL684" s="42"/>
      <c r="AM684" s="42"/>
      <c r="AN684" s="42"/>
      <c r="AO684" s="42"/>
      <c r="AP684" s="42"/>
      <c r="AQ684" s="42"/>
      <c r="AR684" s="12"/>
      <c r="AS684" s="12"/>
      <c r="AT684" s="12"/>
      <c r="AU684" s="12"/>
      <c r="AV684" s="12"/>
      <c r="AW684" s="12"/>
      <c r="AX684" s="12"/>
      <c r="AY684" s="12"/>
      <c r="AZ684" s="12"/>
      <c r="BA684" s="12"/>
      <c r="BB684" s="12"/>
      <c r="BC684" s="12"/>
      <c r="BD684" s="12"/>
    </row>
    <row r="685" spans="1:56">
      <c r="A685" s="49"/>
      <c r="B685" s="12"/>
      <c r="C685" s="12"/>
      <c r="D685" s="22"/>
      <c r="E685" s="22"/>
      <c r="F685" s="22"/>
      <c r="G685" s="22"/>
      <c r="H685" s="22"/>
      <c r="I685" s="22"/>
      <c r="J685" s="22"/>
      <c r="K685" s="22"/>
      <c r="L685" s="22"/>
      <c r="M685" s="22"/>
      <c r="N685" s="22"/>
      <c r="O685" s="22"/>
      <c r="P685" s="22"/>
      <c r="Q685" s="22"/>
      <c r="R685" s="22"/>
      <c r="S685" s="22"/>
      <c r="T685" s="22"/>
      <c r="U685" s="22"/>
      <c r="V685" s="22"/>
      <c r="W685" s="22"/>
      <c r="X685" s="22"/>
      <c r="Y685" s="22"/>
      <c r="Z685" s="22"/>
      <c r="AA685" s="22"/>
      <c r="AB685" s="22"/>
      <c r="AC685" s="22"/>
      <c r="AD685" s="50"/>
      <c r="AE685" s="50"/>
      <c r="AF685" s="50"/>
      <c r="AG685" s="50"/>
      <c r="AH685" s="50"/>
      <c r="AI685" s="50"/>
      <c r="AJ685" s="50"/>
      <c r="AK685" s="50"/>
      <c r="AL685" s="50"/>
      <c r="AM685" s="50"/>
      <c r="AN685" s="50"/>
      <c r="AO685" s="50"/>
      <c r="AP685" s="50"/>
      <c r="AQ685" s="50"/>
      <c r="AR685" s="50"/>
      <c r="AS685" s="50"/>
      <c r="AT685" s="50"/>
      <c r="AU685" s="50"/>
      <c r="AV685" s="50"/>
      <c r="AW685" s="50"/>
      <c r="AX685" s="50"/>
      <c r="AY685" s="50"/>
      <c r="AZ685" s="50"/>
      <c r="BA685" s="50"/>
      <c r="BB685" s="12"/>
      <c r="BC685" s="12"/>
      <c r="BD685" s="12"/>
    </row>
    <row r="686" spans="1:56">
      <c r="A686" s="49" t="e">
        <f>+"Output "&amp; PV_Base!A672&amp;""</f>
        <v>#REF!</v>
      </c>
      <c r="B686" s="12"/>
      <c r="C686" s="51"/>
      <c r="D686" s="52" t="e">
        <f>D$7</f>
        <v>#NAME?</v>
      </c>
      <c r="E686" s="25" t="e">
        <f t="shared" ref="E686:AE686" si="369">D686+1</f>
        <v>#NAME?</v>
      </c>
      <c r="F686" s="25" t="e">
        <f t="shared" si="369"/>
        <v>#NAME?</v>
      </c>
      <c r="G686" s="25" t="e">
        <f t="shared" si="369"/>
        <v>#NAME?</v>
      </c>
      <c r="H686" s="25" t="e">
        <f t="shared" si="369"/>
        <v>#NAME?</v>
      </c>
      <c r="I686" s="25" t="e">
        <f t="shared" si="369"/>
        <v>#NAME?</v>
      </c>
      <c r="J686" s="25" t="e">
        <f t="shared" si="369"/>
        <v>#NAME?</v>
      </c>
      <c r="K686" s="25" t="e">
        <f t="shared" si="369"/>
        <v>#NAME?</v>
      </c>
      <c r="L686" s="25" t="e">
        <f t="shared" si="369"/>
        <v>#NAME?</v>
      </c>
      <c r="M686" s="25" t="e">
        <f t="shared" si="369"/>
        <v>#NAME?</v>
      </c>
      <c r="N686" s="25" t="e">
        <f t="shared" si="369"/>
        <v>#NAME?</v>
      </c>
      <c r="O686" s="25" t="e">
        <f t="shared" si="369"/>
        <v>#NAME?</v>
      </c>
      <c r="P686" s="25" t="e">
        <f t="shared" si="369"/>
        <v>#NAME?</v>
      </c>
      <c r="Q686" s="25" t="e">
        <f t="shared" si="369"/>
        <v>#NAME?</v>
      </c>
      <c r="R686" s="25" t="e">
        <f t="shared" si="369"/>
        <v>#NAME?</v>
      </c>
      <c r="S686" s="25" t="e">
        <f t="shared" si="369"/>
        <v>#NAME?</v>
      </c>
      <c r="T686" s="25" t="e">
        <f t="shared" si="369"/>
        <v>#NAME?</v>
      </c>
      <c r="U686" s="25" t="e">
        <f t="shared" si="369"/>
        <v>#NAME?</v>
      </c>
      <c r="V686" s="25" t="e">
        <f t="shared" si="369"/>
        <v>#NAME?</v>
      </c>
      <c r="W686" s="25" t="e">
        <f t="shared" si="369"/>
        <v>#NAME?</v>
      </c>
      <c r="X686" s="25" t="e">
        <f t="shared" si="369"/>
        <v>#NAME?</v>
      </c>
      <c r="Y686" s="25" t="e">
        <f t="shared" si="369"/>
        <v>#NAME?</v>
      </c>
      <c r="Z686" s="25" t="e">
        <f t="shared" si="369"/>
        <v>#NAME?</v>
      </c>
      <c r="AA686" s="25" t="e">
        <f t="shared" si="369"/>
        <v>#NAME?</v>
      </c>
      <c r="AB686" s="25" t="e">
        <f t="shared" si="369"/>
        <v>#NAME?</v>
      </c>
      <c r="AC686" s="25" t="e">
        <f t="shared" si="369"/>
        <v>#NAME?</v>
      </c>
      <c r="AD686" s="25" t="e">
        <f t="shared" si="369"/>
        <v>#NAME?</v>
      </c>
      <c r="AE686" s="25" t="e">
        <f t="shared" si="369"/>
        <v>#NAME?</v>
      </c>
      <c r="AF686" s="50"/>
      <c r="AG686" s="50"/>
      <c r="AH686" s="50"/>
      <c r="AI686" s="50"/>
      <c r="AJ686" s="50"/>
      <c r="AK686" s="50"/>
      <c r="AL686" s="50"/>
      <c r="AM686" s="50"/>
      <c r="AN686" s="50"/>
      <c r="AO686" s="50"/>
      <c r="AP686" s="50"/>
      <c r="AQ686" s="50"/>
      <c r="AR686" s="50"/>
      <c r="AS686" s="50"/>
      <c r="AT686" s="50"/>
      <c r="AU686" s="50"/>
      <c r="AV686" s="50"/>
      <c r="AW686" s="50"/>
      <c r="AX686" s="50"/>
      <c r="AY686" s="50"/>
      <c r="AZ686" s="50"/>
      <c r="BA686" s="50"/>
      <c r="BB686" s="12"/>
      <c r="BC686" s="12"/>
      <c r="BD686" s="12"/>
    </row>
    <row r="687" spans="1:56">
      <c r="A687" s="53"/>
      <c r="B687" s="51"/>
      <c r="C687" s="54" t="e">
        <f>$C$22</f>
        <v>#REF!</v>
      </c>
      <c r="D687" s="101" t="e">
        <f>#REF!</f>
        <v>#REF!</v>
      </c>
      <c r="E687" s="101" t="e">
        <f>#REF!</f>
        <v>#REF!</v>
      </c>
      <c r="F687" s="101" t="e">
        <f>#REF!</f>
        <v>#REF!</v>
      </c>
      <c r="G687" s="101" t="e">
        <f>#REF!</f>
        <v>#REF!</v>
      </c>
      <c r="H687" s="101" t="e">
        <f>#REF!</f>
        <v>#REF!</v>
      </c>
      <c r="I687" s="101" t="e">
        <f>#REF!</f>
        <v>#REF!</v>
      </c>
      <c r="J687" s="101" t="e">
        <f>#REF!</f>
        <v>#REF!</v>
      </c>
      <c r="K687" s="101" t="e">
        <f>#REF!</f>
        <v>#REF!</v>
      </c>
      <c r="L687" s="101" t="e">
        <f>#REF!</f>
        <v>#REF!</v>
      </c>
      <c r="M687" s="101" t="e">
        <f>#REF!</f>
        <v>#REF!</v>
      </c>
      <c r="N687" s="101" t="e">
        <f>#REF!</f>
        <v>#REF!</v>
      </c>
      <c r="O687" s="101" t="e">
        <f>#REF!</f>
        <v>#REF!</v>
      </c>
      <c r="P687" s="101" t="e">
        <f>#REF!</f>
        <v>#REF!</v>
      </c>
      <c r="Q687" s="101" t="e">
        <f>#REF!</f>
        <v>#REF!</v>
      </c>
      <c r="R687" s="101" t="e">
        <f>#REF!</f>
        <v>#REF!</v>
      </c>
      <c r="S687" s="101" t="e">
        <f>#REF!</f>
        <v>#REF!</v>
      </c>
      <c r="T687" s="101" t="e">
        <f>#REF!</f>
        <v>#REF!</v>
      </c>
      <c r="U687" s="101" t="e">
        <f>#REF!</f>
        <v>#REF!</v>
      </c>
      <c r="V687" s="101" t="e">
        <f>#REF!</f>
        <v>#REF!</v>
      </c>
      <c r="W687" s="101" t="e">
        <f>#REF!</f>
        <v>#REF!</v>
      </c>
      <c r="X687" s="101" t="e">
        <f>#REF!</f>
        <v>#REF!</v>
      </c>
      <c r="Y687" s="101" t="e">
        <f>#REF!</f>
        <v>#REF!</v>
      </c>
      <c r="Z687" s="101" t="e">
        <f>#REF!</f>
        <v>#REF!</v>
      </c>
      <c r="AA687" s="101" t="e">
        <f>#REF!</f>
        <v>#REF!</v>
      </c>
      <c r="AB687" s="101" t="e">
        <f>#REF!</f>
        <v>#REF!</v>
      </c>
      <c r="AC687" s="101" t="e">
        <f>#REF!</f>
        <v>#REF!</v>
      </c>
      <c r="AD687" s="101" t="e">
        <f>#REF!</f>
        <v>#REF!</v>
      </c>
      <c r="AE687" s="101" t="e">
        <f>#REF!</f>
        <v>#REF!</v>
      </c>
      <c r="AF687" s="50"/>
      <c r="AG687" s="50"/>
      <c r="AH687" s="50"/>
      <c r="AI687" s="50"/>
      <c r="AJ687" s="50"/>
      <c r="AK687" s="50"/>
      <c r="AL687" s="50"/>
      <c r="AM687" s="50"/>
      <c r="AN687" s="50"/>
      <c r="AO687" s="50"/>
      <c r="AP687" s="50"/>
      <c r="AQ687" s="50"/>
      <c r="AR687" s="50"/>
      <c r="AS687" s="50"/>
      <c r="AT687" s="50"/>
      <c r="AU687" s="50"/>
      <c r="AV687" s="50"/>
      <c r="AW687" s="50"/>
      <c r="AX687" s="50"/>
      <c r="AY687" s="50"/>
      <c r="AZ687" s="50"/>
      <c r="BA687" s="50"/>
      <c r="BB687" s="12"/>
      <c r="BC687" s="12"/>
      <c r="BD687" s="12"/>
    </row>
    <row r="688" spans="1:56">
      <c r="C688" s="30" t="e">
        <f>$C$23</f>
        <v>#REF!</v>
      </c>
      <c r="D688" s="84" t="e">
        <f>D687</f>
        <v>#REF!</v>
      </c>
      <c r="E688" s="84" t="e">
        <f>SUM(D687:E687)</f>
        <v>#REF!</v>
      </c>
      <c r="F688" s="84" t="e">
        <f>SUM(D687:F687)</f>
        <v>#REF!</v>
      </c>
      <c r="G688" s="84" t="e">
        <f>SUM(D687:G687)</f>
        <v>#REF!</v>
      </c>
      <c r="H688" s="84" t="e">
        <f>SUM(D687:H687)</f>
        <v>#REF!</v>
      </c>
      <c r="I688" s="84" t="e">
        <f>SUM(D687:I687)</f>
        <v>#REF!</v>
      </c>
      <c r="J688" s="84" t="e">
        <f>SUM(D687:J687)</f>
        <v>#REF!</v>
      </c>
      <c r="K688" s="84" t="e">
        <f>SUM(D687:K687)</f>
        <v>#REF!</v>
      </c>
      <c r="L688" s="84" t="e">
        <f>SUM(D687:L687)</f>
        <v>#REF!</v>
      </c>
      <c r="M688" s="84" t="e">
        <f>SUM(D687:M687)</f>
        <v>#REF!</v>
      </c>
      <c r="N688" s="84" t="e">
        <f>SUM(D687:N687)</f>
        <v>#REF!</v>
      </c>
      <c r="O688" s="84" t="e">
        <f>SUM(D687:O687)</f>
        <v>#REF!</v>
      </c>
      <c r="P688" s="84" t="e">
        <f>SUM(D687:P687)</f>
        <v>#REF!</v>
      </c>
      <c r="Q688" s="84" t="e">
        <f>SUM(D687:Q687)</f>
        <v>#REF!</v>
      </c>
      <c r="R688" s="84" t="e">
        <f>SUM(D687:R687)</f>
        <v>#REF!</v>
      </c>
      <c r="S688" s="84" t="e">
        <f>SUM(D687:S687)</f>
        <v>#REF!</v>
      </c>
      <c r="T688" s="84" t="e">
        <f>SUM(D687:T687)</f>
        <v>#REF!</v>
      </c>
      <c r="U688" s="84" t="e">
        <f>SUM(D687:U687)</f>
        <v>#REF!</v>
      </c>
      <c r="V688" s="84" t="e">
        <f>SUM(D687:V687)</f>
        <v>#REF!</v>
      </c>
      <c r="W688" s="84" t="e">
        <f>SUM(D687:W687)</f>
        <v>#REF!</v>
      </c>
      <c r="X688" s="84" t="e">
        <f>SUM(D687:X687)</f>
        <v>#REF!</v>
      </c>
      <c r="Y688" s="84" t="e">
        <f>SUM(D687:Y687)</f>
        <v>#REF!</v>
      </c>
      <c r="Z688" s="84" t="e">
        <f>SUM(D687:Z687)</f>
        <v>#REF!</v>
      </c>
      <c r="AA688" s="84" t="e">
        <f>SUM(D687:AA687)</f>
        <v>#REF!</v>
      </c>
      <c r="AB688" s="84" t="e">
        <f>SUM(D687:AB687)</f>
        <v>#REF!</v>
      </c>
      <c r="AC688" s="84" t="e">
        <f>SUM(D687:AC687)</f>
        <v>#REF!</v>
      </c>
      <c r="AD688" s="84" t="e">
        <f>SUM(D687:AD687)</f>
        <v>#REF!</v>
      </c>
      <c r="AE688" s="84" t="e">
        <f>SUM(D687:AE687)</f>
        <v>#REF!</v>
      </c>
      <c r="AF688" s="50"/>
      <c r="AG688" s="50"/>
      <c r="AH688" s="50"/>
      <c r="AI688" s="50"/>
      <c r="AJ688" s="50"/>
      <c r="AK688" s="50"/>
      <c r="AL688" s="50"/>
      <c r="AM688" s="50"/>
      <c r="AN688" s="50"/>
      <c r="AO688" s="50"/>
      <c r="AP688" s="50"/>
      <c r="AQ688" s="50"/>
      <c r="AR688" s="50"/>
      <c r="AS688" s="50"/>
      <c r="AT688" s="50"/>
      <c r="AU688" s="50"/>
      <c r="AV688" s="50"/>
      <c r="AW688" s="50"/>
      <c r="AX688" s="50"/>
      <c r="AY688" s="50"/>
      <c r="AZ688" s="50"/>
      <c r="BA688" s="50"/>
      <c r="BB688" s="12"/>
      <c r="BC688" s="12"/>
      <c r="BD688" s="12"/>
    </row>
    <row r="689" spans="1:56">
      <c r="A689" s="53"/>
      <c r="C689" s="30" t="e">
        <f>$C$24</f>
        <v>#REF!</v>
      </c>
      <c r="D689" s="34" t="e">
        <f>D687-D693</f>
        <v>#REF!</v>
      </c>
      <c r="E689" s="34" t="e">
        <f t="shared" ref="E689:AE689" si="370">D689+E687-E693</f>
        <v>#REF!</v>
      </c>
      <c r="F689" s="34" t="e">
        <f t="shared" si="370"/>
        <v>#REF!</v>
      </c>
      <c r="G689" s="34" t="e">
        <f t="shared" si="370"/>
        <v>#REF!</v>
      </c>
      <c r="H689" s="34" t="e">
        <f t="shared" si="370"/>
        <v>#REF!</v>
      </c>
      <c r="I689" s="34" t="e">
        <f t="shared" si="370"/>
        <v>#REF!</v>
      </c>
      <c r="J689" s="34" t="e">
        <f t="shared" si="370"/>
        <v>#REF!</v>
      </c>
      <c r="K689" s="34" t="e">
        <f t="shared" si="370"/>
        <v>#REF!</v>
      </c>
      <c r="L689" s="34" t="e">
        <f t="shared" si="370"/>
        <v>#REF!</v>
      </c>
      <c r="M689" s="34" t="e">
        <f t="shared" si="370"/>
        <v>#REF!</v>
      </c>
      <c r="N689" s="34" t="e">
        <f t="shared" si="370"/>
        <v>#REF!</v>
      </c>
      <c r="O689" s="34" t="e">
        <f t="shared" si="370"/>
        <v>#REF!</v>
      </c>
      <c r="P689" s="34" t="e">
        <f t="shared" si="370"/>
        <v>#REF!</v>
      </c>
      <c r="Q689" s="34" t="e">
        <f t="shared" si="370"/>
        <v>#REF!</v>
      </c>
      <c r="R689" s="34" t="e">
        <f t="shared" si="370"/>
        <v>#REF!</v>
      </c>
      <c r="S689" s="34" t="e">
        <f t="shared" si="370"/>
        <v>#REF!</v>
      </c>
      <c r="T689" s="34" t="e">
        <f t="shared" si="370"/>
        <v>#REF!</v>
      </c>
      <c r="U689" s="34" t="e">
        <f t="shared" si="370"/>
        <v>#REF!</v>
      </c>
      <c r="V689" s="34" t="e">
        <f t="shared" si="370"/>
        <v>#REF!</v>
      </c>
      <c r="W689" s="34" t="e">
        <f t="shared" si="370"/>
        <v>#REF!</v>
      </c>
      <c r="X689" s="34" t="e">
        <f t="shared" si="370"/>
        <v>#REF!</v>
      </c>
      <c r="Y689" s="34" t="e">
        <f t="shared" si="370"/>
        <v>#REF!</v>
      </c>
      <c r="Z689" s="34" t="e">
        <f t="shared" si="370"/>
        <v>#REF!</v>
      </c>
      <c r="AA689" s="34" t="e">
        <f t="shared" si="370"/>
        <v>#REF!</v>
      </c>
      <c r="AB689" s="84" t="e">
        <f t="shared" si="370"/>
        <v>#REF!</v>
      </c>
      <c r="AC689" s="34" t="e">
        <f t="shared" si="370"/>
        <v>#REF!</v>
      </c>
      <c r="AD689" s="34" t="e">
        <f t="shared" si="370"/>
        <v>#REF!</v>
      </c>
      <c r="AE689" s="34" t="e">
        <f t="shared" si="370"/>
        <v>#REF!</v>
      </c>
      <c r="AF689" s="50"/>
      <c r="AG689" s="50"/>
      <c r="AH689" s="50"/>
      <c r="AI689" s="50"/>
      <c r="AJ689" s="50"/>
      <c r="AK689" s="50"/>
      <c r="AL689" s="50"/>
      <c r="AM689" s="50"/>
      <c r="AN689" s="50"/>
      <c r="AO689" s="50"/>
      <c r="AP689" s="50"/>
      <c r="AQ689" s="50"/>
      <c r="AR689" s="50"/>
      <c r="AS689" s="50"/>
      <c r="AT689" s="50"/>
      <c r="AU689" s="50"/>
      <c r="AV689" s="50"/>
      <c r="AW689" s="50"/>
      <c r="AX689" s="50"/>
      <c r="AY689" s="50"/>
      <c r="AZ689" s="50"/>
      <c r="BA689" s="50"/>
      <c r="BB689" s="12"/>
      <c r="BC689" s="12"/>
      <c r="BD689" s="12"/>
    </row>
    <row r="690" spans="1:56" s="12" customFormat="1">
      <c r="A690" s="39"/>
      <c r="C690" s="30" t="e">
        <f>+TEXT(C679,"#")&amp;"   "&amp;TEXT(A672,"#")</f>
        <v>#REF!</v>
      </c>
      <c r="D690" s="56" t="e">
        <f>IF($B675&gt;=$B676,D687,D687*D679/100)</f>
        <v>#REF!</v>
      </c>
      <c r="E690" s="56" t="e">
        <f t="shared" ref="E690:AE690" si="371">IF($B675&gt;=$B676,D690-E693+E687,D690*(1+$B676)-E691+E687*$D679/100)</f>
        <v>#REF!</v>
      </c>
      <c r="F690" s="56" t="e">
        <f t="shared" si="371"/>
        <v>#REF!</v>
      </c>
      <c r="G690" s="56" t="e">
        <f t="shared" si="371"/>
        <v>#REF!</v>
      </c>
      <c r="H690" s="56" t="e">
        <f t="shared" si="371"/>
        <v>#REF!</v>
      </c>
      <c r="I690" s="56" t="e">
        <f t="shared" si="371"/>
        <v>#REF!</v>
      </c>
      <c r="J690" s="56" t="e">
        <f t="shared" si="371"/>
        <v>#REF!</v>
      </c>
      <c r="K690" s="56" t="e">
        <f t="shared" si="371"/>
        <v>#REF!</v>
      </c>
      <c r="L690" s="56" t="e">
        <f t="shared" si="371"/>
        <v>#REF!</v>
      </c>
      <c r="M690" s="56" t="e">
        <f t="shared" si="371"/>
        <v>#REF!</v>
      </c>
      <c r="N690" s="56" t="e">
        <f t="shared" si="371"/>
        <v>#REF!</v>
      </c>
      <c r="O690" s="56" t="e">
        <f t="shared" si="371"/>
        <v>#REF!</v>
      </c>
      <c r="P690" s="56" t="e">
        <f t="shared" si="371"/>
        <v>#REF!</v>
      </c>
      <c r="Q690" s="56" t="e">
        <f t="shared" si="371"/>
        <v>#REF!</v>
      </c>
      <c r="R690" s="56" t="e">
        <f t="shared" si="371"/>
        <v>#REF!</v>
      </c>
      <c r="S690" s="56" t="e">
        <f t="shared" si="371"/>
        <v>#REF!</v>
      </c>
      <c r="T690" s="56" t="e">
        <f t="shared" si="371"/>
        <v>#REF!</v>
      </c>
      <c r="U690" s="56" t="e">
        <f t="shared" si="371"/>
        <v>#REF!</v>
      </c>
      <c r="V690" s="56" t="e">
        <f t="shared" si="371"/>
        <v>#REF!</v>
      </c>
      <c r="W690" s="56" t="e">
        <f t="shared" si="371"/>
        <v>#REF!</v>
      </c>
      <c r="X690" s="56" t="e">
        <f t="shared" si="371"/>
        <v>#REF!</v>
      </c>
      <c r="Y690" s="56" t="e">
        <f t="shared" si="371"/>
        <v>#REF!</v>
      </c>
      <c r="Z690" s="56" t="e">
        <f t="shared" si="371"/>
        <v>#REF!</v>
      </c>
      <c r="AA690" s="56" t="e">
        <f t="shared" si="371"/>
        <v>#REF!</v>
      </c>
      <c r="AB690" s="56" t="e">
        <f t="shared" si="371"/>
        <v>#REF!</v>
      </c>
      <c r="AC690" s="56" t="e">
        <f t="shared" si="371"/>
        <v>#REF!</v>
      </c>
      <c r="AD690" s="56" t="e">
        <f t="shared" si="371"/>
        <v>#REF!</v>
      </c>
      <c r="AE690" s="56" t="e">
        <f t="shared" si="371"/>
        <v>#REF!</v>
      </c>
      <c r="AF690" s="50"/>
      <c r="AG690" s="50"/>
      <c r="AH690" s="50"/>
      <c r="AI690" s="50"/>
      <c r="AJ690" s="50"/>
      <c r="AK690" s="50"/>
      <c r="AL690" s="50"/>
      <c r="AM690" s="50"/>
      <c r="AN690" s="50"/>
      <c r="AO690" s="50"/>
      <c r="AP690" s="50"/>
      <c r="AQ690" s="50"/>
      <c r="AR690" s="50"/>
      <c r="AS690" s="50"/>
      <c r="AT690" s="50"/>
      <c r="AU690" s="50"/>
      <c r="AV690" s="50"/>
      <c r="AW690" s="50"/>
      <c r="AX690" s="50"/>
      <c r="AY690" s="50"/>
      <c r="AZ690" s="50"/>
      <c r="BA690" s="50"/>
      <c r="BB690" s="50"/>
      <c r="BC690" s="50"/>
      <c r="BD690" s="50"/>
    </row>
    <row r="691" spans="1:56">
      <c r="C691" s="30" t="e">
        <f>$C$26</f>
        <v>#REF!</v>
      </c>
      <c r="D691" s="84" t="e">
        <f t="shared" ref="D691:AE691" si="372">D692+D693</f>
        <v>#REF!</v>
      </c>
      <c r="E691" s="84" t="e">
        <f t="shared" si="372"/>
        <v>#REF!</v>
      </c>
      <c r="F691" s="84" t="e">
        <f t="shared" si="372"/>
        <v>#REF!</v>
      </c>
      <c r="G691" s="84" t="e">
        <f t="shared" si="372"/>
        <v>#REF!</v>
      </c>
      <c r="H691" s="84" t="e">
        <f t="shared" si="372"/>
        <v>#REF!</v>
      </c>
      <c r="I691" s="84" t="e">
        <f t="shared" si="372"/>
        <v>#REF!</v>
      </c>
      <c r="J691" s="84" t="e">
        <f t="shared" si="372"/>
        <v>#REF!</v>
      </c>
      <c r="K691" s="84" t="e">
        <f t="shared" si="372"/>
        <v>#REF!</v>
      </c>
      <c r="L691" s="84" t="e">
        <f t="shared" si="372"/>
        <v>#REF!</v>
      </c>
      <c r="M691" s="84" t="e">
        <f t="shared" si="372"/>
        <v>#REF!</v>
      </c>
      <c r="N691" s="84" t="e">
        <f t="shared" si="372"/>
        <v>#REF!</v>
      </c>
      <c r="O691" s="84" t="e">
        <f t="shared" si="372"/>
        <v>#REF!</v>
      </c>
      <c r="P691" s="84" t="e">
        <f t="shared" si="372"/>
        <v>#REF!</v>
      </c>
      <c r="Q691" s="84" t="e">
        <f t="shared" si="372"/>
        <v>#REF!</v>
      </c>
      <c r="R691" s="84" t="e">
        <f t="shared" si="372"/>
        <v>#REF!</v>
      </c>
      <c r="S691" s="84" t="e">
        <f t="shared" si="372"/>
        <v>#REF!</v>
      </c>
      <c r="T691" s="84" t="e">
        <f t="shared" si="372"/>
        <v>#REF!</v>
      </c>
      <c r="U691" s="84" t="e">
        <f t="shared" si="372"/>
        <v>#REF!</v>
      </c>
      <c r="V691" s="84" t="e">
        <f t="shared" si="372"/>
        <v>#REF!</v>
      </c>
      <c r="W691" s="84" t="e">
        <f t="shared" si="372"/>
        <v>#REF!</v>
      </c>
      <c r="X691" s="84" t="e">
        <f t="shared" si="372"/>
        <v>#REF!</v>
      </c>
      <c r="Y691" s="84" t="e">
        <f t="shared" si="372"/>
        <v>#REF!</v>
      </c>
      <c r="Z691" s="84" t="e">
        <f t="shared" si="372"/>
        <v>#REF!</v>
      </c>
      <c r="AA691" s="84" t="e">
        <f t="shared" si="372"/>
        <v>#REF!</v>
      </c>
      <c r="AB691" s="84" t="e">
        <f t="shared" si="372"/>
        <v>#REF!</v>
      </c>
      <c r="AC691" s="84" t="e">
        <f t="shared" si="372"/>
        <v>#REF!</v>
      </c>
      <c r="AD691" s="84" t="e">
        <f t="shared" si="372"/>
        <v>#REF!</v>
      </c>
      <c r="AE691" s="84" t="e">
        <f t="shared" si="372"/>
        <v>#REF!</v>
      </c>
      <c r="AF691" s="23"/>
      <c r="AG691" s="23"/>
      <c r="AH691" s="23"/>
      <c r="AI691" s="23"/>
      <c r="AJ691" s="23"/>
      <c r="AK691" s="23"/>
      <c r="AL691" s="23"/>
      <c r="AM691" s="23"/>
      <c r="AN691" s="23"/>
      <c r="AO691" s="23"/>
      <c r="AP691" s="59"/>
      <c r="AQ691" s="23"/>
      <c r="AR691" s="23"/>
      <c r="AS691" s="23"/>
      <c r="AT691" s="23"/>
      <c r="AU691" s="23"/>
      <c r="AV691" s="23"/>
      <c r="AW691" s="23"/>
      <c r="AX691" s="23"/>
      <c r="AY691" s="23"/>
      <c r="AZ691" s="23"/>
      <c r="BA691" s="23"/>
      <c r="BB691" s="12"/>
      <c r="BC691" s="12"/>
      <c r="BD691" s="12"/>
    </row>
    <row r="692" spans="1:56">
      <c r="C692" s="30" t="e">
        <f>$C$27</f>
        <v>#REF!</v>
      </c>
      <c r="D692" s="84"/>
      <c r="E692" s="84" t="e">
        <f>$B675*D689</f>
        <v>#REF!</v>
      </c>
      <c r="F692" s="84" t="e">
        <f t="shared" ref="F692:AE692" si="373">$B675*E689</f>
        <v>#REF!</v>
      </c>
      <c r="G692" s="84" t="e">
        <f t="shared" si="373"/>
        <v>#REF!</v>
      </c>
      <c r="H692" s="84" t="e">
        <f t="shared" si="373"/>
        <v>#REF!</v>
      </c>
      <c r="I692" s="84" t="e">
        <f t="shared" si="373"/>
        <v>#REF!</v>
      </c>
      <c r="J692" s="84" t="e">
        <f t="shared" si="373"/>
        <v>#REF!</v>
      </c>
      <c r="K692" s="84" t="e">
        <f t="shared" si="373"/>
        <v>#REF!</v>
      </c>
      <c r="L692" s="84" t="e">
        <f t="shared" si="373"/>
        <v>#REF!</v>
      </c>
      <c r="M692" s="84" t="e">
        <f t="shared" si="373"/>
        <v>#REF!</v>
      </c>
      <c r="N692" s="84" t="e">
        <f t="shared" si="373"/>
        <v>#REF!</v>
      </c>
      <c r="O692" s="84" t="e">
        <f t="shared" si="373"/>
        <v>#REF!</v>
      </c>
      <c r="P692" s="84" t="e">
        <f t="shared" si="373"/>
        <v>#REF!</v>
      </c>
      <c r="Q692" s="84" t="e">
        <f t="shared" si="373"/>
        <v>#REF!</v>
      </c>
      <c r="R692" s="84" t="e">
        <f t="shared" si="373"/>
        <v>#REF!</v>
      </c>
      <c r="S692" s="84" t="e">
        <f t="shared" si="373"/>
        <v>#REF!</v>
      </c>
      <c r="T692" s="84" t="e">
        <f t="shared" si="373"/>
        <v>#REF!</v>
      </c>
      <c r="U692" s="84" t="e">
        <f t="shared" si="373"/>
        <v>#REF!</v>
      </c>
      <c r="V692" s="84" t="e">
        <f t="shared" si="373"/>
        <v>#REF!</v>
      </c>
      <c r="W692" s="84" t="e">
        <f t="shared" si="373"/>
        <v>#REF!</v>
      </c>
      <c r="X692" s="84" t="e">
        <f t="shared" si="373"/>
        <v>#REF!</v>
      </c>
      <c r="Y692" s="84" t="e">
        <f t="shared" si="373"/>
        <v>#REF!</v>
      </c>
      <c r="Z692" s="84" t="e">
        <f t="shared" si="373"/>
        <v>#REF!</v>
      </c>
      <c r="AA692" s="84" t="e">
        <f t="shared" si="373"/>
        <v>#REF!</v>
      </c>
      <c r="AB692" s="84" t="e">
        <f t="shared" si="373"/>
        <v>#REF!</v>
      </c>
      <c r="AC692" s="84" t="e">
        <f t="shared" si="373"/>
        <v>#REF!</v>
      </c>
      <c r="AD692" s="84" t="e">
        <f t="shared" si="373"/>
        <v>#REF!</v>
      </c>
      <c r="AE692" s="84" t="e">
        <f t="shared" si="373"/>
        <v>#REF!</v>
      </c>
      <c r="AF692" s="45"/>
      <c r="AG692" s="45"/>
      <c r="AH692" s="45"/>
      <c r="AI692" s="45"/>
      <c r="AJ692" s="45"/>
      <c r="AK692" s="45"/>
      <c r="AL692" s="45"/>
      <c r="AM692" s="45"/>
      <c r="AN692" s="45"/>
      <c r="AO692" s="45"/>
      <c r="AP692" s="60"/>
      <c r="AQ692" s="45"/>
      <c r="AR692" s="45"/>
      <c r="AS692" s="45"/>
      <c r="AT692" s="45"/>
      <c r="AU692" s="45"/>
      <c r="AV692" s="45"/>
      <c r="AW692" s="46"/>
      <c r="AX692" s="45"/>
      <c r="AY692" s="45"/>
      <c r="AZ692" s="45"/>
      <c r="BA692" s="45"/>
      <c r="BB692" s="12"/>
      <c r="BC692" s="12"/>
      <c r="BD692" s="12"/>
    </row>
    <row r="693" spans="1:56">
      <c r="C693" s="30" t="e">
        <f>$C$28</f>
        <v>#REF!</v>
      </c>
      <c r="D693" s="84" t="e">
        <f>(D682-D684)/(B674-B673)</f>
        <v>#REF!</v>
      </c>
      <c r="E693" s="84" t="e">
        <f>(E682-E684)/(B674-B673)</f>
        <v>#REF!</v>
      </c>
      <c r="F693" s="84" t="e">
        <f>(F682-F684)/(B674-B673)</f>
        <v>#REF!</v>
      </c>
      <c r="G693" s="84" t="e">
        <f>(G682-G684)/(B674-B673)</f>
        <v>#REF!</v>
      </c>
      <c r="H693" s="84" t="e">
        <f>(H682-H684)/(B674-B673)</f>
        <v>#REF!</v>
      </c>
      <c r="I693" s="84" t="e">
        <f>(I682-I684)/(B674-B673)</f>
        <v>#REF!</v>
      </c>
      <c r="J693" s="84" t="e">
        <f>(J682-J684)/(B674-B673)</f>
        <v>#REF!</v>
      </c>
      <c r="K693" s="84" t="e">
        <f>(K682-K684)/(B674-B673)</f>
        <v>#REF!</v>
      </c>
      <c r="L693" s="84" t="e">
        <f>(L682-L684)/(B674-B673)</f>
        <v>#REF!</v>
      </c>
      <c r="M693" s="84" t="e">
        <f>(M682-M684)/(B674-B673)</f>
        <v>#REF!</v>
      </c>
      <c r="N693" s="84" t="e">
        <f>(N682-N684)/(B674-B673)</f>
        <v>#REF!</v>
      </c>
      <c r="O693" s="84" t="e">
        <f>(O682-O684)/(B674-B673)</f>
        <v>#REF!</v>
      </c>
      <c r="P693" s="84" t="e">
        <f>(P682-P684)/(B674-B673)</f>
        <v>#REF!</v>
      </c>
      <c r="Q693" s="84" t="e">
        <f>(Q682-Q684)/(B674-B673)</f>
        <v>#REF!</v>
      </c>
      <c r="R693" s="84" t="e">
        <f>(R682-R684)/(B674-B673)</f>
        <v>#REF!</v>
      </c>
      <c r="S693" s="84" t="e">
        <f>(S682-S684)/(B674-B673)</f>
        <v>#REF!</v>
      </c>
      <c r="T693" s="84" t="e">
        <f>(T682-T684)/(B674-B673)</f>
        <v>#REF!</v>
      </c>
      <c r="U693" s="84" t="e">
        <f>(U682-U684)/(B674-B673)</f>
        <v>#REF!</v>
      </c>
      <c r="V693" s="84" t="e">
        <f>(V682-V684)/(B674-B673)</f>
        <v>#REF!</v>
      </c>
      <c r="W693" s="84" t="e">
        <f>(W682-W684)/(B674-B673)</f>
        <v>#REF!</v>
      </c>
      <c r="X693" s="84" t="e">
        <f>(X682-X684)/(B674-B673)</f>
        <v>#REF!</v>
      </c>
      <c r="Y693" s="84" t="e">
        <f>(Y682-Y684)/(B674-B673)</f>
        <v>#REF!</v>
      </c>
      <c r="Z693" s="84" t="e">
        <f>(Z682-Z684)/(B674-B673)</f>
        <v>#REF!</v>
      </c>
      <c r="AA693" s="84" t="e">
        <f>(AA682-AA684)/(B674-B673)</f>
        <v>#REF!</v>
      </c>
      <c r="AB693" s="84" t="e">
        <f>(AB682-AB684)/(B674-B673)</f>
        <v>#REF!</v>
      </c>
      <c r="AC693" s="84" t="e">
        <f>(AC682-AC684)/(B674-B673)</f>
        <v>#REF!</v>
      </c>
      <c r="AD693" s="84" t="e">
        <f>(AD682-AD684)/(B674-B673)</f>
        <v>#REF!</v>
      </c>
      <c r="AE693" s="84" t="e">
        <f>(AE682-AE684)/(B674-B673)</f>
        <v>#REF!</v>
      </c>
      <c r="AF693" s="46"/>
      <c r="AG693" s="46"/>
      <c r="AH693" s="46"/>
      <c r="AI693" s="46"/>
      <c r="AJ693" s="46"/>
      <c r="AK693" s="46"/>
      <c r="AL693" s="46"/>
      <c r="AM693" s="46"/>
      <c r="AN693" s="46"/>
      <c r="AO693" s="46"/>
      <c r="AP693" s="46"/>
      <c r="AQ693" s="46"/>
      <c r="AR693" s="46"/>
      <c r="AS693" s="46"/>
      <c r="AT693" s="46"/>
      <c r="AU693" s="46"/>
      <c r="AV693" s="12"/>
      <c r="AW693" s="46"/>
      <c r="AX693" s="12"/>
      <c r="AY693" s="12"/>
      <c r="AZ693" s="12"/>
      <c r="BA693" s="12"/>
      <c r="BB693" s="12"/>
      <c r="BC693" s="12"/>
      <c r="BD693" s="12"/>
    </row>
    <row r="694" spans="1:56">
      <c r="C694" s="30"/>
      <c r="D694" s="34"/>
      <c r="E694" s="34"/>
      <c r="G694" s="34"/>
      <c r="H694" s="34"/>
      <c r="I694" s="34"/>
      <c r="J694" s="34"/>
      <c r="K694" s="34"/>
      <c r="L694" s="34"/>
      <c r="M694" s="34"/>
      <c r="N694" s="34"/>
      <c r="O694" s="34"/>
      <c r="P694" s="34"/>
      <c r="Q694" s="34"/>
      <c r="R694" s="34"/>
      <c r="S694" s="34"/>
      <c r="T694" s="34"/>
      <c r="U694" s="34"/>
      <c r="V694" s="34"/>
      <c r="W694" s="34"/>
      <c r="X694" s="89"/>
      <c r="Y694" s="89"/>
      <c r="Z694" s="89"/>
      <c r="AA694" s="89"/>
      <c r="AB694" s="34"/>
      <c r="AC694" s="34"/>
      <c r="AD694" s="34"/>
      <c r="AE694" s="34"/>
      <c r="AF694" s="46"/>
      <c r="AG694" s="46"/>
      <c r="AH694" s="46"/>
      <c r="AI694" s="46"/>
      <c r="AJ694" s="46"/>
      <c r="AK694" s="46"/>
      <c r="AL694" s="46"/>
      <c r="AM694" s="46"/>
      <c r="AN694" s="46"/>
      <c r="AO694" s="46"/>
      <c r="AP694" s="46"/>
      <c r="AQ694" s="46"/>
      <c r="AR694" s="46"/>
      <c r="AS694" s="46"/>
      <c r="AT694" s="46"/>
      <c r="AU694" s="46"/>
      <c r="AV694" s="46"/>
      <c r="AW694" s="46"/>
      <c r="AX694" s="46"/>
      <c r="AY694" s="46"/>
      <c r="AZ694" s="46"/>
      <c r="BA694" s="46"/>
      <c r="BB694" s="12"/>
      <c r="BC694" s="12"/>
      <c r="BD694" s="12"/>
    </row>
    <row r="695" spans="1:56">
      <c r="A695" s="39"/>
      <c r="B695" s="86"/>
      <c r="C695" s="30"/>
      <c r="D695" s="89"/>
      <c r="E695" s="34"/>
      <c r="F695" s="102"/>
      <c r="G695" s="102"/>
      <c r="H695" s="102"/>
      <c r="I695" s="102"/>
      <c r="J695" s="102"/>
      <c r="K695" s="34"/>
      <c r="L695" s="34"/>
      <c r="M695" s="34"/>
      <c r="N695" s="34"/>
      <c r="O695" s="34"/>
      <c r="P695" s="34"/>
      <c r="Q695" s="34"/>
      <c r="R695" s="34"/>
      <c r="S695" s="34"/>
      <c r="T695" s="34"/>
      <c r="U695" s="34"/>
      <c r="V695" s="34"/>
      <c r="W695" s="34"/>
      <c r="X695" s="89"/>
      <c r="Y695" s="89"/>
      <c r="Z695" s="89"/>
      <c r="AA695" s="89"/>
      <c r="AB695" s="34"/>
      <c r="AC695" s="34"/>
      <c r="AD695" s="34"/>
      <c r="AE695" s="34"/>
      <c r="AF695" s="46"/>
      <c r="AG695" s="46"/>
      <c r="AH695" s="46"/>
      <c r="AI695" s="46"/>
      <c r="AJ695" s="46"/>
      <c r="AK695" s="46"/>
      <c r="AL695" s="46"/>
      <c r="AM695" s="46"/>
      <c r="AN695" s="46"/>
      <c r="AO695" s="46"/>
      <c r="AP695" s="46"/>
      <c r="AQ695" s="46"/>
      <c r="AR695" s="46"/>
      <c r="AS695" s="46"/>
      <c r="AT695" s="46"/>
      <c r="AU695" s="46"/>
      <c r="AV695" s="46"/>
      <c r="AW695" s="46"/>
      <c r="AX695" s="46"/>
      <c r="AY695" s="46"/>
      <c r="AZ695" s="46"/>
      <c r="BA695" s="46"/>
      <c r="BB695" s="12"/>
      <c r="BC695" s="12"/>
      <c r="BD695" s="12"/>
    </row>
    <row r="696" spans="1:56">
      <c r="A696" s="39"/>
      <c r="B696" s="86"/>
      <c r="C696" s="30"/>
      <c r="D696" s="34"/>
      <c r="E696" s="34"/>
      <c r="F696" s="34"/>
      <c r="G696" s="34"/>
      <c r="H696" s="34"/>
      <c r="I696" s="34"/>
      <c r="J696" s="34"/>
      <c r="K696" s="34"/>
      <c r="L696" s="34"/>
      <c r="M696" s="34"/>
      <c r="N696" s="34"/>
      <c r="O696" s="34"/>
      <c r="P696" s="34"/>
      <c r="Q696" s="34"/>
      <c r="R696" s="34"/>
      <c r="S696" s="34"/>
      <c r="T696" s="34"/>
      <c r="U696" s="34"/>
      <c r="V696" s="34"/>
      <c r="W696" s="34"/>
      <c r="X696" s="89"/>
      <c r="Y696" s="89"/>
      <c r="Z696" s="89"/>
      <c r="AA696" s="89"/>
      <c r="AB696" s="34"/>
      <c r="AC696" s="34"/>
      <c r="AD696" s="34"/>
      <c r="AE696" s="34"/>
      <c r="AF696" s="46"/>
      <c r="AG696" s="46"/>
      <c r="AH696" s="46"/>
      <c r="AI696" s="46"/>
      <c r="AJ696" s="46"/>
      <c r="AK696" s="46"/>
      <c r="AL696" s="46"/>
      <c r="AM696" s="46"/>
      <c r="AN696" s="46"/>
      <c r="AO696" s="46"/>
      <c r="AP696" s="46"/>
      <c r="AQ696" s="46"/>
      <c r="AR696" s="46"/>
      <c r="AS696" s="46"/>
      <c r="AT696" s="46"/>
      <c r="AU696" s="46"/>
      <c r="AV696" s="46"/>
      <c r="AW696" s="46"/>
      <c r="AX696" s="46"/>
      <c r="AY696" s="46"/>
      <c r="AZ696" s="46"/>
      <c r="BA696" s="46"/>
      <c r="BB696" s="12"/>
      <c r="BC696" s="12"/>
      <c r="BD696" s="12"/>
    </row>
    <row r="697" spans="1:56" ht="14.45" customHeight="1">
      <c r="B697" s="12"/>
      <c r="C697" s="17"/>
      <c r="D697" s="12"/>
      <c r="E697" s="12"/>
      <c r="F697" s="12"/>
      <c r="G697" s="12"/>
      <c r="H697" s="12"/>
      <c r="I697" s="62"/>
      <c r="J697" s="12"/>
      <c r="K697" s="12"/>
      <c r="L697" s="50"/>
      <c r="M697" s="12"/>
      <c r="N697" s="12"/>
      <c r="O697" s="12"/>
      <c r="P697" s="12"/>
      <c r="Q697" s="12"/>
      <c r="R697" s="12"/>
      <c r="S697" s="12"/>
      <c r="T697" s="12"/>
      <c r="U697" s="12"/>
      <c r="V697" s="12"/>
      <c r="W697" s="12"/>
      <c r="X697" s="12"/>
      <c r="Y697" s="12"/>
      <c r="Z697" s="12"/>
      <c r="AA697" s="12"/>
      <c r="AB697" s="12"/>
      <c r="AC697" s="12"/>
      <c r="AD697" s="12"/>
      <c r="AE697" s="12"/>
      <c r="AF697" s="22"/>
      <c r="AG697" s="22"/>
      <c r="AH697" s="22"/>
      <c r="AI697" s="22"/>
      <c r="AJ697" s="22"/>
      <c r="AK697" s="22"/>
      <c r="AL697" s="22"/>
      <c r="AM697" s="22"/>
      <c r="AN697" s="22"/>
      <c r="AO697" s="22"/>
      <c r="AP697" s="22"/>
      <c r="AQ697" s="23"/>
      <c r="AR697" s="23"/>
      <c r="AS697" s="23"/>
      <c r="AT697" s="23"/>
      <c r="AU697" s="23"/>
      <c r="AV697" s="23"/>
      <c r="AW697" s="23"/>
      <c r="AX697" s="23"/>
      <c r="AY697" s="23"/>
      <c r="AZ697" s="23"/>
      <c r="BA697" s="23"/>
      <c r="BB697" s="12"/>
      <c r="BC697" s="12"/>
      <c r="BD697" s="12"/>
    </row>
    <row r="698" spans="1:56" ht="14.45" customHeight="1">
      <c r="A698" s="18" t="e">
        <f>+#REF!</f>
        <v>#REF!</v>
      </c>
      <c r="B698" s="12"/>
      <c r="C698" s="12"/>
      <c r="D698" s="12">
        <f>D$49</f>
        <v>0</v>
      </c>
      <c r="E698" s="12">
        <f t="shared" ref="E698:BD698" si="374">E$49</f>
        <v>1</v>
      </c>
      <c r="F698" s="12">
        <f t="shared" si="374"/>
        <v>2</v>
      </c>
      <c r="G698" s="12">
        <f t="shared" si="374"/>
        <v>3</v>
      </c>
      <c r="H698" s="12">
        <f t="shared" si="374"/>
        <v>4</v>
      </c>
      <c r="I698" s="12">
        <f t="shared" si="374"/>
        <v>5</v>
      </c>
      <c r="J698" s="12">
        <f t="shared" si="374"/>
        <v>6</v>
      </c>
      <c r="K698" s="12">
        <f t="shared" si="374"/>
        <v>7</v>
      </c>
      <c r="L698" s="12">
        <f t="shared" si="374"/>
        <v>8</v>
      </c>
      <c r="M698" s="12">
        <f t="shared" si="374"/>
        <v>9</v>
      </c>
      <c r="N698" s="12">
        <f t="shared" si="374"/>
        <v>10</v>
      </c>
      <c r="O698" s="12">
        <f t="shared" si="374"/>
        <v>11</v>
      </c>
      <c r="P698" s="12">
        <f t="shared" si="374"/>
        <v>12</v>
      </c>
      <c r="Q698" s="12">
        <f t="shared" si="374"/>
        <v>13</v>
      </c>
      <c r="R698" s="12">
        <f t="shared" si="374"/>
        <v>14</v>
      </c>
      <c r="S698" s="12">
        <f t="shared" si="374"/>
        <v>15</v>
      </c>
      <c r="T698" s="12">
        <f t="shared" si="374"/>
        <v>16</v>
      </c>
      <c r="U698" s="12">
        <f t="shared" si="374"/>
        <v>17</v>
      </c>
      <c r="V698" s="12">
        <f t="shared" si="374"/>
        <v>18</v>
      </c>
      <c r="W698" s="12">
        <f t="shared" si="374"/>
        <v>19</v>
      </c>
      <c r="X698" s="12">
        <f t="shared" si="374"/>
        <v>20</v>
      </c>
      <c r="Y698" s="12">
        <f t="shared" si="374"/>
        <v>21</v>
      </c>
      <c r="Z698" s="12">
        <f t="shared" si="374"/>
        <v>22</v>
      </c>
      <c r="AA698" s="12">
        <f t="shared" si="374"/>
        <v>23</v>
      </c>
      <c r="AB698" s="12">
        <f t="shared" si="374"/>
        <v>24</v>
      </c>
      <c r="AC698" s="12">
        <f t="shared" si="374"/>
        <v>25</v>
      </c>
      <c r="AD698" s="12">
        <f t="shared" si="374"/>
        <v>26</v>
      </c>
      <c r="AE698" s="12">
        <f t="shared" si="374"/>
        <v>27</v>
      </c>
      <c r="AF698" s="12">
        <f t="shared" si="374"/>
        <v>28</v>
      </c>
      <c r="AG698" s="12">
        <f t="shared" si="374"/>
        <v>29</v>
      </c>
      <c r="AH698" s="12">
        <f t="shared" si="374"/>
        <v>30</v>
      </c>
      <c r="AI698" s="12">
        <f t="shared" si="374"/>
        <v>31</v>
      </c>
      <c r="AJ698" s="12">
        <f t="shared" si="374"/>
        <v>32</v>
      </c>
      <c r="AK698" s="12">
        <f t="shared" si="374"/>
        <v>33</v>
      </c>
      <c r="AL698" s="12">
        <f t="shared" si="374"/>
        <v>34</v>
      </c>
      <c r="AM698" s="12">
        <f t="shared" si="374"/>
        <v>35</v>
      </c>
      <c r="AN698" s="12">
        <f t="shared" si="374"/>
        <v>36</v>
      </c>
      <c r="AO698" s="12">
        <f t="shared" si="374"/>
        <v>37</v>
      </c>
      <c r="AP698" s="12">
        <f t="shared" si="374"/>
        <v>38</v>
      </c>
      <c r="AQ698" s="12">
        <f t="shared" si="374"/>
        <v>39</v>
      </c>
      <c r="AR698" s="12">
        <f t="shared" si="374"/>
        <v>40</v>
      </c>
      <c r="AS698" s="12">
        <f t="shared" si="374"/>
        <v>41</v>
      </c>
      <c r="AT698" s="12">
        <f t="shared" si="374"/>
        <v>42</v>
      </c>
      <c r="AU698" s="12">
        <f t="shared" si="374"/>
        <v>43</v>
      </c>
      <c r="AV698" s="12">
        <f t="shared" si="374"/>
        <v>44</v>
      </c>
      <c r="AW698" s="12">
        <f t="shared" si="374"/>
        <v>45</v>
      </c>
      <c r="AX698" s="12">
        <f t="shared" si="374"/>
        <v>46</v>
      </c>
      <c r="AY698" s="12">
        <f t="shared" si="374"/>
        <v>47</v>
      </c>
      <c r="AZ698" s="12">
        <f t="shared" si="374"/>
        <v>48</v>
      </c>
      <c r="BA698" s="12">
        <f t="shared" si="374"/>
        <v>49</v>
      </c>
      <c r="BB698" s="12">
        <f t="shared" si="374"/>
        <v>50</v>
      </c>
      <c r="BC698" s="12">
        <f t="shared" si="374"/>
        <v>51</v>
      </c>
      <c r="BD698" s="12">
        <f t="shared" si="374"/>
        <v>52</v>
      </c>
    </row>
    <row r="699" spans="1:56" ht="15" customHeight="1">
      <c r="A699" s="28" t="e">
        <f>+"Grace "&amp; PV_Base!A698&amp;""</f>
        <v>#REF!</v>
      </c>
      <c r="B699" s="29" t="e">
        <f>#REF!</f>
        <v>#REF!</v>
      </c>
      <c r="C699" s="17"/>
      <c r="D699" s="25" t="e">
        <f>D$50</f>
        <v>#NAME?</v>
      </c>
      <c r="E699" s="25" t="e">
        <f t="shared" ref="E699:BD699" si="375">E$50</f>
        <v>#NAME?</v>
      </c>
      <c r="F699" s="25" t="e">
        <f t="shared" si="375"/>
        <v>#NAME?</v>
      </c>
      <c r="G699" s="25" t="e">
        <f t="shared" si="375"/>
        <v>#NAME?</v>
      </c>
      <c r="H699" s="25" t="e">
        <f t="shared" si="375"/>
        <v>#NAME?</v>
      </c>
      <c r="I699" s="25" t="e">
        <f t="shared" si="375"/>
        <v>#NAME?</v>
      </c>
      <c r="J699" s="25" t="e">
        <f t="shared" si="375"/>
        <v>#NAME?</v>
      </c>
      <c r="K699" s="25" t="e">
        <f t="shared" si="375"/>
        <v>#NAME?</v>
      </c>
      <c r="L699" s="25" t="e">
        <f t="shared" si="375"/>
        <v>#NAME?</v>
      </c>
      <c r="M699" s="25" t="e">
        <f t="shared" si="375"/>
        <v>#NAME?</v>
      </c>
      <c r="N699" s="25" t="e">
        <f t="shared" si="375"/>
        <v>#NAME?</v>
      </c>
      <c r="O699" s="25" t="e">
        <f t="shared" si="375"/>
        <v>#NAME?</v>
      </c>
      <c r="P699" s="25" t="e">
        <f t="shared" si="375"/>
        <v>#NAME?</v>
      </c>
      <c r="Q699" s="25" t="e">
        <f t="shared" si="375"/>
        <v>#NAME?</v>
      </c>
      <c r="R699" s="25" t="e">
        <f t="shared" si="375"/>
        <v>#NAME?</v>
      </c>
      <c r="S699" s="25" t="e">
        <f t="shared" si="375"/>
        <v>#NAME?</v>
      </c>
      <c r="T699" s="25" t="e">
        <f t="shared" si="375"/>
        <v>#NAME?</v>
      </c>
      <c r="U699" s="25" t="e">
        <f t="shared" si="375"/>
        <v>#NAME?</v>
      </c>
      <c r="V699" s="25" t="e">
        <f t="shared" si="375"/>
        <v>#NAME?</v>
      </c>
      <c r="W699" s="25" t="e">
        <f t="shared" si="375"/>
        <v>#NAME?</v>
      </c>
      <c r="X699" s="25" t="e">
        <f t="shared" si="375"/>
        <v>#NAME?</v>
      </c>
      <c r="Y699" s="25" t="e">
        <f t="shared" si="375"/>
        <v>#NAME?</v>
      </c>
      <c r="Z699" s="25" t="e">
        <f t="shared" si="375"/>
        <v>#NAME?</v>
      </c>
      <c r="AA699" s="25" t="e">
        <f t="shared" si="375"/>
        <v>#NAME?</v>
      </c>
      <c r="AB699" s="25" t="e">
        <f t="shared" si="375"/>
        <v>#NAME?</v>
      </c>
      <c r="AC699" s="25" t="e">
        <f t="shared" si="375"/>
        <v>#NAME?</v>
      </c>
      <c r="AD699" s="25" t="e">
        <f t="shared" si="375"/>
        <v>#NAME?</v>
      </c>
      <c r="AE699" s="25" t="e">
        <f t="shared" si="375"/>
        <v>#NAME?</v>
      </c>
      <c r="AF699" s="25" t="e">
        <f t="shared" si="375"/>
        <v>#NAME?</v>
      </c>
      <c r="AG699" s="25" t="e">
        <f t="shared" si="375"/>
        <v>#NAME?</v>
      </c>
      <c r="AH699" s="25" t="e">
        <f t="shared" si="375"/>
        <v>#NAME?</v>
      </c>
      <c r="AI699" s="25" t="e">
        <f t="shared" si="375"/>
        <v>#NAME?</v>
      </c>
      <c r="AJ699" s="25" t="e">
        <f t="shared" si="375"/>
        <v>#NAME?</v>
      </c>
      <c r="AK699" s="25" t="e">
        <f t="shared" si="375"/>
        <v>#NAME?</v>
      </c>
      <c r="AL699" s="25" t="e">
        <f t="shared" si="375"/>
        <v>#NAME?</v>
      </c>
      <c r="AM699" s="25" t="e">
        <f t="shared" si="375"/>
        <v>#NAME?</v>
      </c>
      <c r="AN699" s="25" t="e">
        <f t="shared" si="375"/>
        <v>#NAME?</v>
      </c>
      <c r="AO699" s="25" t="e">
        <f t="shared" si="375"/>
        <v>#NAME?</v>
      </c>
      <c r="AP699" s="25" t="e">
        <f t="shared" si="375"/>
        <v>#NAME?</v>
      </c>
      <c r="AQ699" s="25" t="e">
        <f t="shared" si="375"/>
        <v>#NAME?</v>
      </c>
      <c r="AR699" s="25" t="e">
        <f t="shared" si="375"/>
        <v>#NAME?</v>
      </c>
      <c r="AS699" s="25" t="e">
        <f t="shared" si="375"/>
        <v>#NAME?</v>
      </c>
      <c r="AT699" s="25" t="e">
        <f t="shared" si="375"/>
        <v>#NAME?</v>
      </c>
      <c r="AU699" s="25" t="e">
        <f t="shared" si="375"/>
        <v>#NAME?</v>
      </c>
      <c r="AV699" s="25" t="e">
        <f t="shared" si="375"/>
        <v>#NAME?</v>
      </c>
      <c r="AW699" s="25" t="e">
        <f t="shared" si="375"/>
        <v>#NAME?</v>
      </c>
      <c r="AX699" s="25" t="e">
        <f t="shared" si="375"/>
        <v>#NAME?</v>
      </c>
      <c r="AY699" s="25" t="e">
        <f t="shared" si="375"/>
        <v>#NAME?</v>
      </c>
      <c r="AZ699" s="25" t="e">
        <f t="shared" si="375"/>
        <v>#NAME?</v>
      </c>
      <c r="BA699" s="25" t="e">
        <f t="shared" si="375"/>
        <v>#NAME?</v>
      </c>
      <c r="BB699" s="25" t="e">
        <f t="shared" si="375"/>
        <v>#NAME?</v>
      </c>
      <c r="BC699" s="25" t="e">
        <f t="shared" si="375"/>
        <v>#NAME?</v>
      </c>
      <c r="BD699" s="25" t="e">
        <f t="shared" si="375"/>
        <v>#NAME?</v>
      </c>
    </row>
    <row r="700" spans="1:56">
      <c r="A700" s="32" t="e">
        <f>+"Maturity "&amp; PV_Base!A698&amp;""</f>
        <v>#REF!</v>
      </c>
      <c r="B700" s="33" t="e">
        <f>#REF!</f>
        <v>#REF!</v>
      </c>
      <c r="C700" s="30" t="str">
        <f>$C$9</f>
        <v>Base</v>
      </c>
      <c r="D700" s="31">
        <v>100</v>
      </c>
      <c r="E700" s="27"/>
      <c r="F700" s="27"/>
      <c r="G700" s="27"/>
      <c r="H700" s="27"/>
      <c r="I700" s="27"/>
      <c r="J700" s="27"/>
      <c r="K700" s="27"/>
      <c r="L700" s="27"/>
      <c r="M700" s="27"/>
      <c r="N700" s="27"/>
      <c r="O700" s="27"/>
      <c r="P700" s="27"/>
      <c r="Q700" s="27"/>
      <c r="R700" s="27"/>
      <c r="S700" s="27"/>
      <c r="T700" s="27"/>
      <c r="U700" s="27"/>
      <c r="V700" s="27"/>
      <c r="W700" s="27"/>
      <c r="X700" s="27"/>
      <c r="Y700" s="27"/>
      <c r="Z700" s="27"/>
      <c r="AA700" s="27"/>
      <c r="AB700" s="27"/>
      <c r="AC700" s="27"/>
      <c r="AD700" s="27"/>
      <c r="AE700" s="27"/>
      <c r="AF700" s="27"/>
      <c r="AG700" s="27"/>
      <c r="AH700" s="27"/>
      <c r="AI700" s="27"/>
      <c r="AJ700" s="27"/>
      <c r="AK700" s="27"/>
      <c r="AL700" s="27"/>
      <c r="AM700" s="27"/>
      <c r="AN700" s="27"/>
      <c r="AO700" s="27"/>
      <c r="AP700" s="27"/>
      <c r="AQ700" s="27"/>
      <c r="AR700" s="27"/>
      <c r="AS700" s="27"/>
      <c r="AT700" s="27"/>
      <c r="AU700" s="27"/>
      <c r="AV700" s="27"/>
      <c r="AW700" s="27"/>
      <c r="AX700" s="27"/>
      <c r="AY700" s="27"/>
      <c r="AZ700" s="27"/>
      <c r="BA700" s="27"/>
      <c r="BB700" s="12"/>
      <c r="BC700" s="12"/>
      <c r="BD700" s="12"/>
    </row>
    <row r="701" spans="1:56">
      <c r="A701" s="32" t="e">
        <f>+"Interest "&amp; PV_Base!A698&amp;""</f>
        <v>#REF!</v>
      </c>
      <c r="B701" s="35" t="e">
        <f>#REF!</f>
        <v>#REF!</v>
      </c>
      <c r="C701" s="30" t="e">
        <f>$C$10</f>
        <v>#REF!</v>
      </c>
      <c r="D701" s="34" t="e">
        <f>D700-D702</f>
        <v>#REF!</v>
      </c>
      <c r="E701" s="34" t="e">
        <f t="shared" ref="E701:AQ701" si="376">D701-E702</f>
        <v>#REF!</v>
      </c>
      <c r="F701" s="34" t="e">
        <f t="shared" si="376"/>
        <v>#REF!</v>
      </c>
      <c r="G701" s="34" t="e">
        <f t="shared" si="376"/>
        <v>#REF!</v>
      </c>
      <c r="H701" s="34" t="e">
        <f t="shared" si="376"/>
        <v>#REF!</v>
      </c>
      <c r="I701" s="34" t="e">
        <f t="shared" si="376"/>
        <v>#REF!</v>
      </c>
      <c r="J701" s="34" t="e">
        <f t="shared" si="376"/>
        <v>#REF!</v>
      </c>
      <c r="K701" s="34" t="e">
        <f t="shared" si="376"/>
        <v>#REF!</v>
      </c>
      <c r="L701" s="34" t="e">
        <f t="shared" si="376"/>
        <v>#REF!</v>
      </c>
      <c r="M701" s="34" t="e">
        <f t="shared" si="376"/>
        <v>#REF!</v>
      </c>
      <c r="N701" s="34" t="e">
        <f t="shared" si="376"/>
        <v>#REF!</v>
      </c>
      <c r="O701" s="34" t="e">
        <f t="shared" si="376"/>
        <v>#REF!</v>
      </c>
      <c r="P701" s="34" t="e">
        <f t="shared" si="376"/>
        <v>#REF!</v>
      </c>
      <c r="Q701" s="34" t="e">
        <f t="shared" si="376"/>
        <v>#REF!</v>
      </c>
      <c r="R701" s="34" t="e">
        <f t="shared" si="376"/>
        <v>#REF!</v>
      </c>
      <c r="S701" s="34" t="e">
        <f t="shared" si="376"/>
        <v>#REF!</v>
      </c>
      <c r="T701" s="34" t="e">
        <f t="shared" si="376"/>
        <v>#REF!</v>
      </c>
      <c r="U701" s="34" t="e">
        <f t="shared" si="376"/>
        <v>#REF!</v>
      </c>
      <c r="V701" s="34" t="e">
        <f t="shared" si="376"/>
        <v>#REF!</v>
      </c>
      <c r="W701" s="34" t="e">
        <f t="shared" si="376"/>
        <v>#REF!</v>
      </c>
      <c r="X701" s="34" t="e">
        <f t="shared" si="376"/>
        <v>#REF!</v>
      </c>
      <c r="Y701" s="34" t="e">
        <f t="shared" si="376"/>
        <v>#REF!</v>
      </c>
      <c r="Z701" s="34" t="e">
        <f t="shared" si="376"/>
        <v>#REF!</v>
      </c>
      <c r="AA701" s="34" t="e">
        <f t="shared" si="376"/>
        <v>#REF!</v>
      </c>
      <c r="AB701" s="34" t="e">
        <f t="shared" si="376"/>
        <v>#REF!</v>
      </c>
      <c r="AC701" s="34" t="e">
        <f t="shared" si="376"/>
        <v>#REF!</v>
      </c>
      <c r="AD701" s="34" t="e">
        <f t="shared" si="376"/>
        <v>#REF!</v>
      </c>
      <c r="AE701" s="34" t="e">
        <f t="shared" si="376"/>
        <v>#REF!</v>
      </c>
      <c r="AF701" s="34" t="e">
        <f t="shared" si="376"/>
        <v>#REF!</v>
      </c>
      <c r="AG701" s="34" t="e">
        <f t="shared" si="376"/>
        <v>#REF!</v>
      </c>
      <c r="AH701" s="34" t="e">
        <f t="shared" si="376"/>
        <v>#REF!</v>
      </c>
      <c r="AI701" s="34" t="e">
        <f t="shared" si="376"/>
        <v>#REF!</v>
      </c>
      <c r="AJ701" s="34" t="e">
        <f t="shared" si="376"/>
        <v>#REF!</v>
      </c>
      <c r="AK701" s="34" t="e">
        <f t="shared" si="376"/>
        <v>#REF!</v>
      </c>
      <c r="AL701" s="34" t="e">
        <f t="shared" si="376"/>
        <v>#REF!</v>
      </c>
      <c r="AM701" s="34" t="e">
        <f t="shared" si="376"/>
        <v>#REF!</v>
      </c>
      <c r="AN701" s="34" t="e">
        <f t="shared" si="376"/>
        <v>#REF!</v>
      </c>
      <c r="AO701" s="34" t="e">
        <f t="shared" si="376"/>
        <v>#REF!</v>
      </c>
      <c r="AP701" s="34" t="e">
        <f t="shared" si="376"/>
        <v>#REF!</v>
      </c>
      <c r="AQ701" s="34" t="e">
        <f t="shared" si="376"/>
        <v>#REF!</v>
      </c>
      <c r="AR701" s="34"/>
      <c r="AS701" s="34"/>
      <c r="AT701" s="34"/>
      <c r="AU701" s="34"/>
      <c r="AV701" s="34"/>
      <c r="AW701" s="34"/>
      <c r="AX701" s="34"/>
      <c r="AY701" s="34"/>
      <c r="AZ701" s="34"/>
      <c r="BA701" s="34"/>
      <c r="BB701" s="46"/>
      <c r="BC701" s="46"/>
      <c r="BD701" s="46"/>
    </row>
    <row r="702" spans="1:56">
      <c r="A702" s="36" t="e">
        <f>+"Discount "&amp; PV_Base!A698&amp;""</f>
        <v>#REF!</v>
      </c>
      <c r="B702" s="37" t="e">
        <f>#REF!</f>
        <v>#REF!</v>
      </c>
      <c r="C702" s="30" t="e">
        <f>$C$11</f>
        <v>#REF!</v>
      </c>
      <c r="D702" s="34" t="e">
        <f>IF(D698-D698-1&lt;B699,0,IF(D698-D698-1&lt;B700,D700/(B700-B699),0))</f>
        <v>#REF!</v>
      </c>
      <c r="E702" s="34" t="e">
        <f>IF(E698-D698-1&lt;B699,0,IF(E698-D698-1&lt;B700,D700/(B700-B699),0))</f>
        <v>#REF!</v>
      </c>
      <c r="F702" s="34" t="e">
        <f>IF(F698-D698-1&lt;B699,0,IF(F698-D698-1&lt;B700,D700/(B700-B699),0))</f>
        <v>#REF!</v>
      </c>
      <c r="G702" s="34" t="e">
        <f>IF(G698-D698-1&lt;B699,0,IF(G698-D698-1&lt;B700,D700/(B700-B699),0))</f>
        <v>#REF!</v>
      </c>
      <c r="H702" s="34" t="e">
        <f>IF(H698-D698-1&lt;B699,0,IF(H698-D698-1&lt;B700,D700/(B700-B699),0))</f>
        <v>#REF!</v>
      </c>
      <c r="I702" s="34" t="e">
        <f>IF(I698-D698-1&lt;B699,0,IF(I698-D698-1&lt;B700,D700/(B700-B699),0))</f>
        <v>#REF!</v>
      </c>
      <c r="J702" s="34" t="e">
        <f>IF(J698-D698-1&lt;B699,0,IF(J698-D698-1&lt;B700,D700/(B700-B699),0))</f>
        <v>#REF!</v>
      </c>
      <c r="K702" s="34" t="e">
        <f>IF(K698-D698-1&lt;B699,0,IF(K698-D698-1&lt;B700,D700/(B700-B699),0))</f>
        <v>#REF!</v>
      </c>
      <c r="L702" s="34" t="e">
        <f>IF(L698-D698-1&lt;B699,0,IF(L698-D698-1&lt;B700,D700/(B700-B699),0))</f>
        <v>#REF!</v>
      </c>
      <c r="M702" s="34" t="e">
        <f>IF(M698-D698-1&lt;B699,0,IF(M698-D698-1&lt;B700,D700/(B700-B699),0))</f>
        <v>#REF!</v>
      </c>
      <c r="N702" s="34" t="e">
        <f>IF(N698-D698-1&lt;B699,0,IF(N698-D698-1&lt;B700,D700/(B700-B699),0))</f>
        <v>#REF!</v>
      </c>
      <c r="O702" s="34" t="e">
        <f>IF(O698-D698-1&lt;B699,0,IF(O698-D698-1&lt;B700,D700/(B700-B699),0))</f>
        <v>#REF!</v>
      </c>
      <c r="P702" s="34" t="e">
        <f>IF(P698-D698-1&lt;B699,0,IF(P698-D698-1&lt;B700,D700/(B700-B699),0))</f>
        <v>#REF!</v>
      </c>
      <c r="Q702" s="34" t="e">
        <f>IF(Q698-D698-1&lt;B699,0,IF(Q698-D698-1&lt;B700,D700/(B700-B699),0))</f>
        <v>#REF!</v>
      </c>
      <c r="R702" s="34" t="e">
        <f>IF(R698-D698-1&lt;B699,0,IF(R698-D698-1&lt;B700,D700/(B700-B699),0))</f>
        <v>#REF!</v>
      </c>
      <c r="S702" s="34" t="e">
        <f>IF(S698-D698-1&lt;B699,0,IF(S698-D698-1&lt;B700,D700/(B700-B699),0))</f>
        <v>#REF!</v>
      </c>
      <c r="T702" s="34" t="e">
        <f>IF(T698-D698-1&lt;B699,0,IF(T698-D698-1&lt;B700,D700/(B700-B699),0))</f>
        <v>#REF!</v>
      </c>
      <c r="U702" s="34" t="e">
        <f>IF(U698-D698-1&lt;B699,0,IF(U698-D698-1&lt;B700,D700/(B700-B699),0))</f>
        <v>#REF!</v>
      </c>
      <c r="V702" s="34" t="e">
        <f>IF(V698-D698-1&lt;B699,0,IF(V698-D698-1&lt;B700,D700/(B700-B699),0))</f>
        <v>#REF!</v>
      </c>
      <c r="W702" s="34" t="e">
        <f>IF(W698-D698-1&lt;B699,0,IF(W698-D698-1&lt;B700,D700/(B700-B699),0))</f>
        <v>#REF!</v>
      </c>
      <c r="X702" s="34" t="e">
        <f>IF(X698-D698-1&lt;B699,0,IF(X698-D698-1&lt;B700,D700/(B700-B699),0))</f>
        <v>#REF!</v>
      </c>
      <c r="Y702" s="34" t="e">
        <f>IF(Y698-D698-1&lt;B699,0,IF(Y698-D698-1&lt;B700,D700/(B700-B699),0))</f>
        <v>#REF!</v>
      </c>
      <c r="Z702" s="34" t="e">
        <f>IF(Z698-D698-1&lt;B699,0,IF(Z698-D698-1&lt;B700,D700/(B700-B699),0))</f>
        <v>#REF!</v>
      </c>
      <c r="AA702" s="34" t="e">
        <f>IF(AA698-D698-1&lt;B699,0,IF(AA698-D698-1&lt;B700,D700/(B700-B699),0))</f>
        <v>#REF!</v>
      </c>
      <c r="AB702" s="34" t="e">
        <f>IF(AB698-D698-1&lt;B699,0,IF(AB698-D698-1&lt;B700,D700/(B700-B699),0))</f>
        <v>#REF!</v>
      </c>
      <c r="AC702" s="34" t="e">
        <f>IF(AC698-D698-1&lt;B699,0,IF(AC698-D698-1&lt;B700,D700/(B700-B699),0))</f>
        <v>#REF!</v>
      </c>
      <c r="AD702" s="34" t="e">
        <f>IF(AD698-D698-1&lt;B699,0,IF(AD698-D698-1&lt;B700,D700/(B700-B699),0))</f>
        <v>#REF!</v>
      </c>
      <c r="AE702" s="34" t="e">
        <f>IF(AE698-D698-1&lt;B699,0,IF(AE698-D698-1&lt;B700,D700/(B700-B699),0))</f>
        <v>#REF!</v>
      </c>
      <c r="AF702" s="34" t="e">
        <f>IF(AF698-D698-1&lt;B699,0,IF(AF698-D698-1&lt;B700,D700/(B700-B699),0))</f>
        <v>#REF!</v>
      </c>
      <c r="AG702" s="34" t="e">
        <f>IF(AG698-D698-1&lt;B699,0,IF(AG698-D698-1&lt;B700,D700/(B700-B699),0))</f>
        <v>#REF!</v>
      </c>
      <c r="AH702" s="34" t="e">
        <f>IF(AH698-D698-1&lt;B699,0,IF(AH698-D698-1&lt;B700,D700/(B700-B699),0))</f>
        <v>#REF!</v>
      </c>
      <c r="AI702" s="34" t="e">
        <f>IF(AI698-D698-1&lt;B699,0,IF(AI698-D698-1&lt;B700,D700/(B700-B699),0))</f>
        <v>#REF!</v>
      </c>
      <c r="AJ702" s="34" t="e">
        <f>IF(AJ698-D698-1&lt;B699,0,IF(AJ698-D698-1&lt;B700,D700/(B700-B699),0))</f>
        <v>#REF!</v>
      </c>
      <c r="AK702" s="34" t="e">
        <f>IF(AK698-D698-1&lt;B699,0,IF(AK698-D698-1&lt;B700,D700/(B700-B699),0))</f>
        <v>#REF!</v>
      </c>
      <c r="AL702" s="34" t="e">
        <f>IF(AL698-D698-1&lt;B699,0,IF(AL698-D698-1&lt;B700,D700/(B700-B699),0))</f>
        <v>#REF!</v>
      </c>
      <c r="AM702" s="34" t="e">
        <f>IF(AM698-D698-1&lt;B699,0,IF(AM698-D698-1&lt;B700,D700/(B700-B699),0))</f>
        <v>#REF!</v>
      </c>
      <c r="AN702" s="34" t="e">
        <f>IF(AN698-D698-1&lt;B699,0,IF(AN698-D698-1&lt;B700,D700/(B700-B699),0))</f>
        <v>#REF!</v>
      </c>
      <c r="AO702" s="34" t="e">
        <f>IF(AO698-D698-1&lt;B699,0,IF(AO698-D698-1&lt;B700,D700/(B700-B699),0))</f>
        <v>#REF!</v>
      </c>
      <c r="AP702" s="34" t="e">
        <f>IF(AP698-D698-1&lt;B699,0,IF(AP698-D698-1&lt;B700,D700/(B700-B699),0))</f>
        <v>#REF!</v>
      </c>
      <c r="AQ702" s="34" t="e">
        <f>IF(AQ698-D698-1&lt;B699,0,IF(AQ698-D698-1&lt;B700,D700/(B700-B699),0))</f>
        <v>#REF!</v>
      </c>
      <c r="AR702" s="34"/>
      <c r="AS702" s="34"/>
      <c r="AT702" s="34"/>
      <c r="AU702" s="34"/>
      <c r="AV702" s="34"/>
      <c r="AW702" s="34"/>
      <c r="AX702" s="34"/>
      <c r="AY702" s="34"/>
      <c r="AZ702" s="34"/>
      <c r="BA702" s="34"/>
      <c r="BB702" s="46"/>
      <c r="BC702" s="46"/>
      <c r="BD702" s="46"/>
    </row>
    <row r="703" spans="1:56">
      <c r="A703" s="49"/>
      <c r="B703" s="12"/>
      <c r="C703" s="30" t="e">
        <f>$C$12</f>
        <v>#REF!</v>
      </c>
      <c r="D703" s="84"/>
      <c r="E703" s="84" t="e">
        <f>$B701*D701</f>
        <v>#REF!</v>
      </c>
      <c r="F703" s="84" t="e">
        <f t="shared" ref="F703:BD703" si="377">$B701*E701</f>
        <v>#REF!</v>
      </c>
      <c r="G703" s="84" t="e">
        <f t="shared" si="377"/>
        <v>#REF!</v>
      </c>
      <c r="H703" s="84" t="e">
        <f t="shared" si="377"/>
        <v>#REF!</v>
      </c>
      <c r="I703" s="84" t="e">
        <f t="shared" si="377"/>
        <v>#REF!</v>
      </c>
      <c r="J703" s="84" t="e">
        <f t="shared" si="377"/>
        <v>#REF!</v>
      </c>
      <c r="K703" s="84" t="e">
        <f t="shared" si="377"/>
        <v>#REF!</v>
      </c>
      <c r="L703" s="84" t="e">
        <f t="shared" si="377"/>
        <v>#REF!</v>
      </c>
      <c r="M703" s="84" t="e">
        <f t="shared" si="377"/>
        <v>#REF!</v>
      </c>
      <c r="N703" s="84" t="e">
        <f t="shared" si="377"/>
        <v>#REF!</v>
      </c>
      <c r="O703" s="84" t="e">
        <f t="shared" si="377"/>
        <v>#REF!</v>
      </c>
      <c r="P703" s="84" t="e">
        <f t="shared" si="377"/>
        <v>#REF!</v>
      </c>
      <c r="Q703" s="84" t="e">
        <f t="shared" si="377"/>
        <v>#REF!</v>
      </c>
      <c r="R703" s="84" t="e">
        <f t="shared" si="377"/>
        <v>#REF!</v>
      </c>
      <c r="S703" s="84" t="e">
        <f t="shared" si="377"/>
        <v>#REF!</v>
      </c>
      <c r="T703" s="84" t="e">
        <f t="shared" si="377"/>
        <v>#REF!</v>
      </c>
      <c r="U703" s="84" t="e">
        <f t="shared" si="377"/>
        <v>#REF!</v>
      </c>
      <c r="V703" s="84" t="e">
        <f t="shared" si="377"/>
        <v>#REF!</v>
      </c>
      <c r="W703" s="84" t="e">
        <f t="shared" si="377"/>
        <v>#REF!</v>
      </c>
      <c r="X703" s="84" t="e">
        <f t="shared" si="377"/>
        <v>#REF!</v>
      </c>
      <c r="Y703" s="84" t="e">
        <f t="shared" si="377"/>
        <v>#REF!</v>
      </c>
      <c r="Z703" s="84" t="e">
        <f t="shared" si="377"/>
        <v>#REF!</v>
      </c>
      <c r="AA703" s="84" t="e">
        <f t="shared" si="377"/>
        <v>#REF!</v>
      </c>
      <c r="AB703" s="84" t="e">
        <f t="shared" si="377"/>
        <v>#REF!</v>
      </c>
      <c r="AC703" s="84" t="e">
        <f t="shared" si="377"/>
        <v>#REF!</v>
      </c>
      <c r="AD703" s="84" t="e">
        <f t="shared" si="377"/>
        <v>#REF!</v>
      </c>
      <c r="AE703" s="84" t="e">
        <f t="shared" si="377"/>
        <v>#REF!</v>
      </c>
      <c r="AF703" s="84" t="e">
        <f t="shared" si="377"/>
        <v>#REF!</v>
      </c>
      <c r="AG703" s="84" t="e">
        <f t="shared" si="377"/>
        <v>#REF!</v>
      </c>
      <c r="AH703" s="84" t="e">
        <f t="shared" si="377"/>
        <v>#REF!</v>
      </c>
      <c r="AI703" s="84" t="e">
        <f t="shared" si="377"/>
        <v>#REF!</v>
      </c>
      <c r="AJ703" s="84" t="e">
        <f t="shared" si="377"/>
        <v>#REF!</v>
      </c>
      <c r="AK703" s="84" t="e">
        <f t="shared" si="377"/>
        <v>#REF!</v>
      </c>
      <c r="AL703" s="84" t="e">
        <f t="shared" si="377"/>
        <v>#REF!</v>
      </c>
      <c r="AM703" s="84" t="e">
        <f t="shared" si="377"/>
        <v>#REF!</v>
      </c>
      <c r="AN703" s="84" t="e">
        <f t="shared" si="377"/>
        <v>#REF!</v>
      </c>
      <c r="AO703" s="84" t="e">
        <f t="shared" si="377"/>
        <v>#REF!</v>
      </c>
      <c r="AP703" s="84" t="e">
        <f t="shared" si="377"/>
        <v>#REF!</v>
      </c>
      <c r="AQ703" s="84" t="e">
        <f t="shared" si="377"/>
        <v>#REF!</v>
      </c>
      <c r="AR703" s="84" t="e">
        <f t="shared" si="377"/>
        <v>#REF!</v>
      </c>
      <c r="AS703" s="84" t="e">
        <f t="shared" si="377"/>
        <v>#REF!</v>
      </c>
      <c r="AT703" s="84" t="e">
        <f t="shared" si="377"/>
        <v>#REF!</v>
      </c>
      <c r="AU703" s="84" t="e">
        <f t="shared" si="377"/>
        <v>#REF!</v>
      </c>
      <c r="AV703" s="84" t="e">
        <f t="shared" si="377"/>
        <v>#REF!</v>
      </c>
      <c r="AW703" s="84" t="e">
        <f t="shared" si="377"/>
        <v>#REF!</v>
      </c>
      <c r="AX703" s="84" t="e">
        <f t="shared" si="377"/>
        <v>#REF!</v>
      </c>
      <c r="AY703" s="84" t="e">
        <f t="shared" si="377"/>
        <v>#REF!</v>
      </c>
      <c r="AZ703" s="84" t="e">
        <f t="shared" si="377"/>
        <v>#REF!</v>
      </c>
      <c r="BA703" s="84" t="e">
        <f t="shared" si="377"/>
        <v>#REF!</v>
      </c>
      <c r="BB703" s="84" t="e">
        <f t="shared" si="377"/>
        <v>#REF!</v>
      </c>
      <c r="BC703" s="84" t="e">
        <f t="shared" si="377"/>
        <v>#REF!</v>
      </c>
      <c r="BD703" s="84" t="e">
        <f t="shared" si="377"/>
        <v>#REF!</v>
      </c>
    </row>
    <row r="704" spans="1:56">
      <c r="A704" s="49"/>
      <c r="B704" s="12"/>
      <c r="C704" s="30" t="e">
        <f>$C$13</f>
        <v>#REF!</v>
      </c>
      <c r="D704" s="34" t="e">
        <f t="shared" ref="D704:AQ704" si="378">D702+D703</f>
        <v>#REF!</v>
      </c>
      <c r="E704" s="34" t="e">
        <f t="shared" si="378"/>
        <v>#REF!</v>
      </c>
      <c r="F704" s="34" t="e">
        <f t="shared" si="378"/>
        <v>#REF!</v>
      </c>
      <c r="G704" s="34" t="e">
        <f t="shared" si="378"/>
        <v>#REF!</v>
      </c>
      <c r="H704" s="34" t="e">
        <f t="shared" si="378"/>
        <v>#REF!</v>
      </c>
      <c r="I704" s="34" t="e">
        <f t="shared" si="378"/>
        <v>#REF!</v>
      </c>
      <c r="J704" s="34" t="e">
        <f t="shared" si="378"/>
        <v>#REF!</v>
      </c>
      <c r="K704" s="34" t="e">
        <f t="shared" si="378"/>
        <v>#REF!</v>
      </c>
      <c r="L704" s="34" t="e">
        <f t="shared" si="378"/>
        <v>#REF!</v>
      </c>
      <c r="M704" s="34" t="e">
        <f t="shared" si="378"/>
        <v>#REF!</v>
      </c>
      <c r="N704" s="34" t="e">
        <f t="shared" si="378"/>
        <v>#REF!</v>
      </c>
      <c r="O704" s="34" t="e">
        <f t="shared" si="378"/>
        <v>#REF!</v>
      </c>
      <c r="P704" s="34" t="e">
        <f t="shared" si="378"/>
        <v>#REF!</v>
      </c>
      <c r="Q704" s="34" t="e">
        <f t="shared" si="378"/>
        <v>#REF!</v>
      </c>
      <c r="R704" s="34" t="e">
        <f t="shared" si="378"/>
        <v>#REF!</v>
      </c>
      <c r="S704" s="34" t="e">
        <f t="shared" si="378"/>
        <v>#REF!</v>
      </c>
      <c r="T704" s="34" t="e">
        <f t="shared" si="378"/>
        <v>#REF!</v>
      </c>
      <c r="U704" s="34" t="e">
        <f t="shared" si="378"/>
        <v>#REF!</v>
      </c>
      <c r="V704" s="34" t="e">
        <f t="shared" si="378"/>
        <v>#REF!</v>
      </c>
      <c r="W704" s="34" t="e">
        <f t="shared" si="378"/>
        <v>#REF!</v>
      </c>
      <c r="X704" s="34" t="e">
        <f t="shared" si="378"/>
        <v>#REF!</v>
      </c>
      <c r="Y704" s="34" t="e">
        <f t="shared" si="378"/>
        <v>#REF!</v>
      </c>
      <c r="Z704" s="34" t="e">
        <f t="shared" si="378"/>
        <v>#REF!</v>
      </c>
      <c r="AA704" s="34" t="e">
        <f t="shared" si="378"/>
        <v>#REF!</v>
      </c>
      <c r="AB704" s="34" t="e">
        <f t="shared" si="378"/>
        <v>#REF!</v>
      </c>
      <c r="AC704" s="34" t="e">
        <f t="shared" si="378"/>
        <v>#REF!</v>
      </c>
      <c r="AD704" s="34" t="e">
        <f t="shared" si="378"/>
        <v>#REF!</v>
      </c>
      <c r="AE704" s="34" t="e">
        <f t="shared" si="378"/>
        <v>#REF!</v>
      </c>
      <c r="AF704" s="34" t="e">
        <f t="shared" si="378"/>
        <v>#REF!</v>
      </c>
      <c r="AG704" s="34" t="e">
        <f t="shared" si="378"/>
        <v>#REF!</v>
      </c>
      <c r="AH704" s="34" t="e">
        <f t="shared" si="378"/>
        <v>#REF!</v>
      </c>
      <c r="AI704" s="34" t="e">
        <f t="shared" si="378"/>
        <v>#REF!</v>
      </c>
      <c r="AJ704" s="34" t="e">
        <f t="shared" si="378"/>
        <v>#REF!</v>
      </c>
      <c r="AK704" s="34" t="e">
        <f t="shared" si="378"/>
        <v>#REF!</v>
      </c>
      <c r="AL704" s="34" t="e">
        <f t="shared" si="378"/>
        <v>#REF!</v>
      </c>
      <c r="AM704" s="34" t="e">
        <f t="shared" si="378"/>
        <v>#REF!</v>
      </c>
      <c r="AN704" s="34" t="e">
        <f t="shared" si="378"/>
        <v>#REF!</v>
      </c>
      <c r="AO704" s="34" t="e">
        <f t="shared" si="378"/>
        <v>#REF!</v>
      </c>
      <c r="AP704" s="34" t="e">
        <f t="shared" si="378"/>
        <v>#REF!</v>
      </c>
      <c r="AQ704" s="34" t="e">
        <f t="shared" si="378"/>
        <v>#REF!</v>
      </c>
      <c r="AR704" s="34"/>
      <c r="AS704" s="34"/>
      <c r="AT704" s="34"/>
      <c r="AU704" s="34"/>
      <c r="AV704" s="34"/>
      <c r="AW704" s="34"/>
      <c r="AX704" s="34"/>
      <c r="AY704" s="34"/>
      <c r="AZ704" s="34"/>
      <c r="BA704" s="34"/>
      <c r="BB704" s="45"/>
      <c r="BC704" s="45"/>
      <c r="BD704" s="45"/>
    </row>
    <row r="705" spans="1:56">
      <c r="A705" s="39"/>
      <c r="B705" s="12"/>
      <c r="C705" s="30" t="e">
        <f>$C$14</f>
        <v>#REF!</v>
      </c>
      <c r="D705" s="34" t="e">
        <f>IF($B701&gt;=$B702, D701, NPV($B702,E704:$BD704))</f>
        <v>#REF!</v>
      </c>
      <c r="E705" s="34" t="e">
        <f>IF($B701&gt;=$B702, E701, NPV($B702,F704:$BD704))</f>
        <v>#REF!</v>
      </c>
      <c r="F705" s="34" t="e">
        <f>IF($B701&gt;=$B702, F701, NPV($B702,G704:$BD704))</f>
        <v>#REF!</v>
      </c>
      <c r="G705" s="34" t="e">
        <f>IF($B701&gt;=$B702, G701, NPV($B702,H704:$BD704))</f>
        <v>#REF!</v>
      </c>
      <c r="H705" s="34" t="e">
        <f>IF($B701&gt;=$B702, H701, NPV($B702,I704:$BD704))</f>
        <v>#REF!</v>
      </c>
      <c r="I705" s="34" t="e">
        <f>IF($B701&gt;=$B702, I701, NPV($B702,J704:$BD704))</f>
        <v>#REF!</v>
      </c>
      <c r="J705" s="34" t="e">
        <f>IF($B701&gt;=$B702, J701, NPV($B702,K704:$BD704))</f>
        <v>#REF!</v>
      </c>
      <c r="K705" s="34" t="e">
        <f>IF($B701&gt;=$B702, K701, NPV($B702,L704:$BD704))</f>
        <v>#REF!</v>
      </c>
      <c r="L705" s="34" t="e">
        <f>IF($B701&gt;=$B702, L701, NPV($B702,M704:$BD704))</f>
        <v>#REF!</v>
      </c>
      <c r="M705" s="34" t="e">
        <f>IF($B701&gt;=$B702, M701, NPV($B702,N704:$BD704))</f>
        <v>#REF!</v>
      </c>
      <c r="N705" s="34" t="e">
        <f>IF($B701&gt;=$B702, N701, NPV($B702,O704:$BD704))</f>
        <v>#REF!</v>
      </c>
      <c r="O705" s="34" t="e">
        <f>IF($B701&gt;=$B702, O701, NPV($B702,P704:$BD704))</f>
        <v>#REF!</v>
      </c>
      <c r="P705" s="34" t="e">
        <f>IF($B701&gt;=$B702, P701, NPV($B702,Q704:$BD704))</f>
        <v>#REF!</v>
      </c>
      <c r="Q705" s="34" t="e">
        <f>IF($B701&gt;=$B702, Q701, NPV($B702,R704:$BD704))</f>
        <v>#REF!</v>
      </c>
      <c r="R705" s="34" t="e">
        <f>IF($B701&gt;=$B702, R701, NPV($B702,S704:$BD704))</f>
        <v>#REF!</v>
      </c>
      <c r="S705" s="34" t="e">
        <f>IF($B701&gt;=$B702, S701, NPV($B702,T704:$BD704))</f>
        <v>#REF!</v>
      </c>
      <c r="T705" s="34" t="e">
        <f>IF($B701&gt;=$B702, T701, NPV($B702,U704:$BD704))</f>
        <v>#REF!</v>
      </c>
      <c r="U705" s="34" t="e">
        <f>IF($B701&gt;=$B702, U701, NPV($B702,V704:$BD704))</f>
        <v>#REF!</v>
      </c>
      <c r="V705" s="34" t="e">
        <f>IF($B701&gt;=$B702, V701, NPV($B702,W704:$BD704))</f>
        <v>#REF!</v>
      </c>
      <c r="W705" s="34" t="e">
        <f>IF($B701&gt;=$B702, W701, NPV($B702,X704:$BD704))</f>
        <v>#REF!</v>
      </c>
      <c r="X705" s="34" t="e">
        <f>IF($B701&gt;=$B702, X701, NPV($B702,Y704:$BD704))</f>
        <v>#REF!</v>
      </c>
      <c r="Y705" s="34" t="e">
        <f>IF($B701&gt;=$B702, Y701, NPV($B702,Z704:$BD704))</f>
        <v>#REF!</v>
      </c>
      <c r="Z705" s="34" t="e">
        <f>IF($B701&gt;=$B702, Z701, NPV($B702,AA704:$BD704))</f>
        <v>#REF!</v>
      </c>
      <c r="AA705" s="34" t="e">
        <f>IF($B701&gt;=$B702, AA701, NPV($B702,AB704:$BD704))</f>
        <v>#REF!</v>
      </c>
      <c r="AB705" s="34" t="e">
        <f>IF($B701&gt;=$B702, AB701, NPV($B702,AC704:$BD704))</f>
        <v>#REF!</v>
      </c>
      <c r="AC705" s="34" t="e">
        <f>IF($B701&gt;=$B702, AC701, NPV($B702,AD704:$BD704))</f>
        <v>#REF!</v>
      </c>
      <c r="AD705" s="34" t="e">
        <f>IF($B701&gt;=$B702, AD701, NPV($B702,AE704:$BD704))</f>
        <v>#REF!</v>
      </c>
      <c r="AE705" s="34" t="e">
        <f>IF($B701&gt;=$B702, AE701, NPV($B702,AF704:$BD704))</f>
        <v>#REF!</v>
      </c>
      <c r="AF705" s="34" t="e">
        <f>IF($B701&gt;=$B702, AF701, NPV($B702,AG704:$BD704))</f>
        <v>#REF!</v>
      </c>
      <c r="AG705" s="34" t="e">
        <f>IF($B701&gt;=$B702, AG701, NPV($B702,AH704:$BD704))</f>
        <v>#REF!</v>
      </c>
      <c r="AH705" s="34" t="e">
        <f>IF($B701&gt;=$B702, AH701, NPV($B702,AI704:$BD704))</f>
        <v>#REF!</v>
      </c>
      <c r="AI705" s="34" t="e">
        <f>IF($B701&gt;=$B702, AI701, NPV($B702,AJ704:$BD704))</f>
        <v>#REF!</v>
      </c>
      <c r="AJ705" s="34" t="e">
        <f>IF($B701&gt;=$B702, AJ701, NPV($B702,AK704:$BD704))</f>
        <v>#REF!</v>
      </c>
      <c r="AK705" s="34" t="e">
        <f>IF($B701&gt;=$B702, AK701, NPV($B702,AL704:$BD704))</f>
        <v>#REF!</v>
      </c>
      <c r="AL705" s="34" t="e">
        <f>IF($B701&gt;=$B702, AL701, NPV($B702,AM704:$BD704))</f>
        <v>#REF!</v>
      </c>
      <c r="AM705" s="34" t="e">
        <f>IF($B701&gt;=$B702, AM701, NPV($B702,AN704:$BD704))</f>
        <v>#REF!</v>
      </c>
      <c r="AN705" s="34" t="e">
        <f>IF($B701&gt;=$B702, AN701, NPV($B702,AO704:$BD704))</f>
        <v>#REF!</v>
      </c>
      <c r="AO705" s="34" t="e">
        <f>IF($B701&gt;=$B702, AO701, NPV($B702,AP704:$BD704))</f>
        <v>#REF!</v>
      </c>
      <c r="AP705" s="34" t="e">
        <f>IF($B701&gt;=$B702, AP701, NPV($B702,AQ704:$BD704))</f>
        <v>#REF!</v>
      </c>
      <c r="AQ705" s="34" t="e">
        <f>IF($B701&gt;=$B702, AQ701, NPV($B702,AR704:$BD704))</f>
        <v>#REF!</v>
      </c>
      <c r="AR705" s="34"/>
      <c r="AS705" s="34"/>
      <c r="AT705" s="34"/>
      <c r="AU705" s="34"/>
      <c r="AV705" s="34"/>
      <c r="AW705" s="34"/>
      <c r="AX705" s="34"/>
      <c r="AY705" s="34"/>
      <c r="AZ705" s="34"/>
      <c r="BA705" s="34"/>
      <c r="BB705" s="34"/>
      <c r="BC705" s="34"/>
      <c r="BD705" s="34"/>
    </row>
    <row r="706" spans="1:56">
      <c r="A706" s="39"/>
      <c r="B706" s="12"/>
      <c r="C706" s="30" t="e">
        <f>$C$15</f>
        <v>#REF!</v>
      </c>
      <c r="D706" s="34" t="e">
        <f t="shared" ref="D706:AQ706" si="379">IF(D705=0,0,(1-D705/D701)*100)</f>
        <v>#REF!</v>
      </c>
      <c r="E706" s="34" t="e">
        <f t="shared" si="379"/>
        <v>#REF!</v>
      </c>
      <c r="F706" s="34" t="e">
        <f t="shared" si="379"/>
        <v>#REF!</v>
      </c>
      <c r="G706" s="34" t="e">
        <f t="shared" si="379"/>
        <v>#REF!</v>
      </c>
      <c r="H706" s="34" t="e">
        <f t="shared" si="379"/>
        <v>#REF!</v>
      </c>
      <c r="I706" s="34" t="e">
        <f t="shared" si="379"/>
        <v>#REF!</v>
      </c>
      <c r="J706" s="34" t="e">
        <f t="shared" si="379"/>
        <v>#REF!</v>
      </c>
      <c r="K706" s="34" t="e">
        <f t="shared" si="379"/>
        <v>#REF!</v>
      </c>
      <c r="L706" s="34" t="e">
        <f t="shared" si="379"/>
        <v>#REF!</v>
      </c>
      <c r="M706" s="34" t="e">
        <f t="shared" si="379"/>
        <v>#REF!</v>
      </c>
      <c r="N706" s="34" t="e">
        <f t="shared" si="379"/>
        <v>#REF!</v>
      </c>
      <c r="O706" s="34" t="e">
        <f t="shared" si="379"/>
        <v>#REF!</v>
      </c>
      <c r="P706" s="34" t="e">
        <f t="shared" si="379"/>
        <v>#REF!</v>
      </c>
      <c r="Q706" s="34" t="e">
        <f t="shared" si="379"/>
        <v>#REF!</v>
      </c>
      <c r="R706" s="34" t="e">
        <f t="shared" si="379"/>
        <v>#REF!</v>
      </c>
      <c r="S706" s="34" t="e">
        <f t="shared" si="379"/>
        <v>#REF!</v>
      </c>
      <c r="T706" s="34" t="e">
        <f t="shared" si="379"/>
        <v>#REF!</v>
      </c>
      <c r="U706" s="34" t="e">
        <f t="shared" si="379"/>
        <v>#REF!</v>
      </c>
      <c r="V706" s="34" t="e">
        <f t="shared" si="379"/>
        <v>#REF!</v>
      </c>
      <c r="W706" s="34" t="e">
        <f t="shared" si="379"/>
        <v>#REF!</v>
      </c>
      <c r="X706" s="34" t="e">
        <f t="shared" si="379"/>
        <v>#REF!</v>
      </c>
      <c r="Y706" s="34" t="e">
        <f t="shared" si="379"/>
        <v>#REF!</v>
      </c>
      <c r="Z706" s="34" t="e">
        <f t="shared" si="379"/>
        <v>#REF!</v>
      </c>
      <c r="AA706" s="34" t="e">
        <f t="shared" si="379"/>
        <v>#REF!</v>
      </c>
      <c r="AB706" s="34" t="e">
        <f t="shared" si="379"/>
        <v>#REF!</v>
      </c>
      <c r="AC706" s="34" t="e">
        <f t="shared" si="379"/>
        <v>#REF!</v>
      </c>
      <c r="AD706" s="34" t="e">
        <f t="shared" si="379"/>
        <v>#REF!</v>
      </c>
      <c r="AE706" s="34" t="e">
        <f t="shared" si="379"/>
        <v>#REF!</v>
      </c>
      <c r="AF706" s="34" t="e">
        <f t="shared" si="379"/>
        <v>#REF!</v>
      </c>
      <c r="AG706" s="34" t="e">
        <f t="shared" si="379"/>
        <v>#REF!</v>
      </c>
      <c r="AH706" s="34" t="e">
        <f t="shared" si="379"/>
        <v>#REF!</v>
      </c>
      <c r="AI706" s="34" t="e">
        <f t="shared" si="379"/>
        <v>#REF!</v>
      </c>
      <c r="AJ706" s="34" t="e">
        <f t="shared" si="379"/>
        <v>#REF!</v>
      </c>
      <c r="AK706" s="34" t="e">
        <f t="shared" si="379"/>
        <v>#REF!</v>
      </c>
      <c r="AL706" s="34" t="e">
        <f t="shared" si="379"/>
        <v>#REF!</v>
      </c>
      <c r="AM706" s="34" t="e">
        <f t="shared" si="379"/>
        <v>#REF!</v>
      </c>
      <c r="AN706" s="34" t="e">
        <f t="shared" si="379"/>
        <v>#REF!</v>
      </c>
      <c r="AO706" s="34" t="e">
        <f t="shared" si="379"/>
        <v>#REF!</v>
      </c>
      <c r="AP706" s="34" t="e">
        <f t="shared" si="379"/>
        <v>#REF!</v>
      </c>
      <c r="AQ706" s="34" t="e">
        <f t="shared" si="379"/>
        <v>#REF!</v>
      </c>
      <c r="AR706" s="50"/>
      <c r="AS706" s="50"/>
      <c r="AT706" s="50"/>
      <c r="AU706" s="50"/>
      <c r="AV706" s="50"/>
      <c r="AW706" s="50"/>
      <c r="AX706" s="50"/>
      <c r="AY706" s="50"/>
      <c r="AZ706" s="50"/>
      <c r="BA706" s="50"/>
      <c r="BB706" s="12"/>
      <c r="BC706" s="12"/>
      <c r="BD706" s="12"/>
    </row>
    <row r="707" spans="1:56">
      <c r="C707" s="30" t="str">
        <f>$C$16</f>
        <v>t-g&gt;0</v>
      </c>
      <c r="D707" s="42" t="e">
        <f t="shared" ref="D707:AE707" si="380">IF(D698-$B699&gt;0,D698-$B699,0)</f>
        <v>#REF!</v>
      </c>
      <c r="E707" s="42" t="e">
        <f t="shared" si="380"/>
        <v>#REF!</v>
      </c>
      <c r="F707" s="42" t="e">
        <f t="shared" si="380"/>
        <v>#REF!</v>
      </c>
      <c r="G707" s="42" t="e">
        <f t="shared" si="380"/>
        <v>#REF!</v>
      </c>
      <c r="H707" s="42" t="e">
        <f t="shared" si="380"/>
        <v>#REF!</v>
      </c>
      <c r="I707" s="42" t="e">
        <f t="shared" si="380"/>
        <v>#REF!</v>
      </c>
      <c r="J707" s="42" t="e">
        <f t="shared" si="380"/>
        <v>#REF!</v>
      </c>
      <c r="K707" s="42" t="e">
        <f t="shared" si="380"/>
        <v>#REF!</v>
      </c>
      <c r="L707" s="42" t="e">
        <f t="shared" si="380"/>
        <v>#REF!</v>
      </c>
      <c r="M707" s="42" t="e">
        <f t="shared" si="380"/>
        <v>#REF!</v>
      </c>
      <c r="N707" s="42" t="e">
        <f t="shared" si="380"/>
        <v>#REF!</v>
      </c>
      <c r="O707" s="42" t="e">
        <f t="shared" si="380"/>
        <v>#REF!</v>
      </c>
      <c r="P707" s="42" t="e">
        <f t="shared" si="380"/>
        <v>#REF!</v>
      </c>
      <c r="Q707" s="42" t="e">
        <f t="shared" si="380"/>
        <v>#REF!</v>
      </c>
      <c r="R707" s="42" t="e">
        <f t="shared" si="380"/>
        <v>#REF!</v>
      </c>
      <c r="S707" s="42" t="e">
        <f t="shared" si="380"/>
        <v>#REF!</v>
      </c>
      <c r="T707" s="42" t="e">
        <f t="shared" si="380"/>
        <v>#REF!</v>
      </c>
      <c r="U707" s="42" t="e">
        <f t="shared" si="380"/>
        <v>#REF!</v>
      </c>
      <c r="V707" s="42" t="e">
        <f t="shared" si="380"/>
        <v>#REF!</v>
      </c>
      <c r="W707" s="42" t="e">
        <f t="shared" si="380"/>
        <v>#REF!</v>
      </c>
      <c r="X707" s="42" t="e">
        <f t="shared" si="380"/>
        <v>#REF!</v>
      </c>
      <c r="Y707" s="42" t="e">
        <f t="shared" si="380"/>
        <v>#REF!</v>
      </c>
      <c r="Z707" s="42" t="e">
        <f t="shared" si="380"/>
        <v>#REF!</v>
      </c>
      <c r="AA707" s="42" t="e">
        <f t="shared" si="380"/>
        <v>#REF!</v>
      </c>
      <c r="AB707" s="42" t="e">
        <f t="shared" si="380"/>
        <v>#REF!</v>
      </c>
      <c r="AC707" s="42" t="e">
        <f t="shared" si="380"/>
        <v>#REF!</v>
      </c>
      <c r="AD707" s="42" t="e">
        <f t="shared" si="380"/>
        <v>#REF!</v>
      </c>
      <c r="AE707" s="42" t="e">
        <f t="shared" si="380"/>
        <v>#REF!</v>
      </c>
      <c r="AF707" s="42"/>
      <c r="AG707" s="42"/>
      <c r="AH707" s="42"/>
      <c r="AI707" s="42"/>
      <c r="AJ707" s="42"/>
      <c r="AK707" s="42"/>
      <c r="AL707" s="42"/>
      <c r="AM707" s="42"/>
      <c r="AN707" s="42"/>
      <c r="AO707" s="42"/>
      <c r="AP707" s="42"/>
      <c r="AQ707" s="42"/>
      <c r="AR707" s="43"/>
      <c r="AS707" s="43"/>
      <c r="AT707" s="43"/>
      <c r="AU707" s="43"/>
      <c r="AV707" s="43"/>
      <c r="AW707" s="43"/>
      <c r="AX707" s="43"/>
      <c r="AY707" s="43"/>
      <c r="AZ707" s="43"/>
      <c r="BA707" s="43"/>
      <c r="BB707" s="12"/>
      <c r="BC707" s="12"/>
      <c r="BD707" s="12"/>
    </row>
    <row r="708" spans="1:56">
      <c r="C708" s="30"/>
      <c r="D708" s="42" t="e">
        <f>IF(D707=0,0,CHOOSE(D707,D714,E714,F714,G714,H714,I714,J714,K714,L714,M714,N714,O714,P714,Q714,R714,S714,T714,U714,V714,W714,X714,Y714,Z714,AA714,AB714,AC714,AD714,AE714,AF714))</f>
        <v>#REF!</v>
      </c>
      <c r="E708" s="42" t="e">
        <f>IF(E707=0,0,CHOOSE(E707,D714,E714,F714,G714,H714,I714,J714,K714,L714,M714,N714,O714,P714,Q714,R714,S714,T714,U714,V714,W714,X714,Y714,Z714,AA714,AB714,AC714,AD714,AE714,AF714))</f>
        <v>#REF!</v>
      </c>
      <c r="F708" s="42" t="e">
        <f>IF(F707=0,0,CHOOSE(F707,D714,E714,F714,G714,H714,I714,J714,K714,L714,M714,N714,O714,P714,Q714,R714,S714,T714,U714,V714,W714,X714,Y714,Z714,AA714,AB714,AC714,AD714,AE714,AF714))</f>
        <v>#REF!</v>
      </c>
      <c r="G708" s="42" t="e">
        <f>IF(G707=0,0,CHOOSE(G707,D714,E714,F714,G714,H714,I714,J714,K714,L714,M714,N714,O714,P714,Q714,R714,S714,T714,U714,V714,W714,X714,Y714,Z714,AA714,AB714,AC714,AD714,AE714,AF714))</f>
        <v>#REF!</v>
      </c>
      <c r="H708" s="42" t="e">
        <f>IF(H707=0,0,CHOOSE(H707,D714,E714,F714,G714,H714,I714,J714,K714,L714,M714,N714,O714,P714,Q714,R714,S714,T714,U714,V714,W714,X714,Y714,Z714,AA714,AB714,AC714,AD714,AE714,AF714))</f>
        <v>#REF!</v>
      </c>
      <c r="I708" s="42" t="e">
        <f>IF(I707=0,0,CHOOSE(I707,D714,E714,F714,G714,H714,I714,J714,K714,L714,M714,N714,O714,P714,Q714,R714,S714,T714,U714,V714,W714,X714,Y714,Z714,AA714,AB714,AC714,AD714,AE714,AF714))</f>
        <v>#REF!</v>
      </c>
      <c r="J708" s="42" t="e">
        <f>IF(J707=0,0,CHOOSE(J707,D714,E714,F714,G714,H714,I714,J714,K714,L714,M714,N714,O714,P714,Q714,R714,S714,T714,U714,V714,W714,X714,Y714,Z714,AA714,AB714,AC714,AD714,AE714,AF714))</f>
        <v>#REF!</v>
      </c>
      <c r="K708" s="42" t="e">
        <f>IF(K707=0,0,CHOOSE(K707,D714,E714,F714,G714,H714,I714,J714,K714,L714,M714,N714,O714,P714,Q714,R714,S714,T714,U714,V714,W714,X714,Y714,Z714,AA714,AB714,AC714,AD714,AE714,AF714))</f>
        <v>#REF!</v>
      </c>
      <c r="L708" s="42" t="e">
        <f>IF(L707=0,0,CHOOSE(L707,D714,E714,F714,G714,H714,I714,J714,K714,L714,M714,N714,O714,P714,Q714,R714,S714,T714,U714,V714,W714,X714,Y714,Z714,AA714,AB714,AC714,AD714,AE714,AF714))</f>
        <v>#REF!</v>
      </c>
      <c r="M708" s="42" t="e">
        <f>IF(M707=0,0,CHOOSE(M707,D714,E714,F714,G714,H714,I714,J714,K714,L714,M714,N714,O714,P714,Q714,R714,S714,T714,U714,V714,W714,X714,Y714,Z714,AA714,AB714,AC714,AD714,AE714,AF714))</f>
        <v>#REF!</v>
      </c>
      <c r="N708" s="42" t="e">
        <f>IF(N707=0,0,CHOOSE(N707,D714,E714,F714,G714,H714,I714,J714,K714,L714,M714,N714,O714,P714,Q714,R714,S714,T714,U714,V714,W714,X714,Y714,Z714,AA714,AB714,AC714,AD714,AE714,AF714))</f>
        <v>#REF!</v>
      </c>
      <c r="O708" s="42" t="e">
        <f>IF(O707=0,0,CHOOSE(O707,D714,E714,F714,G714,H714,I714,J714,K714,L714,M714,N714,O714,P714,Q714,R714,S714,T714,U714,V714,W714,X714,Y714,Z714,AA714,AB714,AC714,AD714,AE714,AF714))</f>
        <v>#REF!</v>
      </c>
      <c r="P708" s="42" t="e">
        <f>IF(P707=0,0,CHOOSE(P707,D714,E714,F714,G714,H714,I714,J714,K714,L714,M714,N714,O714,P714,Q714,R714,S714,T714,U714,V714,W714,X714,Y714,Z714,AA714,AB714,AC714,AD714,AE714,AF714))</f>
        <v>#REF!</v>
      </c>
      <c r="Q708" s="42" t="e">
        <f>IF(Q707=0,0,CHOOSE(Q707,D714,E714,F714,G714,H714,I714,J714,K714,L714,M714,N714,O714,P714,Q714,R714,S714,T714,U714,V714,W714,X714,Y714,Z714,AA714,AB714,AC714,AD714,AE714,AF714))</f>
        <v>#REF!</v>
      </c>
      <c r="R708" s="42" t="e">
        <f>IF(R707=0,0,CHOOSE(R707,D714,E714,F714,G714,H714,I714,J714,K714,L714,M714,N714,O714,P714,Q714,R714,S714,T714,U714,V714,W714,X714,Y714,Z714,AA714,AB714,AC714,AD714,AE714,AF714))</f>
        <v>#REF!</v>
      </c>
      <c r="S708" s="42" t="e">
        <f>IF(S707=0,0,CHOOSE(S707,D714,E714,F714,G714,H714,I714,J714,K714,L714,M714,N714,O714,P714,Q714,R714,S714,T714,U714,V714,W714,X714,Y714,Z714,AA714,AB714,AC714,AD714,AE714,AF714))</f>
        <v>#REF!</v>
      </c>
      <c r="T708" s="42" t="e">
        <f>IF(T707=0,0,CHOOSE(T707,D714,E714,F714,G714,H714,I714,J714,K714,L714,M714,N714,O714,P714,Q714,R714,S714,T714,U714,V714,W714,X714,Y714,Z714,AA714,AB714,AC714,AD714,AE714,AF714))</f>
        <v>#REF!</v>
      </c>
      <c r="U708" s="42" t="e">
        <f>IF(U707=0,0,CHOOSE(U707,D714,E714,F714,G714,H714,I714,J714,K714,L714,M714,N714,O714,P714,Q714,R714,S714,T714,U714,V714,W714,X714,Y714,Z714,AA714,AB714,AC714,AD714,AE714,AF714))</f>
        <v>#REF!</v>
      </c>
      <c r="V708" s="42" t="e">
        <f>IF(V707=0,0,CHOOSE(V707,D714,E714,F714,G714,H714,I714,J714,K714,L714,M714,N714,O714,P714,Q714,R714,S714,T714,U714,V714,W714,X714,Y714,Z714,AA714,AB714,AC714,AD714,AE714,AF714))</f>
        <v>#REF!</v>
      </c>
      <c r="W708" s="42" t="e">
        <f>IF(W707=0,0,CHOOSE(W707,D714,E714,F714,G714,H714,I714,J714,K714,L714,M714,N714,O714,P714,Q714,R714,S714,T714,U714,V714,W714,X714,Y714,Z714,AA714,AB714,AC714,AD714,AE714,AF714))</f>
        <v>#REF!</v>
      </c>
      <c r="X708" s="42" t="e">
        <f>IF(X707=0,0,CHOOSE(X707,D714,E714,F714,G714,H714,I714,J714,K714,L714,M714,N714,O714,P714,Q714,R714,S714,T714,U714,V714,W714,X714,Y714,Z714,AA714,AB714,AC714,AD714,AE714,AF714))</f>
        <v>#REF!</v>
      </c>
      <c r="Y708" s="42" t="e">
        <f>IF(Y707=0,0,CHOOSE(Y707,D714,E714,F714,G714,H714,I714,J714,K714,L714,M714,N714,O714,P714,Q714,R714,S714,T714,U714,V714,W714,X714,Y714,Z714,AA714,AB714,AC714,AD714,AE714,AF714))</f>
        <v>#REF!</v>
      </c>
      <c r="Z708" s="42" t="e">
        <f>IF(Z707=0,0,CHOOSE(Z707,D714,E714,F714,G714,H714,I714,J714,K714,L714,M714,N714,O714,P714,Q714,R714,S714,T714,U714,V714,W714,X714,Y714,Z714,AA714,AB714,AC714,AD714,AE714,AF714))</f>
        <v>#REF!</v>
      </c>
      <c r="AA708" s="42" t="e">
        <f>IF(AA707=0,0,CHOOSE(AA707,D714,E714,F714,G714,H714,I714,J714,K714,L714,M714,N714,O714,P714,Q714,R714,S714,T714,U714,V714,W714,X714,Y714,Z714,AA714,AB714,AC714,AD714,AE714,AF714))</f>
        <v>#REF!</v>
      </c>
      <c r="AB708" s="42" t="e">
        <f>IF(AB707=0,0,CHOOSE(AB707,D714,E714,F714,G714,H714,I714,J714,K714,L714,M714,N714,O714,P714,Q714,R714,S714,T714,U714,V714,W714,X714,Y714,Z714,AA714,AB714,AC714,AD714,AE714,AF714))</f>
        <v>#REF!</v>
      </c>
      <c r="AC708" s="42" t="e">
        <f>IF(AC707=0,0,CHOOSE(AC707,D714,E714,F714,G714,H714,I714,J714,K714,L714,M714,N714,O714,P714,Q714,R714,S714,T714,U714,V714,W714,X714,Y714,Z714,AA714,AB714,AC714,AD714,AE714,AF714))</f>
        <v>#REF!</v>
      </c>
      <c r="AD708" s="42" t="e">
        <f>IF(AD707=0,0,CHOOSE(AD707,D714,E714,F714,G714,H714,I714,J714,K714,L714,M714,N714,O714,P714,Q714,R714,S714,T714,U714,V714,W714,X714,Y714,Z714,AA714,AB714,AC714,AD714,AE714,AF714))</f>
        <v>#REF!</v>
      </c>
      <c r="AE708" s="42" t="e">
        <f>IF(AE707=0,0,CHOOSE(AE707,D714,E714,F714,G714,H714,I714,J714,K714,L714,M714,N714,O714,P714,Q714,R714,S714,T714,U714,V714,W714,X714,Y714,Z714,AA714,AB714,AC714,AD714,AE714,AF714))</f>
        <v>#REF!</v>
      </c>
      <c r="AF708" s="42"/>
      <c r="AG708" s="42"/>
      <c r="AH708" s="42"/>
      <c r="AI708" s="42"/>
      <c r="AJ708" s="42"/>
      <c r="AK708" s="42"/>
      <c r="AL708" s="42"/>
      <c r="AM708" s="42"/>
      <c r="AN708" s="42"/>
      <c r="AO708" s="42"/>
      <c r="AP708" s="42"/>
      <c r="AQ708" s="42"/>
      <c r="AR708" s="23"/>
      <c r="AS708" s="23"/>
      <c r="AT708" s="23"/>
      <c r="AU708" s="23"/>
      <c r="AV708" s="23"/>
      <c r="AW708" s="23"/>
      <c r="AX708" s="23"/>
      <c r="AY708" s="23"/>
      <c r="AZ708" s="23"/>
      <c r="BA708" s="23"/>
      <c r="BB708" s="12"/>
      <c r="BC708" s="12"/>
      <c r="BD708" s="12"/>
    </row>
    <row r="709" spans="1:56">
      <c r="C709" s="30" t="str">
        <f>$C$18</f>
        <v>t-m condition</v>
      </c>
      <c r="D709" s="42" t="e">
        <f t="shared" ref="D709:AE709" si="381">IF(D698-$B700&gt;0,D698-$B700,0)</f>
        <v>#REF!</v>
      </c>
      <c r="E709" s="42" t="e">
        <f t="shared" si="381"/>
        <v>#REF!</v>
      </c>
      <c r="F709" s="42" t="e">
        <f t="shared" si="381"/>
        <v>#REF!</v>
      </c>
      <c r="G709" s="42" t="e">
        <f t="shared" si="381"/>
        <v>#REF!</v>
      </c>
      <c r="H709" s="42" t="e">
        <f t="shared" si="381"/>
        <v>#REF!</v>
      </c>
      <c r="I709" s="42" t="e">
        <f t="shared" si="381"/>
        <v>#REF!</v>
      </c>
      <c r="J709" s="42" t="e">
        <f t="shared" si="381"/>
        <v>#REF!</v>
      </c>
      <c r="K709" s="42" t="e">
        <f t="shared" si="381"/>
        <v>#REF!</v>
      </c>
      <c r="L709" s="42" t="e">
        <f t="shared" si="381"/>
        <v>#REF!</v>
      </c>
      <c r="M709" s="42" t="e">
        <f t="shared" si="381"/>
        <v>#REF!</v>
      </c>
      <c r="N709" s="42" t="e">
        <f t="shared" si="381"/>
        <v>#REF!</v>
      </c>
      <c r="O709" s="42" t="e">
        <f t="shared" si="381"/>
        <v>#REF!</v>
      </c>
      <c r="P709" s="42" t="e">
        <f t="shared" si="381"/>
        <v>#REF!</v>
      </c>
      <c r="Q709" s="42" t="e">
        <f t="shared" si="381"/>
        <v>#REF!</v>
      </c>
      <c r="R709" s="42" t="e">
        <f t="shared" si="381"/>
        <v>#REF!</v>
      </c>
      <c r="S709" s="42" t="e">
        <f t="shared" si="381"/>
        <v>#REF!</v>
      </c>
      <c r="T709" s="42" t="e">
        <f t="shared" si="381"/>
        <v>#REF!</v>
      </c>
      <c r="U709" s="42" t="e">
        <f t="shared" si="381"/>
        <v>#REF!</v>
      </c>
      <c r="V709" s="42" t="e">
        <f t="shared" si="381"/>
        <v>#REF!</v>
      </c>
      <c r="W709" s="42" t="e">
        <f t="shared" si="381"/>
        <v>#REF!</v>
      </c>
      <c r="X709" s="42" t="e">
        <f t="shared" si="381"/>
        <v>#REF!</v>
      </c>
      <c r="Y709" s="42" t="e">
        <f t="shared" si="381"/>
        <v>#REF!</v>
      </c>
      <c r="Z709" s="42" t="e">
        <f t="shared" si="381"/>
        <v>#REF!</v>
      </c>
      <c r="AA709" s="42" t="e">
        <f t="shared" si="381"/>
        <v>#REF!</v>
      </c>
      <c r="AB709" s="42" t="e">
        <f t="shared" si="381"/>
        <v>#REF!</v>
      </c>
      <c r="AC709" s="42" t="e">
        <f t="shared" si="381"/>
        <v>#REF!</v>
      </c>
      <c r="AD709" s="42" t="e">
        <f t="shared" si="381"/>
        <v>#REF!</v>
      </c>
      <c r="AE709" s="42" t="e">
        <f t="shared" si="381"/>
        <v>#REF!</v>
      </c>
      <c r="AF709" s="42"/>
      <c r="AG709" s="42"/>
      <c r="AH709" s="42"/>
      <c r="AI709" s="42"/>
      <c r="AJ709" s="42"/>
      <c r="AK709" s="42"/>
      <c r="AL709" s="42"/>
      <c r="AM709" s="42"/>
      <c r="AN709" s="42"/>
      <c r="AO709" s="42"/>
      <c r="AP709" s="42"/>
      <c r="AQ709" s="42"/>
      <c r="AR709" s="45"/>
      <c r="AS709" s="45"/>
      <c r="AT709" s="45"/>
      <c r="AU709" s="45"/>
      <c r="AV709" s="45"/>
      <c r="AW709" s="46"/>
      <c r="AX709" s="45"/>
      <c r="AY709" s="45"/>
      <c r="AZ709" s="45"/>
      <c r="BA709" s="45"/>
      <c r="BB709" s="12"/>
      <c r="BC709" s="12"/>
      <c r="BD709" s="12"/>
    </row>
    <row r="710" spans="1:56">
      <c r="D710" s="34" t="e">
        <f>IF(D709=0,0,CHOOSE(D709,D714,E714,F714,G714,H714,I714,J714,K714,L714,M714,N714,O714,P714,Q714,R714,S714,T714,U714,V714,W714,X714,Y714,Z714,AA714,AB714,AC714,AD714,AE714))</f>
        <v>#REF!</v>
      </c>
      <c r="E710" s="34" t="e">
        <f>IF(E709=0,0,CHOOSE(E709,D714,E714,F714,G714,H714,I714,J714,K714,L714,M714,N714,O714,P714,Q714,R714,S714,T714,U714,V714,W714,X714,Y714,Z714,AA714,AB714,AC714,AD714,AE714))</f>
        <v>#REF!</v>
      </c>
      <c r="F710" s="34" t="e">
        <f>IF(F709=0,0,CHOOSE(F709,D714,E714,F714,G714,H714,I714,J714,K714,L714,M714,N714,O714,P714,Q714,R714,S714,T714,U714,V714,W714,X714,Y714,Z714,AA714,AB714,AC714,AD714,AE714))</f>
        <v>#REF!</v>
      </c>
      <c r="G710" s="34" t="e">
        <f>IF(G709=0,0,CHOOSE(G709,D714,E714,F714,G714,H714,I714,J714,K714,L714,M714,N714,O714,P714,Q714,R714,S714,T714,U714,V714,W714,X714,Y714,Z714,AA714,AB714,AC714,AD714,AE714))</f>
        <v>#REF!</v>
      </c>
      <c r="H710" s="34" t="e">
        <f>IF(H709=0,0,CHOOSE(H709,D714,E714,F714,G714,H714,I714,J714,K714,L714,M714,N714,O714,P714,Q714,R714,S714,T714,U714,V714,W714,X714,Y714,Z714,AA714,AB714,AC714,AD714,AE714))</f>
        <v>#REF!</v>
      </c>
      <c r="I710" s="34" t="e">
        <f>IF(I709=0,0,CHOOSE(I709,D714,E714,F714,G714,H714,I714,J714,K714,L714,M714,N714,O714,P714,Q714,R714,S714,T714,U714,V714,W714,X714,Y714,Z714,AA714,AB714,AC714,AD714,AE714))</f>
        <v>#REF!</v>
      </c>
      <c r="J710" s="34" t="e">
        <f>IF(J709=0,0,CHOOSE(J709,D714,E714,F714,G714,H714,I714,J714,K714,L714,M714,N714,O714,P714,Q714,R714,S714,T714,U714,V714,W714,X714,Y714,Z714,AA714,AB714,AC714,AD714,AE714))</f>
        <v>#REF!</v>
      </c>
      <c r="K710" s="34" t="e">
        <f>IF(K709=0,0,CHOOSE(K709,D714,E714,F714,G714,H714,I714,J714,K714,L714,M714,N714,O714,P714,Q714,R714,S714,T714,U714,V714,W714,X714,Y714,Z714,AA714,AB714,AC714,AD714,AE714))</f>
        <v>#REF!</v>
      </c>
      <c r="L710" s="34" t="e">
        <f>IF(L709=0,0,CHOOSE(L709,D714,E714,F714,G714,H714,I714,J714,K714,L714,M714,N714,O714,P714,Q714,R714,S714,T714,U714,V714,W714,X714,Y714,Z714,AA714,AB714,AC714,AD714,AE714))</f>
        <v>#REF!</v>
      </c>
      <c r="M710" s="34" t="e">
        <f>IF(M709=0,0,CHOOSE(M709,D714,E714,F714,G714,H714,I714,J714,K714,L714,M714,N714,O714,P714,Q714,R714,S714,T714,U714,V714,W714,X714,Y714,Z714,AA714,AB714,AC714,AD714,AE714))</f>
        <v>#REF!</v>
      </c>
      <c r="N710" s="34" t="e">
        <f>IF(N709=0,0,CHOOSE(N709,D714,E714,F714,G714,H714,I714,J714,K714,L714,M714,N714,O714,P714,Q714,R714,S714,T714,U714,V714,W714,X714,Y714,Z714,AA714,AB714,AC714,AD714,AE714))</f>
        <v>#REF!</v>
      </c>
      <c r="O710" s="34" t="e">
        <f>IF(O709=0,0,CHOOSE(O709,D714,E714,F714,G714,H714,I714,J714,K714,L714,M714,N714,O714,P714,Q714,R714,S714,T714,U714,V714,W714,X714,Y714,Z714,AA714,AB714,AC714,AD714,AE714))</f>
        <v>#REF!</v>
      </c>
      <c r="P710" s="34" t="e">
        <f>IF(P709=0,0,CHOOSE(P709,D714,E714,F714,G714,H714,I714,J714,K714,L714,M714,N714,O714,P714,Q714,R714,S714,T714,U714,V714,W714,X714,Y714,Z714,AA714,AB714,AC714,AD714,AE714))</f>
        <v>#REF!</v>
      </c>
      <c r="Q710" s="34" t="e">
        <f>IF(Q709=0,0,CHOOSE(Q709,D714,E714,F714,G714,H714,I714,J714,K714,L714,M714,N714,O714,P714,Q714,R714,S714,T714,U714,V714,W714,X714,Y714,Z714,AA714,AB714,AC714,AD714,AE714))</f>
        <v>#REF!</v>
      </c>
      <c r="R710" s="34" t="e">
        <f>IF(R709=0,0,CHOOSE(R709,D714,E714,F714,G714,H714,I714,J714,K714,L714,M714,N714,O714,P714,Q714,R714,S714,T714,U714,V714,W714,X714,Y714,Z714,AA714,AB714,AC714,AD714,AE714))</f>
        <v>#REF!</v>
      </c>
      <c r="S710" s="34" t="e">
        <f>IF(S709=0,0,CHOOSE(S709,D714,E714,F714,G714,H714,I714,J714,K714,L714,M714,N714,O714,P714,Q714,R714,S714,T714,U714,V714,W714,X714,Y714,Z714,AA714,AB714,AC714,AD714,AE714))</f>
        <v>#REF!</v>
      </c>
      <c r="T710" s="34" t="e">
        <f>IF(T709=0,0,CHOOSE(T709,D714,E714,F714,G714,H714,I714,J714,K714,L714,M714,N714,O714,P714,Q714,R714,S714,T714,U714,V714,W714,X714,Y714,Z714,AA714,AB714,AC714,AD714,AE714))</f>
        <v>#REF!</v>
      </c>
      <c r="U710" s="34" t="e">
        <f>IF(U709=0,0,CHOOSE(U709,D714,E714,F714,G714,H714,I714,J714,K714,L714,M714,N714,O714,P714,Q714,R714,S714,T714,U714,V714,W714,X714,Y714,Z714,AA714,AB714,AC714,AD714,AE714))</f>
        <v>#REF!</v>
      </c>
      <c r="V710" s="34" t="e">
        <f>IF(V709=0,0,CHOOSE(V709,D714,E714,F714,G714,H714,I714,J714,K714,L714,M714,N714,O714,P714,Q714,R714,S714,T714,U714,V714,W714,X714,Y714,Z714,AA714,AB714,AC714,AD714,AE714))</f>
        <v>#REF!</v>
      </c>
      <c r="W710" s="34" t="e">
        <f>IF(W709=0,0,CHOOSE(W709,D714,E714,F714,G714,H714,I714,J714,K714,L714,M714,N714,O714,P714,Q714,R714,S714,T714,U714,V714,W714,X714,Y714,Z714,AA714,AB714,AC714,AD714,AE714))</f>
        <v>#REF!</v>
      </c>
      <c r="X710" s="34" t="e">
        <f>IF(X709=0,0,CHOOSE(X709,D714,E714,F714,G714,H714,I714,J714,K714,L714,M714,N714,O714,P714,Q714,R714,S714,T714,U714,V714,W714,X714,Y714,Z714,AA714,AB714,AC714,AD714,AE714))</f>
        <v>#REF!</v>
      </c>
      <c r="Y710" s="34" t="e">
        <f>IF(Y709=0,0,CHOOSE(Y709,D714,E714,F714,G714,H714,I714,J714,K714,L714,M714,N714,O714,P714,Q714,R714,S714,T714,U714,V714,W714,X714,Y714,Z714,AA714,AB714,AC714,AD714,AE714))</f>
        <v>#REF!</v>
      </c>
      <c r="Z710" s="34" t="e">
        <f>IF(Z709=0,0,CHOOSE(Z709,D714,E714,F714,G714,H714,I714,J714,K714,L714,M714,N714,O714,P714,Q714,R714,S714,T714,U714,V714,W714,X714,Y714,Z714,AA714,AB714,AC714,AD714,AE714))</f>
        <v>#REF!</v>
      </c>
      <c r="AA710" s="34" t="e">
        <f>IF(AA709=0,0,CHOOSE(AA709,D714,E714,F714,G714,H714,I714,J714,K714,L714,M714,N714,O714,P714,Q714,R714,S714,T714,U714,V714,W714,X714,Y714,Z714,AA714,AB714,AC714,AD714,AE714))</f>
        <v>#REF!</v>
      </c>
      <c r="AB710" s="34" t="e">
        <f>IF(AB709=0,0,CHOOSE(AB709,D714,E714,F714,G714,H714,I714,J714,K714,L714,M714,N714,O714,P714,Q714,R714,S714,T714,U714,V714,W714,X714,Y714,Z714,AA714,AB714,AC714,AD714,AE714))</f>
        <v>#REF!</v>
      </c>
      <c r="AC710" s="34" t="e">
        <f>IF(AC709=0,0,CHOOSE(AC709,D714,E714,F714,G714,H714,I714,J714,K714,L714,M714,N714,O714,P714,Q714,R714,S714,T714,U714,V714,W714,X714,Y714,Z714,AA714,AB714,AC714,AD714,AE714))</f>
        <v>#REF!</v>
      </c>
      <c r="AD710" s="34" t="e">
        <f>IF(AD709=0,0,CHOOSE(AD709,D714,E714,F714,G714,H714,I714,J714,K714,L714,M714,N714,O714,P714,Q714,R714,S714,T714,U714,V714,W714,X714,Y714,Z714,AA714,AB714,AC714,AD714,AE714))</f>
        <v>#REF!</v>
      </c>
      <c r="AE710" s="34" t="e">
        <f>IF(AE709=0,0,CHOOSE(AE709,D714,E714,F714,G714,H714,I714,J714,K714,L714,M714,N714,O714,P714,Q714,R714,S714,T714,U714,V714,W714,X714,Y714,Z714,AA714,AB714,AC714,AD714,AE714))</f>
        <v>#REF!</v>
      </c>
      <c r="AF710" s="42"/>
      <c r="AG710" s="42"/>
      <c r="AH710" s="42"/>
      <c r="AI710" s="42"/>
      <c r="AJ710" s="42"/>
      <c r="AK710" s="42"/>
      <c r="AL710" s="42"/>
      <c r="AM710" s="42"/>
      <c r="AN710" s="42"/>
      <c r="AO710" s="42"/>
      <c r="AP710" s="42"/>
      <c r="AQ710" s="42"/>
      <c r="AR710" s="12"/>
      <c r="AS710" s="12"/>
      <c r="AT710" s="12"/>
      <c r="AU710" s="12"/>
      <c r="AV710" s="12"/>
      <c r="AW710" s="12"/>
      <c r="AX710" s="12"/>
      <c r="AY710" s="12"/>
      <c r="AZ710" s="12"/>
      <c r="BA710" s="12"/>
      <c r="BB710" s="12"/>
      <c r="BC710" s="12"/>
      <c r="BD710" s="12"/>
    </row>
    <row r="711" spans="1:56">
      <c r="A711" s="49"/>
      <c r="B711" s="12"/>
      <c r="C711" s="12"/>
      <c r="D711" s="22"/>
      <c r="E711" s="22"/>
      <c r="F711" s="22"/>
      <c r="G711" s="22"/>
      <c r="H711" s="22"/>
      <c r="I711" s="22"/>
      <c r="J711" s="22"/>
      <c r="K711" s="22"/>
      <c r="L711" s="22"/>
      <c r="M711" s="22"/>
      <c r="N711" s="22"/>
      <c r="O711" s="22"/>
      <c r="P711" s="22"/>
      <c r="Q711" s="22"/>
      <c r="R711" s="22"/>
      <c r="S711" s="22"/>
      <c r="T711" s="22"/>
      <c r="U711" s="22"/>
      <c r="V711" s="22"/>
      <c r="W711" s="22"/>
      <c r="X711" s="22"/>
      <c r="Y711" s="22"/>
      <c r="Z711" s="22"/>
      <c r="AA711" s="22"/>
      <c r="AB711" s="22"/>
      <c r="AC711" s="22"/>
      <c r="AD711" s="50"/>
      <c r="AE711" s="50"/>
      <c r="AF711" s="50"/>
      <c r="AG711" s="50"/>
      <c r="AH711" s="50"/>
      <c r="AI711" s="50"/>
      <c r="AJ711" s="50"/>
      <c r="AK711" s="50"/>
      <c r="AL711" s="50"/>
      <c r="AM711" s="50"/>
      <c r="AN711" s="50"/>
      <c r="AO711" s="50"/>
      <c r="AP711" s="50"/>
      <c r="AQ711" s="50"/>
      <c r="AR711" s="50"/>
      <c r="AS711" s="50"/>
      <c r="AT711" s="50"/>
      <c r="AU711" s="50"/>
      <c r="AV711" s="50"/>
      <c r="AW711" s="50"/>
      <c r="AX711" s="50"/>
      <c r="AY711" s="50"/>
      <c r="AZ711" s="50"/>
      <c r="BA711" s="50"/>
      <c r="BB711" s="12"/>
      <c r="BC711" s="12"/>
      <c r="BD711" s="12"/>
    </row>
    <row r="712" spans="1:56">
      <c r="A712" s="49" t="e">
        <f>+"Output "&amp; PV_Base!A698&amp;""</f>
        <v>#REF!</v>
      </c>
      <c r="B712" s="12"/>
      <c r="C712" s="51"/>
      <c r="D712" s="52" t="e">
        <f>D$7</f>
        <v>#NAME?</v>
      </c>
      <c r="E712" s="25" t="e">
        <f t="shared" ref="E712:AE712" si="382">D712+1</f>
        <v>#NAME?</v>
      </c>
      <c r="F712" s="25" t="e">
        <f t="shared" si="382"/>
        <v>#NAME?</v>
      </c>
      <c r="G712" s="25" t="e">
        <f t="shared" si="382"/>
        <v>#NAME?</v>
      </c>
      <c r="H712" s="25" t="e">
        <f t="shared" si="382"/>
        <v>#NAME?</v>
      </c>
      <c r="I712" s="25" t="e">
        <f t="shared" si="382"/>
        <v>#NAME?</v>
      </c>
      <c r="J712" s="25" t="e">
        <f t="shared" si="382"/>
        <v>#NAME?</v>
      </c>
      <c r="K712" s="25" t="e">
        <f t="shared" si="382"/>
        <v>#NAME?</v>
      </c>
      <c r="L712" s="25" t="e">
        <f t="shared" si="382"/>
        <v>#NAME?</v>
      </c>
      <c r="M712" s="25" t="e">
        <f t="shared" si="382"/>
        <v>#NAME?</v>
      </c>
      <c r="N712" s="25" t="e">
        <f t="shared" si="382"/>
        <v>#NAME?</v>
      </c>
      <c r="O712" s="25" t="e">
        <f t="shared" si="382"/>
        <v>#NAME?</v>
      </c>
      <c r="P712" s="25" t="e">
        <f t="shared" si="382"/>
        <v>#NAME?</v>
      </c>
      <c r="Q712" s="25" t="e">
        <f t="shared" si="382"/>
        <v>#NAME?</v>
      </c>
      <c r="R712" s="25" t="e">
        <f t="shared" si="382"/>
        <v>#NAME?</v>
      </c>
      <c r="S712" s="25" t="e">
        <f t="shared" si="382"/>
        <v>#NAME?</v>
      </c>
      <c r="T712" s="25" t="e">
        <f t="shared" si="382"/>
        <v>#NAME?</v>
      </c>
      <c r="U712" s="25" t="e">
        <f t="shared" si="382"/>
        <v>#NAME?</v>
      </c>
      <c r="V712" s="25" t="e">
        <f t="shared" si="382"/>
        <v>#NAME?</v>
      </c>
      <c r="W712" s="25" t="e">
        <f t="shared" si="382"/>
        <v>#NAME?</v>
      </c>
      <c r="X712" s="25" t="e">
        <f t="shared" si="382"/>
        <v>#NAME?</v>
      </c>
      <c r="Y712" s="25" t="e">
        <f t="shared" si="382"/>
        <v>#NAME?</v>
      </c>
      <c r="Z712" s="25" t="e">
        <f t="shared" si="382"/>
        <v>#NAME?</v>
      </c>
      <c r="AA712" s="25" t="e">
        <f t="shared" si="382"/>
        <v>#NAME?</v>
      </c>
      <c r="AB712" s="25" t="e">
        <f t="shared" si="382"/>
        <v>#NAME?</v>
      </c>
      <c r="AC712" s="25" t="e">
        <f t="shared" si="382"/>
        <v>#NAME?</v>
      </c>
      <c r="AD712" s="25" t="e">
        <f t="shared" si="382"/>
        <v>#NAME?</v>
      </c>
      <c r="AE712" s="25" t="e">
        <f t="shared" si="382"/>
        <v>#NAME?</v>
      </c>
      <c r="AF712" s="50"/>
      <c r="AG712" s="50"/>
      <c r="AH712" s="50"/>
      <c r="AI712" s="50"/>
      <c r="AJ712" s="50"/>
      <c r="AK712" s="50"/>
      <c r="AL712" s="50"/>
      <c r="AM712" s="50"/>
      <c r="AN712" s="50"/>
      <c r="AO712" s="50"/>
      <c r="AP712" s="50"/>
      <c r="AQ712" s="50"/>
      <c r="AR712" s="50"/>
      <c r="AS712" s="50"/>
      <c r="AT712" s="50"/>
      <c r="AU712" s="50"/>
      <c r="AV712" s="50"/>
      <c r="AW712" s="50"/>
      <c r="AX712" s="50"/>
      <c r="AY712" s="50"/>
      <c r="AZ712" s="50"/>
      <c r="BA712" s="50"/>
      <c r="BB712" s="12"/>
      <c r="BC712" s="12"/>
      <c r="BD712" s="12"/>
    </row>
    <row r="713" spans="1:56">
      <c r="A713" s="53"/>
      <c r="B713" s="51"/>
      <c r="C713" s="54" t="e">
        <f>$C$22</f>
        <v>#REF!</v>
      </c>
      <c r="D713" s="101" t="e">
        <f>#REF!</f>
        <v>#REF!</v>
      </c>
      <c r="E713" s="101" t="e">
        <f>#REF!</f>
        <v>#REF!</v>
      </c>
      <c r="F713" s="101" t="e">
        <f>#REF!</f>
        <v>#REF!</v>
      </c>
      <c r="G713" s="101" t="e">
        <f>#REF!</f>
        <v>#REF!</v>
      </c>
      <c r="H713" s="101" t="e">
        <f>#REF!</f>
        <v>#REF!</v>
      </c>
      <c r="I713" s="101" t="e">
        <f>#REF!</f>
        <v>#REF!</v>
      </c>
      <c r="J713" s="101" t="e">
        <f>#REF!</f>
        <v>#REF!</v>
      </c>
      <c r="K713" s="101" t="e">
        <f>#REF!</f>
        <v>#REF!</v>
      </c>
      <c r="L713" s="101" t="e">
        <f>#REF!</f>
        <v>#REF!</v>
      </c>
      <c r="M713" s="101" t="e">
        <f>#REF!</f>
        <v>#REF!</v>
      </c>
      <c r="N713" s="101" t="e">
        <f>#REF!</f>
        <v>#REF!</v>
      </c>
      <c r="O713" s="101" t="e">
        <f>#REF!</f>
        <v>#REF!</v>
      </c>
      <c r="P713" s="101" t="e">
        <f>#REF!</f>
        <v>#REF!</v>
      </c>
      <c r="Q713" s="101" t="e">
        <f>#REF!</f>
        <v>#REF!</v>
      </c>
      <c r="R713" s="101" t="e">
        <f>#REF!</f>
        <v>#REF!</v>
      </c>
      <c r="S713" s="101" t="e">
        <f>#REF!</f>
        <v>#REF!</v>
      </c>
      <c r="T713" s="101" t="e">
        <f>#REF!</f>
        <v>#REF!</v>
      </c>
      <c r="U713" s="101" t="e">
        <f>#REF!</f>
        <v>#REF!</v>
      </c>
      <c r="V713" s="101" t="e">
        <f>#REF!</f>
        <v>#REF!</v>
      </c>
      <c r="W713" s="101" t="e">
        <f>#REF!</f>
        <v>#REF!</v>
      </c>
      <c r="X713" s="101" t="e">
        <f>#REF!</f>
        <v>#REF!</v>
      </c>
      <c r="Y713" s="101" t="e">
        <f>#REF!</f>
        <v>#REF!</v>
      </c>
      <c r="Z713" s="101" t="e">
        <f>#REF!</f>
        <v>#REF!</v>
      </c>
      <c r="AA713" s="101" t="e">
        <f>#REF!</f>
        <v>#REF!</v>
      </c>
      <c r="AB713" s="101" t="e">
        <f>#REF!</f>
        <v>#REF!</v>
      </c>
      <c r="AC713" s="101" t="e">
        <f>#REF!</f>
        <v>#REF!</v>
      </c>
      <c r="AD713" s="101" t="e">
        <f>#REF!</f>
        <v>#REF!</v>
      </c>
      <c r="AE713" s="101" t="e">
        <f>#REF!</f>
        <v>#REF!</v>
      </c>
      <c r="AF713" s="50"/>
      <c r="AG713" s="50"/>
      <c r="AH713" s="50"/>
      <c r="AI713" s="50"/>
      <c r="AJ713" s="50"/>
      <c r="AK713" s="50"/>
      <c r="AL713" s="50"/>
      <c r="AM713" s="50"/>
      <c r="AN713" s="50"/>
      <c r="AO713" s="50"/>
      <c r="AP713" s="50"/>
      <c r="AQ713" s="50"/>
      <c r="AR713" s="50"/>
      <c r="AS713" s="50"/>
      <c r="AT713" s="50"/>
      <c r="AU713" s="50"/>
      <c r="AV713" s="50"/>
      <c r="AW713" s="50"/>
      <c r="AX713" s="50"/>
      <c r="AY713" s="50"/>
      <c r="AZ713" s="50"/>
      <c r="BA713" s="50"/>
      <c r="BB713" s="12"/>
      <c r="BC713" s="12"/>
      <c r="BD713" s="12"/>
    </row>
    <row r="714" spans="1:56">
      <c r="C714" s="30" t="e">
        <f>$C$23</f>
        <v>#REF!</v>
      </c>
      <c r="D714" s="84" t="e">
        <f>D713</f>
        <v>#REF!</v>
      </c>
      <c r="E714" s="84" t="e">
        <f>SUM(D713:E713)</f>
        <v>#REF!</v>
      </c>
      <c r="F714" s="84" t="e">
        <f>SUM(D713:F713)</f>
        <v>#REF!</v>
      </c>
      <c r="G714" s="84" t="e">
        <f>SUM(D713:G713)</f>
        <v>#REF!</v>
      </c>
      <c r="H714" s="84" t="e">
        <f>SUM(D713:H713)</f>
        <v>#REF!</v>
      </c>
      <c r="I714" s="84" t="e">
        <f>SUM(D713:I713)</f>
        <v>#REF!</v>
      </c>
      <c r="J714" s="84" t="e">
        <f>SUM(D713:J713)</f>
        <v>#REF!</v>
      </c>
      <c r="K714" s="84" t="e">
        <f>SUM(D713:K713)</f>
        <v>#REF!</v>
      </c>
      <c r="L714" s="84" t="e">
        <f>SUM(D713:L713)</f>
        <v>#REF!</v>
      </c>
      <c r="M714" s="84" t="e">
        <f>SUM(D713:M713)</f>
        <v>#REF!</v>
      </c>
      <c r="N714" s="84" t="e">
        <f>SUM(D713:N713)</f>
        <v>#REF!</v>
      </c>
      <c r="O714" s="84" t="e">
        <f>SUM(D713:O713)</f>
        <v>#REF!</v>
      </c>
      <c r="P714" s="84" t="e">
        <f>SUM(D713:P713)</f>
        <v>#REF!</v>
      </c>
      <c r="Q714" s="84" t="e">
        <f>SUM(D713:Q713)</f>
        <v>#REF!</v>
      </c>
      <c r="R714" s="84" t="e">
        <f>SUM(D713:R713)</f>
        <v>#REF!</v>
      </c>
      <c r="S714" s="84" t="e">
        <f>SUM(D713:S713)</f>
        <v>#REF!</v>
      </c>
      <c r="T714" s="84" t="e">
        <f>SUM(D713:T713)</f>
        <v>#REF!</v>
      </c>
      <c r="U714" s="84" t="e">
        <f>SUM(D713:U713)</f>
        <v>#REF!</v>
      </c>
      <c r="V714" s="84" t="e">
        <f>SUM(D713:V713)</f>
        <v>#REF!</v>
      </c>
      <c r="W714" s="84" t="e">
        <f>SUM(D713:W713)</f>
        <v>#REF!</v>
      </c>
      <c r="X714" s="84" t="e">
        <f>SUM(D713:X713)</f>
        <v>#REF!</v>
      </c>
      <c r="Y714" s="84" t="e">
        <f>SUM(D713:Y713)</f>
        <v>#REF!</v>
      </c>
      <c r="Z714" s="84" t="e">
        <f>SUM(D713:Z713)</f>
        <v>#REF!</v>
      </c>
      <c r="AA714" s="84" t="e">
        <f>SUM(D713:AA713)</f>
        <v>#REF!</v>
      </c>
      <c r="AB714" s="84" t="e">
        <f>SUM(D713:AB713)</f>
        <v>#REF!</v>
      </c>
      <c r="AC714" s="84" t="e">
        <f>SUM(D713:AC713)</f>
        <v>#REF!</v>
      </c>
      <c r="AD714" s="84" t="e">
        <f>SUM(D713:AD713)</f>
        <v>#REF!</v>
      </c>
      <c r="AE714" s="84" t="e">
        <f>SUM(D713:AE713)</f>
        <v>#REF!</v>
      </c>
      <c r="AF714" s="50"/>
      <c r="AG714" s="50"/>
      <c r="AH714" s="50"/>
      <c r="AI714" s="50"/>
      <c r="AJ714" s="50"/>
      <c r="AK714" s="50"/>
      <c r="AL714" s="50"/>
      <c r="AM714" s="50"/>
      <c r="AN714" s="50"/>
      <c r="AO714" s="50"/>
      <c r="AP714" s="50"/>
      <c r="AQ714" s="50"/>
      <c r="AR714" s="50"/>
      <c r="AS714" s="50"/>
      <c r="AT714" s="50"/>
      <c r="AU714" s="50"/>
      <c r="AV714" s="50"/>
      <c r="AW714" s="50"/>
      <c r="AX714" s="50"/>
      <c r="AY714" s="50"/>
      <c r="AZ714" s="50"/>
      <c r="BA714" s="50"/>
      <c r="BB714" s="12"/>
      <c r="BC714" s="12"/>
      <c r="BD714" s="12"/>
    </row>
    <row r="715" spans="1:56">
      <c r="A715" s="53"/>
      <c r="C715" s="30" t="e">
        <f>$C$24</f>
        <v>#REF!</v>
      </c>
      <c r="D715" s="34" t="e">
        <f>D713-D719</f>
        <v>#REF!</v>
      </c>
      <c r="E715" s="34" t="e">
        <f t="shared" ref="E715:AE715" si="383">D715+E713-E719</f>
        <v>#REF!</v>
      </c>
      <c r="F715" s="34" t="e">
        <f t="shared" si="383"/>
        <v>#REF!</v>
      </c>
      <c r="G715" s="34" t="e">
        <f t="shared" si="383"/>
        <v>#REF!</v>
      </c>
      <c r="H715" s="34" t="e">
        <f t="shared" si="383"/>
        <v>#REF!</v>
      </c>
      <c r="I715" s="34" t="e">
        <f t="shared" si="383"/>
        <v>#REF!</v>
      </c>
      <c r="J715" s="34" t="e">
        <f t="shared" si="383"/>
        <v>#REF!</v>
      </c>
      <c r="K715" s="34" t="e">
        <f t="shared" si="383"/>
        <v>#REF!</v>
      </c>
      <c r="L715" s="34" t="e">
        <f t="shared" si="383"/>
        <v>#REF!</v>
      </c>
      <c r="M715" s="34" t="e">
        <f t="shared" si="383"/>
        <v>#REF!</v>
      </c>
      <c r="N715" s="34" t="e">
        <f t="shared" si="383"/>
        <v>#REF!</v>
      </c>
      <c r="O715" s="34" t="e">
        <f t="shared" si="383"/>
        <v>#REF!</v>
      </c>
      <c r="P715" s="34" t="e">
        <f t="shared" si="383"/>
        <v>#REF!</v>
      </c>
      <c r="Q715" s="34" t="e">
        <f t="shared" si="383"/>
        <v>#REF!</v>
      </c>
      <c r="R715" s="34" t="e">
        <f t="shared" si="383"/>
        <v>#REF!</v>
      </c>
      <c r="S715" s="34" t="e">
        <f t="shared" si="383"/>
        <v>#REF!</v>
      </c>
      <c r="T715" s="34" t="e">
        <f t="shared" si="383"/>
        <v>#REF!</v>
      </c>
      <c r="U715" s="34" t="e">
        <f t="shared" si="383"/>
        <v>#REF!</v>
      </c>
      <c r="V715" s="34" t="e">
        <f t="shared" si="383"/>
        <v>#REF!</v>
      </c>
      <c r="W715" s="34" t="e">
        <f t="shared" si="383"/>
        <v>#REF!</v>
      </c>
      <c r="X715" s="34" t="e">
        <f t="shared" si="383"/>
        <v>#REF!</v>
      </c>
      <c r="Y715" s="34" t="e">
        <f t="shared" si="383"/>
        <v>#REF!</v>
      </c>
      <c r="Z715" s="34" t="e">
        <f t="shared" si="383"/>
        <v>#REF!</v>
      </c>
      <c r="AA715" s="34" t="e">
        <f t="shared" si="383"/>
        <v>#REF!</v>
      </c>
      <c r="AB715" s="84" t="e">
        <f t="shared" si="383"/>
        <v>#REF!</v>
      </c>
      <c r="AC715" s="34" t="e">
        <f t="shared" si="383"/>
        <v>#REF!</v>
      </c>
      <c r="AD715" s="34" t="e">
        <f t="shared" si="383"/>
        <v>#REF!</v>
      </c>
      <c r="AE715" s="34" t="e">
        <f t="shared" si="383"/>
        <v>#REF!</v>
      </c>
      <c r="AF715" s="50"/>
      <c r="AG715" s="50"/>
      <c r="AH715" s="50"/>
      <c r="AI715" s="50"/>
      <c r="AJ715" s="50"/>
      <c r="AK715" s="50"/>
      <c r="AL715" s="50"/>
      <c r="AM715" s="50"/>
      <c r="AN715" s="50"/>
      <c r="AO715" s="50"/>
      <c r="AP715" s="50"/>
      <c r="AQ715" s="50"/>
      <c r="AR715" s="50"/>
      <c r="AS715" s="50"/>
      <c r="AT715" s="50"/>
      <c r="AU715" s="50"/>
      <c r="AV715" s="50"/>
      <c r="AW715" s="50"/>
      <c r="AX715" s="50"/>
      <c r="AY715" s="50"/>
      <c r="AZ715" s="50"/>
      <c r="BA715" s="50"/>
      <c r="BB715" s="12"/>
      <c r="BC715" s="12"/>
      <c r="BD715" s="12"/>
    </row>
    <row r="716" spans="1:56" s="12" customFormat="1">
      <c r="A716" s="39"/>
      <c r="C716" s="30" t="e">
        <f>+TEXT(C705,"#")&amp;"   "&amp;TEXT(A698,"#")</f>
        <v>#REF!</v>
      </c>
      <c r="D716" s="56" t="e">
        <f>IF($B701&gt;=$B702,D713,D713*D705/100)</f>
        <v>#REF!</v>
      </c>
      <c r="E716" s="56" t="e">
        <f t="shared" ref="E716:AE716" si="384">IF($B701&gt;=$B702,D716-E719+E713,D716*(1+$B702)-E717+E713*$D705/100)</f>
        <v>#REF!</v>
      </c>
      <c r="F716" s="56" t="e">
        <f t="shared" si="384"/>
        <v>#REF!</v>
      </c>
      <c r="G716" s="56" t="e">
        <f t="shared" si="384"/>
        <v>#REF!</v>
      </c>
      <c r="H716" s="56" t="e">
        <f t="shared" si="384"/>
        <v>#REF!</v>
      </c>
      <c r="I716" s="56" t="e">
        <f t="shared" si="384"/>
        <v>#REF!</v>
      </c>
      <c r="J716" s="56" t="e">
        <f t="shared" si="384"/>
        <v>#REF!</v>
      </c>
      <c r="K716" s="56" t="e">
        <f t="shared" si="384"/>
        <v>#REF!</v>
      </c>
      <c r="L716" s="56" t="e">
        <f t="shared" si="384"/>
        <v>#REF!</v>
      </c>
      <c r="M716" s="56" t="e">
        <f t="shared" si="384"/>
        <v>#REF!</v>
      </c>
      <c r="N716" s="56" t="e">
        <f t="shared" si="384"/>
        <v>#REF!</v>
      </c>
      <c r="O716" s="56" t="e">
        <f t="shared" si="384"/>
        <v>#REF!</v>
      </c>
      <c r="P716" s="56" t="e">
        <f t="shared" si="384"/>
        <v>#REF!</v>
      </c>
      <c r="Q716" s="56" t="e">
        <f t="shared" si="384"/>
        <v>#REF!</v>
      </c>
      <c r="R716" s="56" t="e">
        <f t="shared" si="384"/>
        <v>#REF!</v>
      </c>
      <c r="S716" s="56" t="e">
        <f t="shared" si="384"/>
        <v>#REF!</v>
      </c>
      <c r="T716" s="56" t="e">
        <f t="shared" si="384"/>
        <v>#REF!</v>
      </c>
      <c r="U716" s="56" t="e">
        <f t="shared" si="384"/>
        <v>#REF!</v>
      </c>
      <c r="V716" s="56" t="e">
        <f t="shared" si="384"/>
        <v>#REF!</v>
      </c>
      <c r="W716" s="56" t="e">
        <f t="shared" si="384"/>
        <v>#REF!</v>
      </c>
      <c r="X716" s="56" t="e">
        <f t="shared" si="384"/>
        <v>#REF!</v>
      </c>
      <c r="Y716" s="56" t="e">
        <f t="shared" si="384"/>
        <v>#REF!</v>
      </c>
      <c r="Z716" s="56" t="e">
        <f t="shared" si="384"/>
        <v>#REF!</v>
      </c>
      <c r="AA716" s="56" t="e">
        <f t="shared" si="384"/>
        <v>#REF!</v>
      </c>
      <c r="AB716" s="56" t="e">
        <f t="shared" si="384"/>
        <v>#REF!</v>
      </c>
      <c r="AC716" s="56" t="e">
        <f t="shared" si="384"/>
        <v>#REF!</v>
      </c>
      <c r="AD716" s="56" t="e">
        <f t="shared" si="384"/>
        <v>#REF!</v>
      </c>
      <c r="AE716" s="56" t="e">
        <f t="shared" si="384"/>
        <v>#REF!</v>
      </c>
      <c r="AF716" s="50"/>
      <c r="AG716" s="50"/>
      <c r="AH716" s="50"/>
      <c r="AI716" s="50"/>
      <c r="AJ716" s="50"/>
      <c r="AK716" s="50"/>
      <c r="AL716" s="50"/>
      <c r="AM716" s="50"/>
      <c r="AN716" s="50"/>
      <c r="AO716" s="50"/>
      <c r="AP716" s="50"/>
      <c r="AQ716" s="50"/>
      <c r="AR716" s="50"/>
      <c r="AS716" s="50"/>
      <c r="AT716" s="50"/>
      <c r="AU716" s="50"/>
      <c r="AV716" s="50"/>
      <c r="AW716" s="50"/>
      <c r="AX716" s="50"/>
      <c r="AY716" s="50"/>
      <c r="AZ716" s="50"/>
      <c r="BA716" s="50"/>
      <c r="BB716" s="50"/>
      <c r="BC716" s="50"/>
      <c r="BD716" s="50"/>
    </row>
    <row r="717" spans="1:56">
      <c r="C717" s="30" t="e">
        <f>$C$26</f>
        <v>#REF!</v>
      </c>
      <c r="D717" s="84" t="e">
        <f t="shared" ref="D717:AE717" si="385">D718+D719</f>
        <v>#REF!</v>
      </c>
      <c r="E717" s="84" t="e">
        <f t="shared" si="385"/>
        <v>#REF!</v>
      </c>
      <c r="F717" s="84" t="e">
        <f t="shared" si="385"/>
        <v>#REF!</v>
      </c>
      <c r="G717" s="84" t="e">
        <f t="shared" si="385"/>
        <v>#REF!</v>
      </c>
      <c r="H717" s="84" t="e">
        <f t="shared" si="385"/>
        <v>#REF!</v>
      </c>
      <c r="I717" s="84" t="e">
        <f t="shared" si="385"/>
        <v>#REF!</v>
      </c>
      <c r="J717" s="84" t="e">
        <f t="shared" si="385"/>
        <v>#REF!</v>
      </c>
      <c r="K717" s="84" t="e">
        <f t="shared" si="385"/>
        <v>#REF!</v>
      </c>
      <c r="L717" s="84" t="e">
        <f t="shared" si="385"/>
        <v>#REF!</v>
      </c>
      <c r="M717" s="84" t="e">
        <f t="shared" si="385"/>
        <v>#REF!</v>
      </c>
      <c r="N717" s="84" t="e">
        <f t="shared" si="385"/>
        <v>#REF!</v>
      </c>
      <c r="O717" s="84" t="e">
        <f t="shared" si="385"/>
        <v>#REF!</v>
      </c>
      <c r="P717" s="84" t="e">
        <f t="shared" si="385"/>
        <v>#REF!</v>
      </c>
      <c r="Q717" s="84" t="e">
        <f t="shared" si="385"/>
        <v>#REF!</v>
      </c>
      <c r="R717" s="84" t="e">
        <f t="shared" si="385"/>
        <v>#REF!</v>
      </c>
      <c r="S717" s="84" t="e">
        <f>S718+S719</f>
        <v>#REF!</v>
      </c>
      <c r="T717" s="84" t="e">
        <f t="shared" si="385"/>
        <v>#REF!</v>
      </c>
      <c r="U717" s="84" t="e">
        <f t="shared" si="385"/>
        <v>#REF!</v>
      </c>
      <c r="V717" s="84" t="e">
        <f t="shared" si="385"/>
        <v>#REF!</v>
      </c>
      <c r="W717" s="84" t="e">
        <f t="shared" si="385"/>
        <v>#REF!</v>
      </c>
      <c r="X717" s="84" t="e">
        <f t="shared" si="385"/>
        <v>#REF!</v>
      </c>
      <c r="Y717" s="84" t="e">
        <f t="shared" si="385"/>
        <v>#REF!</v>
      </c>
      <c r="Z717" s="84" t="e">
        <f t="shared" si="385"/>
        <v>#REF!</v>
      </c>
      <c r="AA717" s="84" t="e">
        <f t="shared" si="385"/>
        <v>#REF!</v>
      </c>
      <c r="AB717" s="84" t="e">
        <f t="shared" si="385"/>
        <v>#REF!</v>
      </c>
      <c r="AC717" s="84" t="e">
        <f t="shared" si="385"/>
        <v>#REF!</v>
      </c>
      <c r="AD717" s="84" t="e">
        <f t="shared" si="385"/>
        <v>#REF!</v>
      </c>
      <c r="AE717" s="84" t="e">
        <f t="shared" si="385"/>
        <v>#REF!</v>
      </c>
      <c r="AF717" s="23"/>
      <c r="AG717" s="23"/>
      <c r="AH717" s="23"/>
      <c r="AI717" s="23"/>
      <c r="AJ717" s="23"/>
      <c r="AK717" s="23"/>
      <c r="AL717" s="23"/>
      <c r="AM717" s="23"/>
      <c r="AN717" s="23"/>
      <c r="AO717" s="23"/>
      <c r="AP717" s="59"/>
      <c r="AQ717" s="23"/>
      <c r="AR717" s="23"/>
      <c r="AS717" s="23"/>
      <c r="AT717" s="23"/>
      <c r="AU717" s="23"/>
      <c r="AV717" s="23"/>
      <c r="AW717" s="23"/>
      <c r="AX717" s="23"/>
      <c r="AY717" s="23"/>
      <c r="AZ717" s="23"/>
      <c r="BA717" s="23"/>
      <c r="BB717" s="12"/>
      <c r="BC717" s="12"/>
      <c r="BD717" s="12"/>
    </row>
    <row r="718" spans="1:56">
      <c r="C718" s="30" t="e">
        <f>$C$27</f>
        <v>#REF!</v>
      </c>
      <c r="D718" s="84"/>
      <c r="E718" s="84" t="e">
        <f>$B701*D715</f>
        <v>#REF!</v>
      </c>
      <c r="F718" s="84" t="e">
        <f t="shared" ref="F718:AE718" si="386">$B701*E715</f>
        <v>#REF!</v>
      </c>
      <c r="G718" s="84" t="e">
        <f t="shared" si="386"/>
        <v>#REF!</v>
      </c>
      <c r="H718" s="84" t="e">
        <f t="shared" si="386"/>
        <v>#REF!</v>
      </c>
      <c r="I718" s="84" t="e">
        <f t="shared" si="386"/>
        <v>#REF!</v>
      </c>
      <c r="J718" s="84" t="e">
        <f t="shared" si="386"/>
        <v>#REF!</v>
      </c>
      <c r="K718" s="84" t="e">
        <f t="shared" si="386"/>
        <v>#REF!</v>
      </c>
      <c r="L718" s="84" t="e">
        <f t="shared" si="386"/>
        <v>#REF!</v>
      </c>
      <c r="M718" s="84" t="e">
        <f t="shared" si="386"/>
        <v>#REF!</v>
      </c>
      <c r="N718" s="84" t="e">
        <f t="shared" si="386"/>
        <v>#REF!</v>
      </c>
      <c r="O718" s="84" t="e">
        <f t="shared" si="386"/>
        <v>#REF!</v>
      </c>
      <c r="P718" s="84" t="e">
        <f t="shared" si="386"/>
        <v>#REF!</v>
      </c>
      <c r="Q718" s="84" t="e">
        <f t="shared" si="386"/>
        <v>#REF!</v>
      </c>
      <c r="R718" s="84" t="e">
        <f t="shared" si="386"/>
        <v>#REF!</v>
      </c>
      <c r="S718" s="84" t="e">
        <f t="shared" si="386"/>
        <v>#REF!</v>
      </c>
      <c r="T718" s="84" t="e">
        <f t="shared" si="386"/>
        <v>#REF!</v>
      </c>
      <c r="U718" s="84" t="e">
        <f t="shared" si="386"/>
        <v>#REF!</v>
      </c>
      <c r="V718" s="84" t="e">
        <f t="shared" si="386"/>
        <v>#REF!</v>
      </c>
      <c r="W718" s="84" t="e">
        <f t="shared" si="386"/>
        <v>#REF!</v>
      </c>
      <c r="X718" s="84" t="e">
        <f t="shared" si="386"/>
        <v>#REF!</v>
      </c>
      <c r="Y718" s="84" t="e">
        <f t="shared" si="386"/>
        <v>#REF!</v>
      </c>
      <c r="Z718" s="84" t="e">
        <f t="shared" si="386"/>
        <v>#REF!</v>
      </c>
      <c r="AA718" s="84" t="e">
        <f t="shared" si="386"/>
        <v>#REF!</v>
      </c>
      <c r="AB718" s="84" t="e">
        <f t="shared" si="386"/>
        <v>#REF!</v>
      </c>
      <c r="AC718" s="84" t="e">
        <f t="shared" si="386"/>
        <v>#REF!</v>
      </c>
      <c r="AD718" s="84" t="e">
        <f t="shared" si="386"/>
        <v>#REF!</v>
      </c>
      <c r="AE718" s="84" t="e">
        <f t="shared" si="386"/>
        <v>#REF!</v>
      </c>
      <c r="AF718" s="45"/>
      <c r="AG718" s="45"/>
      <c r="AH718" s="45"/>
      <c r="AI718" s="45"/>
      <c r="AJ718" s="45"/>
      <c r="AK718" s="45"/>
      <c r="AL718" s="45"/>
      <c r="AM718" s="45"/>
      <c r="AN718" s="45"/>
      <c r="AO718" s="45"/>
      <c r="AP718" s="60"/>
      <c r="AQ718" s="45"/>
      <c r="AR718" s="45"/>
      <c r="AS718" s="45"/>
      <c r="AT718" s="45"/>
      <c r="AU718" s="45"/>
      <c r="AV718" s="45"/>
      <c r="AW718" s="46"/>
      <c r="AX718" s="45"/>
      <c r="AY718" s="45"/>
      <c r="AZ718" s="45"/>
      <c r="BA718" s="45"/>
      <c r="BB718" s="12"/>
      <c r="BC718" s="12"/>
      <c r="BD718" s="12"/>
    </row>
    <row r="719" spans="1:56">
      <c r="C719" s="30" t="e">
        <f>$C$28</f>
        <v>#REF!</v>
      </c>
      <c r="D719" s="84" t="e">
        <f>(D708-D710)/(B700-B699)</f>
        <v>#REF!</v>
      </c>
      <c r="E719" s="84" t="e">
        <f>(E708-E710)/(B700-B699)</f>
        <v>#REF!</v>
      </c>
      <c r="F719" s="84" t="e">
        <f>(F708-F710)/(B700-B699)</f>
        <v>#REF!</v>
      </c>
      <c r="G719" s="84" t="e">
        <f>(G708-G710)/(B700-B699)</f>
        <v>#REF!</v>
      </c>
      <c r="H719" s="84" t="e">
        <f>(H708-H710)/(B700-B699)</f>
        <v>#REF!</v>
      </c>
      <c r="I719" s="84" t="e">
        <f>(I708-I710)/(B700-B699)</f>
        <v>#REF!</v>
      </c>
      <c r="J719" s="84" t="e">
        <f>(J708-J710)/(B700-B699)</f>
        <v>#REF!</v>
      </c>
      <c r="K719" s="84" t="e">
        <f>(K708-K710)/(B700-B699)</f>
        <v>#REF!</v>
      </c>
      <c r="L719" s="84" t="e">
        <f>(L708-L710)/(B700-B699)</f>
        <v>#REF!</v>
      </c>
      <c r="M719" s="84" t="e">
        <f>(M708-M710)/(B700-B699)</f>
        <v>#REF!</v>
      </c>
      <c r="N719" s="84" t="e">
        <f>(N708-N710)/(B700-B699)</f>
        <v>#REF!</v>
      </c>
      <c r="O719" s="84" t="e">
        <f>(O708-O710)/(B700-B699)</f>
        <v>#REF!</v>
      </c>
      <c r="P719" s="84" t="e">
        <f>(P708-P710)/(B700-B699)</f>
        <v>#REF!</v>
      </c>
      <c r="Q719" s="84" t="e">
        <f>(Q708-Q710)/(B700-B699)</f>
        <v>#REF!</v>
      </c>
      <c r="R719" s="84" t="e">
        <f>(R708-R710)/(B700-B699)</f>
        <v>#REF!</v>
      </c>
      <c r="S719" s="84" t="e">
        <f>(S708-S710)/(B700-B699)</f>
        <v>#REF!</v>
      </c>
      <c r="T719" s="84" t="e">
        <f>(T708-T710)/(B700-B699)</f>
        <v>#REF!</v>
      </c>
      <c r="U719" s="84" t="e">
        <f>(U708-U710)/(B700-B699)</f>
        <v>#REF!</v>
      </c>
      <c r="V719" s="84" t="e">
        <f>(V708-V710)/(B700-B699)</f>
        <v>#REF!</v>
      </c>
      <c r="W719" s="84" t="e">
        <f>(W708-W710)/(B700-B699)</f>
        <v>#REF!</v>
      </c>
      <c r="X719" s="84" t="e">
        <f>(X708-X710)/(B700-B699)</f>
        <v>#REF!</v>
      </c>
      <c r="Y719" s="84" t="e">
        <f>(Y708-Y710)/(B700-B699)</f>
        <v>#REF!</v>
      </c>
      <c r="Z719" s="84" t="e">
        <f>(Z708-Z710)/(B700-B699)</f>
        <v>#REF!</v>
      </c>
      <c r="AA719" s="84" t="e">
        <f>(AA708-AA710)/(B700-B699)</f>
        <v>#REF!</v>
      </c>
      <c r="AB719" s="84" t="e">
        <f>(AB708-AB710)/(B700-B699)</f>
        <v>#REF!</v>
      </c>
      <c r="AC719" s="84" t="e">
        <f>(AC708-AC710)/(B700-B699)</f>
        <v>#REF!</v>
      </c>
      <c r="AD719" s="84" t="e">
        <f>(AD708-AD710)/(B700-B699)</f>
        <v>#REF!</v>
      </c>
      <c r="AE719" s="84" t="e">
        <f>(AE708-AE710)/(B700-B699)</f>
        <v>#REF!</v>
      </c>
      <c r="AF719" s="46"/>
      <c r="AG719" s="46"/>
      <c r="AH719" s="46"/>
      <c r="AI719" s="46"/>
      <c r="AJ719" s="46"/>
      <c r="AK719" s="46"/>
      <c r="AL719" s="46"/>
      <c r="AM719" s="46"/>
      <c r="AN719" s="46"/>
      <c r="AO719" s="46"/>
      <c r="AP719" s="46"/>
      <c r="AQ719" s="46"/>
      <c r="AR719" s="46"/>
      <c r="AS719" s="46"/>
      <c r="AT719" s="46"/>
      <c r="AU719" s="46"/>
      <c r="AV719" s="12"/>
      <c r="AW719" s="46"/>
      <c r="AX719" s="12"/>
      <c r="AY719" s="12"/>
      <c r="AZ719" s="12"/>
      <c r="BA719" s="12"/>
      <c r="BB719" s="12"/>
      <c r="BC719" s="12"/>
      <c r="BD719" s="12"/>
    </row>
    <row r="720" spans="1:56">
      <c r="C720" s="30"/>
      <c r="D720" s="34"/>
      <c r="E720" s="34"/>
      <c r="F720" s="34"/>
      <c r="G720" s="34"/>
      <c r="H720" s="34"/>
      <c r="I720" s="34"/>
      <c r="J720" s="34"/>
      <c r="K720" s="34"/>
      <c r="L720" s="34"/>
      <c r="M720" s="34"/>
      <c r="N720" s="34"/>
      <c r="O720" s="34"/>
      <c r="P720" s="34"/>
      <c r="Q720" s="34"/>
      <c r="R720" s="34"/>
      <c r="S720" s="34"/>
      <c r="T720" s="34"/>
      <c r="U720" s="34"/>
      <c r="V720" s="34"/>
      <c r="W720" s="34"/>
      <c r="X720" s="89"/>
      <c r="Y720" s="89"/>
      <c r="Z720" s="89"/>
      <c r="AA720" s="89"/>
      <c r="AB720" s="34"/>
      <c r="AC720" s="34"/>
      <c r="AD720" s="34"/>
      <c r="AE720" s="34"/>
      <c r="AF720" s="46"/>
      <c r="AG720" s="46"/>
      <c r="AH720" s="46"/>
      <c r="AI720" s="46"/>
      <c r="AJ720" s="46"/>
      <c r="AK720" s="46"/>
      <c r="AL720" s="46"/>
      <c r="AM720" s="46"/>
      <c r="AN720" s="46"/>
      <c r="AO720" s="46"/>
      <c r="AP720" s="46"/>
      <c r="AQ720" s="46"/>
      <c r="AR720" s="46"/>
      <c r="AS720" s="46"/>
      <c r="AT720" s="46"/>
      <c r="AU720" s="46"/>
      <c r="AV720" s="46"/>
      <c r="AW720" s="46"/>
      <c r="AX720" s="46"/>
      <c r="AY720" s="46"/>
      <c r="AZ720" s="46"/>
      <c r="BA720" s="46"/>
      <c r="BB720" s="12"/>
      <c r="BC720" s="12"/>
      <c r="BD720" s="12"/>
    </row>
    <row r="721" spans="1:56">
      <c r="A721" s="39"/>
      <c r="B721" s="86"/>
      <c r="C721" s="30"/>
      <c r="D721" s="34"/>
      <c r="E721" s="34"/>
      <c r="F721" s="34"/>
      <c r="G721" s="34"/>
      <c r="H721" s="34"/>
      <c r="I721" s="34"/>
      <c r="J721" s="34"/>
      <c r="K721" s="34"/>
      <c r="L721" s="34"/>
      <c r="M721" s="34"/>
      <c r="N721" s="34"/>
      <c r="O721" s="34"/>
      <c r="P721" s="34"/>
      <c r="Q721" s="34"/>
      <c r="R721" s="34"/>
      <c r="S721" s="34"/>
      <c r="T721" s="34"/>
      <c r="U721" s="34"/>
      <c r="V721" s="34"/>
      <c r="W721" s="34"/>
      <c r="X721" s="89"/>
      <c r="Y721" s="89"/>
      <c r="Z721" s="89"/>
      <c r="AA721" s="89"/>
      <c r="AB721" s="34"/>
      <c r="AC721" s="34"/>
      <c r="AD721" s="34"/>
      <c r="AE721" s="34"/>
      <c r="AF721" s="46"/>
      <c r="AG721" s="46"/>
      <c r="AH721" s="46"/>
      <c r="AI721" s="46"/>
      <c r="AJ721" s="46"/>
      <c r="AK721" s="46"/>
      <c r="AL721" s="46"/>
      <c r="AM721" s="46"/>
      <c r="AN721" s="46"/>
      <c r="AO721" s="46"/>
      <c r="AP721" s="46"/>
      <c r="AQ721" s="46"/>
      <c r="AR721" s="46"/>
      <c r="AS721" s="46"/>
      <c r="AT721" s="46"/>
      <c r="AU721" s="46"/>
      <c r="AV721" s="46"/>
      <c r="AW721" s="46"/>
      <c r="AX721" s="46"/>
      <c r="AY721" s="46"/>
      <c r="AZ721" s="46"/>
      <c r="BA721" s="46"/>
      <c r="BB721" s="12"/>
      <c r="BC721" s="12"/>
      <c r="BD721" s="12"/>
    </row>
    <row r="722" spans="1:56">
      <c r="A722" s="39"/>
      <c r="B722" s="86"/>
      <c r="C722" s="30"/>
      <c r="D722" s="34"/>
      <c r="E722" s="34"/>
      <c r="F722" s="34"/>
      <c r="G722" s="34"/>
      <c r="H722" s="34"/>
      <c r="I722" s="34"/>
      <c r="J722" s="34"/>
      <c r="K722" s="34"/>
      <c r="L722" s="34"/>
      <c r="M722" s="34"/>
      <c r="N722" s="34"/>
      <c r="O722" s="34"/>
      <c r="P722" s="34"/>
      <c r="Q722" s="34"/>
      <c r="R722" s="34"/>
      <c r="S722" s="34"/>
      <c r="T722" s="34"/>
      <c r="U722" s="34"/>
      <c r="V722" s="34"/>
      <c r="W722" s="34"/>
      <c r="X722" s="89"/>
      <c r="Y722" s="89"/>
      <c r="Z722" s="89"/>
      <c r="AA722" s="89"/>
      <c r="AB722" s="34"/>
      <c r="AC722" s="34"/>
      <c r="AD722" s="34"/>
      <c r="AE722" s="34"/>
      <c r="AF722" s="46"/>
      <c r="AG722" s="46"/>
      <c r="AH722" s="46"/>
      <c r="AI722" s="46"/>
      <c r="AJ722" s="46"/>
      <c r="AK722" s="46"/>
      <c r="AL722" s="46"/>
      <c r="AM722" s="46"/>
      <c r="AN722" s="46"/>
      <c r="AO722" s="46"/>
      <c r="AP722" s="46"/>
      <c r="AQ722" s="46"/>
      <c r="AR722" s="46"/>
      <c r="AS722" s="46"/>
      <c r="AT722" s="46"/>
      <c r="AU722" s="46"/>
      <c r="AV722" s="46"/>
      <c r="AW722" s="46"/>
      <c r="AX722" s="46"/>
      <c r="AY722" s="46"/>
      <c r="AZ722" s="46"/>
      <c r="BA722" s="46"/>
      <c r="BB722" s="12"/>
      <c r="BC722" s="12"/>
      <c r="BD722" s="12"/>
    </row>
    <row r="723" spans="1:56" ht="12.6" customHeight="1">
      <c r="B723" s="12"/>
      <c r="C723" s="17"/>
      <c r="D723" s="12"/>
      <c r="E723" s="12"/>
      <c r="F723" s="12"/>
      <c r="G723" s="12"/>
      <c r="H723" s="12"/>
      <c r="I723" s="12"/>
      <c r="J723" s="12"/>
      <c r="K723" s="12"/>
      <c r="L723" s="50"/>
      <c r="M723" s="12"/>
      <c r="N723" s="12"/>
      <c r="O723" s="12"/>
      <c r="P723" s="12"/>
      <c r="Q723" s="12"/>
      <c r="R723" s="12"/>
      <c r="S723" s="12"/>
      <c r="T723" s="12"/>
      <c r="U723" s="12"/>
      <c r="V723" s="12"/>
      <c r="W723" s="12"/>
      <c r="X723" s="12"/>
      <c r="Y723" s="12"/>
      <c r="Z723" s="12"/>
      <c r="AA723" s="12"/>
      <c r="AB723" s="12"/>
      <c r="AC723" s="12"/>
      <c r="AD723" s="12"/>
      <c r="AE723" s="12"/>
      <c r="AF723" s="22"/>
      <c r="AG723" s="22"/>
      <c r="AH723" s="22"/>
      <c r="AI723" s="22"/>
      <c r="AJ723" s="22"/>
      <c r="AK723" s="22"/>
      <c r="AL723" s="22"/>
      <c r="AM723" s="22"/>
      <c r="AN723" s="22"/>
      <c r="AO723" s="22"/>
      <c r="AP723" s="22"/>
      <c r="AQ723" s="23"/>
      <c r="AR723" s="23"/>
      <c r="AS723" s="23"/>
      <c r="AT723" s="23"/>
      <c r="AU723" s="23"/>
      <c r="AV723" s="23"/>
      <c r="AW723" s="23"/>
      <c r="AX723" s="23"/>
      <c r="AY723" s="23"/>
      <c r="AZ723" s="23"/>
      <c r="BA723" s="23"/>
      <c r="BB723" s="12"/>
      <c r="BC723" s="12"/>
      <c r="BD723" s="12"/>
    </row>
    <row r="724" spans="1:56" ht="15.6" customHeight="1">
      <c r="A724" s="18" t="e">
        <f>+#REF!</f>
        <v>#REF!</v>
      </c>
      <c r="B724" s="12"/>
      <c r="C724" s="12"/>
      <c r="D724" s="12">
        <f>D$49</f>
        <v>0</v>
      </c>
      <c r="E724" s="12">
        <f t="shared" ref="E724:BD724" si="387">E$49</f>
        <v>1</v>
      </c>
      <c r="F724" s="12">
        <f t="shared" si="387"/>
        <v>2</v>
      </c>
      <c r="G724" s="12">
        <f t="shared" si="387"/>
        <v>3</v>
      </c>
      <c r="H724" s="12">
        <f t="shared" si="387"/>
        <v>4</v>
      </c>
      <c r="I724" s="12">
        <f t="shared" si="387"/>
        <v>5</v>
      </c>
      <c r="J724" s="12">
        <f t="shared" si="387"/>
        <v>6</v>
      </c>
      <c r="K724" s="12">
        <f t="shared" si="387"/>
        <v>7</v>
      </c>
      <c r="L724" s="12">
        <f t="shared" si="387"/>
        <v>8</v>
      </c>
      <c r="M724" s="12">
        <f t="shared" si="387"/>
        <v>9</v>
      </c>
      <c r="N724" s="12">
        <f t="shared" si="387"/>
        <v>10</v>
      </c>
      <c r="O724" s="12">
        <f t="shared" si="387"/>
        <v>11</v>
      </c>
      <c r="P724" s="12">
        <f t="shared" si="387"/>
        <v>12</v>
      </c>
      <c r="Q724" s="12">
        <f t="shared" si="387"/>
        <v>13</v>
      </c>
      <c r="R724" s="12">
        <f t="shared" si="387"/>
        <v>14</v>
      </c>
      <c r="S724" s="12">
        <f t="shared" si="387"/>
        <v>15</v>
      </c>
      <c r="T724" s="12">
        <f t="shared" si="387"/>
        <v>16</v>
      </c>
      <c r="U724" s="12">
        <f t="shared" si="387"/>
        <v>17</v>
      </c>
      <c r="V724" s="12">
        <f t="shared" si="387"/>
        <v>18</v>
      </c>
      <c r="W724" s="12">
        <f t="shared" si="387"/>
        <v>19</v>
      </c>
      <c r="X724" s="12">
        <f t="shared" si="387"/>
        <v>20</v>
      </c>
      <c r="Y724" s="12">
        <f t="shared" si="387"/>
        <v>21</v>
      </c>
      <c r="Z724" s="12">
        <f t="shared" si="387"/>
        <v>22</v>
      </c>
      <c r="AA724" s="12">
        <f t="shared" si="387"/>
        <v>23</v>
      </c>
      <c r="AB724" s="12">
        <f t="shared" si="387"/>
        <v>24</v>
      </c>
      <c r="AC724" s="12">
        <f t="shared" si="387"/>
        <v>25</v>
      </c>
      <c r="AD724" s="12">
        <f t="shared" si="387"/>
        <v>26</v>
      </c>
      <c r="AE724" s="12">
        <f t="shared" si="387"/>
        <v>27</v>
      </c>
      <c r="AF724" s="12">
        <f t="shared" si="387"/>
        <v>28</v>
      </c>
      <c r="AG724" s="12">
        <f t="shared" si="387"/>
        <v>29</v>
      </c>
      <c r="AH724" s="12">
        <f t="shared" si="387"/>
        <v>30</v>
      </c>
      <c r="AI724" s="12">
        <f t="shared" si="387"/>
        <v>31</v>
      </c>
      <c r="AJ724" s="12">
        <f t="shared" si="387"/>
        <v>32</v>
      </c>
      <c r="AK724" s="12">
        <f t="shared" si="387"/>
        <v>33</v>
      </c>
      <c r="AL724" s="12">
        <f t="shared" si="387"/>
        <v>34</v>
      </c>
      <c r="AM724" s="12">
        <f t="shared" si="387"/>
        <v>35</v>
      </c>
      <c r="AN724" s="12">
        <f t="shared" si="387"/>
        <v>36</v>
      </c>
      <c r="AO724" s="12">
        <f t="shared" si="387"/>
        <v>37</v>
      </c>
      <c r="AP724" s="12">
        <f t="shared" si="387"/>
        <v>38</v>
      </c>
      <c r="AQ724" s="12">
        <f t="shared" si="387"/>
        <v>39</v>
      </c>
      <c r="AR724" s="12">
        <f t="shared" si="387"/>
        <v>40</v>
      </c>
      <c r="AS724" s="12">
        <f t="shared" si="387"/>
        <v>41</v>
      </c>
      <c r="AT724" s="12">
        <f t="shared" si="387"/>
        <v>42</v>
      </c>
      <c r="AU724" s="12">
        <f t="shared" si="387"/>
        <v>43</v>
      </c>
      <c r="AV724" s="12">
        <f t="shared" si="387"/>
        <v>44</v>
      </c>
      <c r="AW724" s="12">
        <f t="shared" si="387"/>
        <v>45</v>
      </c>
      <c r="AX724" s="12">
        <f t="shared" si="387"/>
        <v>46</v>
      </c>
      <c r="AY724" s="12">
        <f t="shared" si="387"/>
        <v>47</v>
      </c>
      <c r="AZ724" s="12">
        <f t="shared" si="387"/>
        <v>48</v>
      </c>
      <c r="BA724" s="12">
        <f t="shared" si="387"/>
        <v>49</v>
      </c>
      <c r="BB724" s="12">
        <f t="shared" si="387"/>
        <v>50</v>
      </c>
      <c r="BC724" s="12">
        <f t="shared" si="387"/>
        <v>51</v>
      </c>
      <c r="BD724" s="12">
        <f t="shared" si="387"/>
        <v>52</v>
      </c>
    </row>
    <row r="725" spans="1:56" ht="15" customHeight="1">
      <c r="A725" s="28" t="e">
        <f>+"Grace "&amp; PV_Base!A724&amp;""</f>
        <v>#REF!</v>
      </c>
      <c r="B725" s="29" t="e">
        <f>#REF!</f>
        <v>#REF!</v>
      </c>
      <c r="C725" s="17"/>
      <c r="D725" s="25" t="e">
        <f>D$50</f>
        <v>#NAME?</v>
      </c>
      <c r="E725" s="25" t="e">
        <f t="shared" ref="E725:BD725" si="388">E$50</f>
        <v>#NAME?</v>
      </c>
      <c r="F725" s="25" t="e">
        <f t="shared" si="388"/>
        <v>#NAME?</v>
      </c>
      <c r="G725" s="25" t="e">
        <f t="shared" si="388"/>
        <v>#NAME?</v>
      </c>
      <c r="H725" s="25" t="e">
        <f t="shared" si="388"/>
        <v>#NAME?</v>
      </c>
      <c r="I725" s="25" t="e">
        <f t="shared" si="388"/>
        <v>#NAME?</v>
      </c>
      <c r="J725" s="25" t="e">
        <f t="shared" si="388"/>
        <v>#NAME?</v>
      </c>
      <c r="K725" s="25" t="e">
        <f t="shared" si="388"/>
        <v>#NAME?</v>
      </c>
      <c r="L725" s="25" t="e">
        <f t="shared" si="388"/>
        <v>#NAME?</v>
      </c>
      <c r="M725" s="25" t="e">
        <f t="shared" si="388"/>
        <v>#NAME?</v>
      </c>
      <c r="N725" s="25" t="e">
        <f t="shared" si="388"/>
        <v>#NAME?</v>
      </c>
      <c r="O725" s="25" t="e">
        <f t="shared" si="388"/>
        <v>#NAME?</v>
      </c>
      <c r="P725" s="25" t="e">
        <f t="shared" si="388"/>
        <v>#NAME?</v>
      </c>
      <c r="Q725" s="25" t="e">
        <f t="shared" si="388"/>
        <v>#NAME?</v>
      </c>
      <c r="R725" s="25" t="e">
        <f t="shared" si="388"/>
        <v>#NAME?</v>
      </c>
      <c r="S725" s="25" t="e">
        <f t="shared" si="388"/>
        <v>#NAME?</v>
      </c>
      <c r="T725" s="25" t="e">
        <f t="shared" si="388"/>
        <v>#NAME?</v>
      </c>
      <c r="U725" s="25" t="e">
        <f t="shared" si="388"/>
        <v>#NAME?</v>
      </c>
      <c r="V725" s="25" t="e">
        <f t="shared" si="388"/>
        <v>#NAME?</v>
      </c>
      <c r="W725" s="25" t="e">
        <f t="shared" si="388"/>
        <v>#NAME?</v>
      </c>
      <c r="X725" s="25" t="e">
        <f t="shared" si="388"/>
        <v>#NAME?</v>
      </c>
      <c r="Y725" s="25" t="e">
        <f t="shared" si="388"/>
        <v>#NAME?</v>
      </c>
      <c r="Z725" s="25" t="e">
        <f t="shared" si="388"/>
        <v>#NAME?</v>
      </c>
      <c r="AA725" s="25" t="e">
        <f t="shared" si="388"/>
        <v>#NAME?</v>
      </c>
      <c r="AB725" s="25" t="e">
        <f t="shared" si="388"/>
        <v>#NAME?</v>
      </c>
      <c r="AC725" s="25" t="e">
        <f t="shared" si="388"/>
        <v>#NAME?</v>
      </c>
      <c r="AD725" s="25" t="e">
        <f t="shared" si="388"/>
        <v>#NAME?</v>
      </c>
      <c r="AE725" s="25" t="e">
        <f t="shared" si="388"/>
        <v>#NAME?</v>
      </c>
      <c r="AF725" s="25" t="e">
        <f t="shared" si="388"/>
        <v>#NAME?</v>
      </c>
      <c r="AG725" s="25" t="e">
        <f t="shared" si="388"/>
        <v>#NAME?</v>
      </c>
      <c r="AH725" s="25" t="e">
        <f t="shared" si="388"/>
        <v>#NAME?</v>
      </c>
      <c r="AI725" s="25" t="e">
        <f t="shared" si="388"/>
        <v>#NAME?</v>
      </c>
      <c r="AJ725" s="25" t="e">
        <f t="shared" si="388"/>
        <v>#NAME?</v>
      </c>
      <c r="AK725" s="25" t="e">
        <f t="shared" si="388"/>
        <v>#NAME?</v>
      </c>
      <c r="AL725" s="25" t="e">
        <f t="shared" si="388"/>
        <v>#NAME?</v>
      </c>
      <c r="AM725" s="25" t="e">
        <f t="shared" si="388"/>
        <v>#NAME?</v>
      </c>
      <c r="AN725" s="25" t="e">
        <f t="shared" si="388"/>
        <v>#NAME?</v>
      </c>
      <c r="AO725" s="25" t="e">
        <f t="shared" si="388"/>
        <v>#NAME?</v>
      </c>
      <c r="AP725" s="25" t="e">
        <f t="shared" si="388"/>
        <v>#NAME?</v>
      </c>
      <c r="AQ725" s="25" t="e">
        <f t="shared" si="388"/>
        <v>#NAME?</v>
      </c>
      <c r="AR725" s="25" t="e">
        <f t="shared" si="388"/>
        <v>#NAME?</v>
      </c>
      <c r="AS725" s="25" t="e">
        <f t="shared" si="388"/>
        <v>#NAME?</v>
      </c>
      <c r="AT725" s="25" t="e">
        <f t="shared" si="388"/>
        <v>#NAME?</v>
      </c>
      <c r="AU725" s="25" t="e">
        <f t="shared" si="388"/>
        <v>#NAME?</v>
      </c>
      <c r="AV725" s="25" t="e">
        <f t="shared" si="388"/>
        <v>#NAME?</v>
      </c>
      <c r="AW725" s="25" t="e">
        <f t="shared" si="388"/>
        <v>#NAME?</v>
      </c>
      <c r="AX725" s="25" t="e">
        <f t="shared" si="388"/>
        <v>#NAME?</v>
      </c>
      <c r="AY725" s="25" t="e">
        <f t="shared" si="388"/>
        <v>#NAME?</v>
      </c>
      <c r="AZ725" s="25" t="e">
        <f t="shared" si="388"/>
        <v>#NAME?</v>
      </c>
      <c r="BA725" s="25" t="e">
        <f t="shared" si="388"/>
        <v>#NAME?</v>
      </c>
      <c r="BB725" s="25" t="e">
        <f t="shared" si="388"/>
        <v>#NAME?</v>
      </c>
      <c r="BC725" s="25" t="e">
        <f t="shared" si="388"/>
        <v>#NAME?</v>
      </c>
      <c r="BD725" s="25" t="e">
        <f t="shared" si="388"/>
        <v>#NAME?</v>
      </c>
    </row>
    <row r="726" spans="1:56">
      <c r="A726" s="32" t="e">
        <f>+"Maturity "&amp; PV_Base!A724&amp;""</f>
        <v>#REF!</v>
      </c>
      <c r="B726" s="33" t="e">
        <f>#REF!</f>
        <v>#REF!</v>
      </c>
      <c r="C726" s="30" t="str">
        <f>$C$9</f>
        <v>Base</v>
      </c>
      <c r="D726" s="31">
        <v>100</v>
      </c>
      <c r="E726" s="27"/>
      <c r="F726" s="27"/>
      <c r="G726" s="27"/>
      <c r="H726" s="27"/>
      <c r="I726" s="27"/>
      <c r="J726" s="27"/>
      <c r="K726" s="27"/>
      <c r="L726" s="27"/>
      <c r="M726" s="27"/>
      <c r="N726" s="27"/>
      <c r="O726" s="27"/>
      <c r="P726" s="27"/>
      <c r="Q726" s="27"/>
      <c r="R726" s="27"/>
      <c r="S726" s="27"/>
      <c r="T726" s="27"/>
      <c r="U726" s="27"/>
      <c r="V726" s="27"/>
      <c r="W726" s="27"/>
      <c r="X726" s="27"/>
      <c r="Y726" s="27"/>
      <c r="Z726" s="27"/>
      <c r="AA726" s="27"/>
      <c r="AB726" s="27"/>
      <c r="AC726" s="27"/>
      <c r="AD726" s="27"/>
      <c r="AE726" s="27"/>
      <c r="AF726" s="27"/>
      <c r="AG726" s="27"/>
      <c r="AH726" s="27"/>
      <c r="AI726" s="27"/>
      <c r="AJ726" s="27"/>
      <c r="AK726" s="27"/>
      <c r="AL726" s="27"/>
      <c r="AM726" s="27"/>
      <c r="AN726" s="27"/>
      <c r="AO726" s="27"/>
      <c r="AP726" s="27"/>
      <c r="AQ726" s="27"/>
      <c r="AR726" s="27"/>
      <c r="AS726" s="27"/>
      <c r="AT726" s="27"/>
      <c r="AU726" s="27"/>
      <c r="AV726" s="27"/>
      <c r="AW726" s="27"/>
      <c r="AX726" s="27"/>
      <c r="AY726" s="27"/>
      <c r="AZ726" s="27"/>
      <c r="BA726" s="27"/>
      <c r="BB726" s="12"/>
      <c r="BC726" s="12"/>
      <c r="BD726" s="12"/>
    </row>
    <row r="727" spans="1:56">
      <c r="A727" s="32" t="e">
        <f>+"Interest "&amp; PV_Base!A724&amp;""</f>
        <v>#REF!</v>
      </c>
      <c r="B727" s="35" t="e">
        <f>#REF!</f>
        <v>#REF!</v>
      </c>
      <c r="C727" s="30" t="e">
        <f>$C$10</f>
        <v>#REF!</v>
      </c>
      <c r="D727" s="34" t="e">
        <f>D726-D728</f>
        <v>#REF!</v>
      </c>
      <c r="E727" s="34" t="e">
        <f t="shared" ref="E727:AQ727" si="389">D727-E728</f>
        <v>#REF!</v>
      </c>
      <c r="F727" s="34" t="e">
        <f t="shared" si="389"/>
        <v>#REF!</v>
      </c>
      <c r="G727" s="34" t="e">
        <f t="shared" si="389"/>
        <v>#REF!</v>
      </c>
      <c r="H727" s="34" t="e">
        <f t="shared" si="389"/>
        <v>#REF!</v>
      </c>
      <c r="I727" s="34" t="e">
        <f t="shared" si="389"/>
        <v>#REF!</v>
      </c>
      <c r="J727" s="34" t="e">
        <f t="shared" si="389"/>
        <v>#REF!</v>
      </c>
      <c r="K727" s="34" t="e">
        <f t="shared" si="389"/>
        <v>#REF!</v>
      </c>
      <c r="L727" s="34" t="e">
        <f t="shared" si="389"/>
        <v>#REF!</v>
      </c>
      <c r="M727" s="34" t="e">
        <f t="shared" si="389"/>
        <v>#REF!</v>
      </c>
      <c r="N727" s="34" t="e">
        <f t="shared" si="389"/>
        <v>#REF!</v>
      </c>
      <c r="O727" s="34" t="e">
        <f t="shared" si="389"/>
        <v>#REF!</v>
      </c>
      <c r="P727" s="34" t="e">
        <f t="shared" si="389"/>
        <v>#REF!</v>
      </c>
      <c r="Q727" s="34" t="e">
        <f t="shared" si="389"/>
        <v>#REF!</v>
      </c>
      <c r="R727" s="34" t="e">
        <f t="shared" si="389"/>
        <v>#REF!</v>
      </c>
      <c r="S727" s="34" t="e">
        <f t="shared" si="389"/>
        <v>#REF!</v>
      </c>
      <c r="T727" s="34" t="e">
        <f t="shared" si="389"/>
        <v>#REF!</v>
      </c>
      <c r="U727" s="34" t="e">
        <f t="shared" si="389"/>
        <v>#REF!</v>
      </c>
      <c r="V727" s="34" t="e">
        <f t="shared" si="389"/>
        <v>#REF!</v>
      </c>
      <c r="W727" s="34" t="e">
        <f t="shared" si="389"/>
        <v>#REF!</v>
      </c>
      <c r="X727" s="34" t="e">
        <f t="shared" si="389"/>
        <v>#REF!</v>
      </c>
      <c r="Y727" s="34" t="e">
        <f t="shared" si="389"/>
        <v>#REF!</v>
      </c>
      <c r="Z727" s="34" t="e">
        <f t="shared" si="389"/>
        <v>#REF!</v>
      </c>
      <c r="AA727" s="34" t="e">
        <f t="shared" si="389"/>
        <v>#REF!</v>
      </c>
      <c r="AB727" s="34" t="e">
        <f t="shared" si="389"/>
        <v>#REF!</v>
      </c>
      <c r="AC727" s="34" t="e">
        <f t="shared" si="389"/>
        <v>#REF!</v>
      </c>
      <c r="AD727" s="34" t="e">
        <f t="shared" si="389"/>
        <v>#REF!</v>
      </c>
      <c r="AE727" s="34" t="e">
        <f t="shared" si="389"/>
        <v>#REF!</v>
      </c>
      <c r="AF727" s="34" t="e">
        <f t="shared" si="389"/>
        <v>#REF!</v>
      </c>
      <c r="AG727" s="34" t="e">
        <f t="shared" si="389"/>
        <v>#REF!</v>
      </c>
      <c r="AH727" s="34" t="e">
        <f t="shared" si="389"/>
        <v>#REF!</v>
      </c>
      <c r="AI727" s="34" t="e">
        <f t="shared" si="389"/>
        <v>#REF!</v>
      </c>
      <c r="AJ727" s="34" t="e">
        <f t="shared" si="389"/>
        <v>#REF!</v>
      </c>
      <c r="AK727" s="34" t="e">
        <f t="shared" si="389"/>
        <v>#REF!</v>
      </c>
      <c r="AL727" s="34" t="e">
        <f t="shared" si="389"/>
        <v>#REF!</v>
      </c>
      <c r="AM727" s="34" t="e">
        <f t="shared" si="389"/>
        <v>#REF!</v>
      </c>
      <c r="AN727" s="34" t="e">
        <f t="shared" si="389"/>
        <v>#REF!</v>
      </c>
      <c r="AO727" s="34" t="e">
        <f t="shared" si="389"/>
        <v>#REF!</v>
      </c>
      <c r="AP727" s="34" t="e">
        <f t="shared" si="389"/>
        <v>#REF!</v>
      </c>
      <c r="AQ727" s="34" t="e">
        <f t="shared" si="389"/>
        <v>#REF!</v>
      </c>
      <c r="AR727" s="34"/>
      <c r="AS727" s="34"/>
      <c r="AT727" s="34"/>
      <c r="AU727" s="34"/>
      <c r="AV727" s="34"/>
      <c r="AW727" s="34"/>
      <c r="AX727" s="34"/>
      <c r="AY727" s="34"/>
      <c r="AZ727" s="34"/>
      <c r="BA727" s="34"/>
      <c r="BB727" s="46"/>
      <c r="BC727" s="46"/>
      <c r="BD727" s="46"/>
    </row>
    <row r="728" spans="1:56">
      <c r="A728" s="36" t="e">
        <f>+"Discount "&amp; PV_Base!A724&amp;""</f>
        <v>#REF!</v>
      </c>
      <c r="B728" s="37" t="e">
        <f>#REF!</f>
        <v>#REF!</v>
      </c>
      <c r="C728" s="30" t="e">
        <f>$C$11</f>
        <v>#REF!</v>
      </c>
      <c r="D728" s="34" t="e">
        <f>IF(D724-D724-1&lt;B725,0,IF(D724-D724-1&lt;B726,D726/(B726-B725),0))</f>
        <v>#REF!</v>
      </c>
      <c r="E728" s="34" t="e">
        <f>IF(E724-D724-1&lt;B725,0,IF(E724-D724-1&lt;B726,D726/(B726-B725),0))</f>
        <v>#REF!</v>
      </c>
      <c r="F728" s="34" t="e">
        <f>IF(F724-D724-1&lt;B725,0,IF(F724-D724-1&lt;B726,D726/(B726-B725),0))</f>
        <v>#REF!</v>
      </c>
      <c r="G728" s="34" t="e">
        <f>IF(G724-D724-1&lt;B725,0,IF(G724-D724-1&lt;B726,D726/(B726-B725),0))</f>
        <v>#REF!</v>
      </c>
      <c r="H728" s="34" t="e">
        <f>IF(H724-D724-1&lt;B725,0,IF(H724-D724-1&lt;B726,D726/(B726-B725),0))</f>
        <v>#REF!</v>
      </c>
      <c r="I728" s="34" t="e">
        <f>IF(I724-D724-1&lt;B725,0,IF(I724-D724-1&lt;B726,D726/(B726-B725),0))</f>
        <v>#REF!</v>
      </c>
      <c r="J728" s="34" t="e">
        <f>IF(J724-D724-1&lt;B725,0,IF(J724-D724-1&lt;B726,D726/(B726-B725),0))</f>
        <v>#REF!</v>
      </c>
      <c r="K728" s="34" t="e">
        <f>IF(K724-D724-1&lt;B725,0,IF(K724-D724-1&lt;B726,D726/(B726-B725),0))</f>
        <v>#REF!</v>
      </c>
      <c r="L728" s="34" t="e">
        <f>IF(L724-D724-1&lt;B725,0,IF(L724-D724-1&lt;B726,D726/(B726-B725),0))</f>
        <v>#REF!</v>
      </c>
      <c r="M728" s="34" t="e">
        <f>IF(M724-D724-1&lt;B725,0,IF(M724-D724-1&lt;B726,D726/(B726-B725),0))</f>
        <v>#REF!</v>
      </c>
      <c r="N728" s="34" t="e">
        <f>IF(N724-D724-1&lt;B725,0,IF(N724-D724-1&lt;B726,D726/(B726-B725),0))</f>
        <v>#REF!</v>
      </c>
      <c r="O728" s="34" t="e">
        <f>IF(O724-D724-1&lt;B725,0,IF(O724-D724-1&lt;B726,D726/(B726-B725),0))</f>
        <v>#REF!</v>
      </c>
      <c r="P728" s="34" t="e">
        <f>IF(P724-D724-1&lt;B725,0,IF(P724-D724-1&lt;B726,D726/(B726-B725),0))</f>
        <v>#REF!</v>
      </c>
      <c r="Q728" s="34" t="e">
        <f>IF(Q724-D724-1&lt;B725,0,IF(Q724-D724-1&lt;B726,D726/(B726-B725),0))</f>
        <v>#REF!</v>
      </c>
      <c r="R728" s="34" t="e">
        <f>IF(R724-D724-1&lt;B725,0,IF(R724-D724-1&lt;B726,D726/(B726-B725),0))</f>
        <v>#REF!</v>
      </c>
      <c r="S728" s="34" t="e">
        <f>IF(S724-D724-1&lt;B725,0,IF(S724-D724-1&lt;B726,D726/(B726-B725),0))</f>
        <v>#REF!</v>
      </c>
      <c r="T728" s="34" t="e">
        <f>IF(T724-D724-1&lt;B725,0,IF(T724-D724-1&lt;B726,D726/(B726-B725),0))</f>
        <v>#REF!</v>
      </c>
      <c r="U728" s="34" t="e">
        <f>IF(U724-D724-1&lt;B725,0,IF(U724-D724-1&lt;B726,D726/(B726-B725),0))</f>
        <v>#REF!</v>
      </c>
      <c r="V728" s="34" t="e">
        <f>IF(V724-D724-1&lt;B725,0,IF(V724-D724-1&lt;B726,D726/(B726-B725),0))</f>
        <v>#REF!</v>
      </c>
      <c r="W728" s="34" t="e">
        <f>IF(W724-D724-1&lt;B725,0,IF(W724-D724-1&lt;B726,D726/(B726-B725),0))</f>
        <v>#REF!</v>
      </c>
      <c r="X728" s="34" t="e">
        <f>IF(X724-D724-1&lt;B725,0,IF(X724-D724-1&lt;B726,D726/(B726-B725),0))</f>
        <v>#REF!</v>
      </c>
      <c r="Y728" s="34" t="e">
        <f>IF(Y724-D724-1&lt;B725,0,IF(Y724-D724-1&lt;B726,D726/(B726-B725),0))</f>
        <v>#REF!</v>
      </c>
      <c r="Z728" s="34" t="e">
        <f>IF(Z724-D724-1&lt;B725,0,IF(Z724-D724-1&lt;B726,D726/(B726-B725),0))</f>
        <v>#REF!</v>
      </c>
      <c r="AA728" s="34" t="e">
        <f>IF(AA724-D724-1&lt;B725,0,IF(AA724-D724-1&lt;B726,D726/(B726-B725),0))</f>
        <v>#REF!</v>
      </c>
      <c r="AB728" s="34" t="e">
        <f>IF(AB724-D724-1&lt;B725,0,IF(AB724-D724-1&lt;B726,D726/(B726-B725),0))</f>
        <v>#REF!</v>
      </c>
      <c r="AC728" s="34" t="e">
        <f>IF(AC724-D724-1&lt;B725,0,IF(AC724-D724-1&lt;B726,D726/(B726-B725),0))</f>
        <v>#REF!</v>
      </c>
      <c r="AD728" s="34" t="e">
        <f>IF(AD724-D724-1&lt;B725,0,IF(AD724-D724-1&lt;B726,D726/(B726-B725),0))</f>
        <v>#REF!</v>
      </c>
      <c r="AE728" s="34" t="e">
        <f>IF(AE724-D724-1&lt;B725,0,IF(AE724-D724-1&lt;B726,D726/(B726-B725),0))</f>
        <v>#REF!</v>
      </c>
      <c r="AF728" s="34" t="e">
        <f>IF(AF724-D724-1&lt;B725,0,IF(AF724-D724-1&lt;B726,D726/(B726-B725),0))</f>
        <v>#REF!</v>
      </c>
      <c r="AG728" s="34" t="e">
        <f>IF(AG724-D724-1&lt;B725,0,IF(AG724-D724-1&lt;B726,D726/(B726-B725),0))</f>
        <v>#REF!</v>
      </c>
      <c r="AH728" s="34" t="e">
        <f>IF(AH724-D724-1&lt;B725,0,IF(AH724-D724-1&lt;B726,D726/(B726-B725),0))</f>
        <v>#REF!</v>
      </c>
      <c r="AI728" s="34" t="e">
        <f>IF(AI724-D724-1&lt;B725,0,IF(AI724-D724-1&lt;B726,D726/(B726-B725),0))</f>
        <v>#REF!</v>
      </c>
      <c r="AJ728" s="34" t="e">
        <f>IF(AJ724-D724-1&lt;B725,0,IF(AJ724-D724-1&lt;B726,D726/(B726-B725),0))</f>
        <v>#REF!</v>
      </c>
      <c r="AK728" s="34" t="e">
        <f>IF(AK724-D724-1&lt;B725,0,IF(AK724-D724-1&lt;B726,D726/(B726-B725),0))</f>
        <v>#REF!</v>
      </c>
      <c r="AL728" s="34" t="e">
        <f>IF(AL724-D724-1&lt;B725,0,IF(AL724-D724-1&lt;B726,D726/(B726-B725),0))</f>
        <v>#REF!</v>
      </c>
      <c r="AM728" s="34" t="e">
        <f>IF(AM724-D724-1&lt;B725,0,IF(AM724-D724-1&lt;B726,D726/(B726-B725),0))</f>
        <v>#REF!</v>
      </c>
      <c r="AN728" s="34" t="e">
        <f>IF(AN724-D724-1&lt;B725,0,IF(AN724-D724-1&lt;B726,D726/(B726-B725),0))</f>
        <v>#REF!</v>
      </c>
      <c r="AO728" s="34" t="e">
        <f>IF(AO724-D724-1&lt;B725,0,IF(AO724-D724-1&lt;B726,D726/(B726-B725),0))</f>
        <v>#REF!</v>
      </c>
      <c r="AP728" s="34" t="e">
        <f>IF(AP724-D724-1&lt;B725,0,IF(AP724-D724-1&lt;B726,D726/(B726-B725),0))</f>
        <v>#REF!</v>
      </c>
      <c r="AQ728" s="34" t="e">
        <f>IF(AQ724-D724-1&lt;B725,0,IF(AQ724-D724-1&lt;B726,D726/(B726-B725),0))</f>
        <v>#REF!</v>
      </c>
      <c r="AR728" s="34"/>
      <c r="AS728" s="34"/>
      <c r="AT728" s="34"/>
      <c r="AU728" s="34"/>
      <c r="AV728" s="34"/>
      <c r="AW728" s="34"/>
      <c r="AX728" s="34"/>
      <c r="AY728" s="34"/>
      <c r="AZ728" s="34"/>
      <c r="BA728" s="34"/>
      <c r="BB728" s="46"/>
      <c r="BC728" s="46"/>
      <c r="BD728" s="46"/>
    </row>
    <row r="729" spans="1:56">
      <c r="A729" s="49"/>
      <c r="B729" s="12"/>
      <c r="C729" s="30" t="e">
        <f>$C$12</f>
        <v>#REF!</v>
      </c>
      <c r="D729" s="84"/>
      <c r="E729" s="84" t="e">
        <f>$B727*D727</f>
        <v>#REF!</v>
      </c>
      <c r="F729" s="84" t="e">
        <f t="shared" ref="F729:BD729" si="390">$B727*E727</f>
        <v>#REF!</v>
      </c>
      <c r="G729" s="84" t="e">
        <f t="shared" si="390"/>
        <v>#REF!</v>
      </c>
      <c r="H729" s="84" t="e">
        <f t="shared" si="390"/>
        <v>#REF!</v>
      </c>
      <c r="I729" s="84" t="e">
        <f t="shared" si="390"/>
        <v>#REF!</v>
      </c>
      <c r="J729" s="84" t="e">
        <f t="shared" si="390"/>
        <v>#REF!</v>
      </c>
      <c r="K729" s="84" t="e">
        <f t="shared" si="390"/>
        <v>#REF!</v>
      </c>
      <c r="L729" s="84" t="e">
        <f t="shared" si="390"/>
        <v>#REF!</v>
      </c>
      <c r="M729" s="84" t="e">
        <f t="shared" si="390"/>
        <v>#REF!</v>
      </c>
      <c r="N729" s="84" t="e">
        <f t="shared" si="390"/>
        <v>#REF!</v>
      </c>
      <c r="O729" s="84" t="e">
        <f t="shared" si="390"/>
        <v>#REF!</v>
      </c>
      <c r="P729" s="84" t="e">
        <f t="shared" si="390"/>
        <v>#REF!</v>
      </c>
      <c r="Q729" s="84" t="e">
        <f t="shared" si="390"/>
        <v>#REF!</v>
      </c>
      <c r="R729" s="84" t="e">
        <f t="shared" si="390"/>
        <v>#REF!</v>
      </c>
      <c r="S729" s="84" t="e">
        <f t="shared" si="390"/>
        <v>#REF!</v>
      </c>
      <c r="T729" s="84" t="e">
        <f t="shared" si="390"/>
        <v>#REF!</v>
      </c>
      <c r="U729" s="84" t="e">
        <f t="shared" si="390"/>
        <v>#REF!</v>
      </c>
      <c r="V729" s="84" t="e">
        <f t="shared" si="390"/>
        <v>#REF!</v>
      </c>
      <c r="W729" s="84" t="e">
        <f t="shared" si="390"/>
        <v>#REF!</v>
      </c>
      <c r="X729" s="84" t="e">
        <f t="shared" si="390"/>
        <v>#REF!</v>
      </c>
      <c r="Y729" s="84" t="e">
        <f t="shared" si="390"/>
        <v>#REF!</v>
      </c>
      <c r="Z729" s="84" t="e">
        <f t="shared" si="390"/>
        <v>#REF!</v>
      </c>
      <c r="AA729" s="84" t="e">
        <f t="shared" si="390"/>
        <v>#REF!</v>
      </c>
      <c r="AB729" s="84" t="e">
        <f t="shared" si="390"/>
        <v>#REF!</v>
      </c>
      <c r="AC729" s="84" t="e">
        <f t="shared" si="390"/>
        <v>#REF!</v>
      </c>
      <c r="AD729" s="84" t="e">
        <f t="shared" si="390"/>
        <v>#REF!</v>
      </c>
      <c r="AE729" s="84" t="e">
        <f t="shared" si="390"/>
        <v>#REF!</v>
      </c>
      <c r="AF729" s="84" t="e">
        <f t="shared" si="390"/>
        <v>#REF!</v>
      </c>
      <c r="AG729" s="84" t="e">
        <f t="shared" si="390"/>
        <v>#REF!</v>
      </c>
      <c r="AH729" s="84" t="e">
        <f t="shared" si="390"/>
        <v>#REF!</v>
      </c>
      <c r="AI729" s="84" t="e">
        <f t="shared" si="390"/>
        <v>#REF!</v>
      </c>
      <c r="AJ729" s="84" t="e">
        <f t="shared" si="390"/>
        <v>#REF!</v>
      </c>
      <c r="AK729" s="84" t="e">
        <f t="shared" si="390"/>
        <v>#REF!</v>
      </c>
      <c r="AL729" s="84" t="e">
        <f t="shared" si="390"/>
        <v>#REF!</v>
      </c>
      <c r="AM729" s="84" t="e">
        <f t="shared" si="390"/>
        <v>#REF!</v>
      </c>
      <c r="AN729" s="84" t="e">
        <f t="shared" si="390"/>
        <v>#REF!</v>
      </c>
      <c r="AO729" s="84" t="e">
        <f t="shared" si="390"/>
        <v>#REF!</v>
      </c>
      <c r="AP729" s="84" t="e">
        <f t="shared" si="390"/>
        <v>#REF!</v>
      </c>
      <c r="AQ729" s="84" t="e">
        <f t="shared" si="390"/>
        <v>#REF!</v>
      </c>
      <c r="AR729" s="84" t="e">
        <f t="shared" si="390"/>
        <v>#REF!</v>
      </c>
      <c r="AS729" s="84" t="e">
        <f t="shared" si="390"/>
        <v>#REF!</v>
      </c>
      <c r="AT729" s="84" t="e">
        <f t="shared" si="390"/>
        <v>#REF!</v>
      </c>
      <c r="AU729" s="84" t="e">
        <f t="shared" si="390"/>
        <v>#REF!</v>
      </c>
      <c r="AV729" s="84" t="e">
        <f t="shared" si="390"/>
        <v>#REF!</v>
      </c>
      <c r="AW729" s="84" t="e">
        <f t="shared" si="390"/>
        <v>#REF!</v>
      </c>
      <c r="AX729" s="84" t="e">
        <f t="shared" si="390"/>
        <v>#REF!</v>
      </c>
      <c r="AY729" s="84" t="e">
        <f t="shared" si="390"/>
        <v>#REF!</v>
      </c>
      <c r="AZ729" s="84" t="e">
        <f t="shared" si="390"/>
        <v>#REF!</v>
      </c>
      <c r="BA729" s="84" t="e">
        <f t="shared" si="390"/>
        <v>#REF!</v>
      </c>
      <c r="BB729" s="84" t="e">
        <f t="shared" si="390"/>
        <v>#REF!</v>
      </c>
      <c r="BC729" s="84" t="e">
        <f t="shared" si="390"/>
        <v>#REF!</v>
      </c>
      <c r="BD729" s="84" t="e">
        <f t="shared" si="390"/>
        <v>#REF!</v>
      </c>
    </row>
    <row r="730" spans="1:56">
      <c r="A730" s="49"/>
      <c r="B730" s="12"/>
      <c r="C730" s="30" t="e">
        <f>$C$13</f>
        <v>#REF!</v>
      </c>
      <c r="D730" s="34" t="e">
        <f t="shared" ref="D730:AQ730" si="391">D728+D729</f>
        <v>#REF!</v>
      </c>
      <c r="E730" s="34" t="e">
        <f t="shared" si="391"/>
        <v>#REF!</v>
      </c>
      <c r="F730" s="34" t="e">
        <f t="shared" si="391"/>
        <v>#REF!</v>
      </c>
      <c r="G730" s="34" t="e">
        <f t="shared" si="391"/>
        <v>#REF!</v>
      </c>
      <c r="H730" s="34" t="e">
        <f t="shared" si="391"/>
        <v>#REF!</v>
      </c>
      <c r="I730" s="34" t="e">
        <f t="shared" si="391"/>
        <v>#REF!</v>
      </c>
      <c r="J730" s="34" t="e">
        <f t="shared" si="391"/>
        <v>#REF!</v>
      </c>
      <c r="K730" s="34" t="e">
        <f t="shared" si="391"/>
        <v>#REF!</v>
      </c>
      <c r="L730" s="34" t="e">
        <f t="shared" si="391"/>
        <v>#REF!</v>
      </c>
      <c r="M730" s="34" t="e">
        <f t="shared" si="391"/>
        <v>#REF!</v>
      </c>
      <c r="N730" s="34" t="e">
        <f t="shared" si="391"/>
        <v>#REF!</v>
      </c>
      <c r="O730" s="34" t="e">
        <f t="shared" si="391"/>
        <v>#REF!</v>
      </c>
      <c r="P730" s="34" t="e">
        <f t="shared" si="391"/>
        <v>#REF!</v>
      </c>
      <c r="Q730" s="34" t="e">
        <f t="shared" si="391"/>
        <v>#REF!</v>
      </c>
      <c r="R730" s="34" t="e">
        <f t="shared" si="391"/>
        <v>#REF!</v>
      </c>
      <c r="S730" s="34" t="e">
        <f t="shared" si="391"/>
        <v>#REF!</v>
      </c>
      <c r="T730" s="34" t="e">
        <f t="shared" si="391"/>
        <v>#REF!</v>
      </c>
      <c r="U730" s="34" t="e">
        <f t="shared" si="391"/>
        <v>#REF!</v>
      </c>
      <c r="V730" s="34" t="e">
        <f t="shared" si="391"/>
        <v>#REF!</v>
      </c>
      <c r="W730" s="34" t="e">
        <f t="shared" si="391"/>
        <v>#REF!</v>
      </c>
      <c r="X730" s="34" t="e">
        <f t="shared" si="391"/>
        <v>#REF!</v>
      </c>
      <c r="Y730" s="34" t="e">
        <f t="shared" si="391"/>
        <v>#REF!</v>
      </c>
      <c r="Z730" s="34" t="e">
        <f t="shared" si="391"/>
        <v>#REF!</v>
      </c>
      <c r="AA730" s="34" t="e">
        <f t="shared" si="391"/>
        <v>#REF!</v>
      </c>
      <c r="AB730" s="34" t="e">
        <f t="shared" si="391"/>
        <v>#REF!</v>
      </c>
      <c r="AC730" s="34" t="e">
        <f t="shared" si="391"/>
        <v>#REF!</v>
      </c>
      <c r="AD730" s="34" t="e">
        <f t="shared" si="391"/>
        <v>#REF!</v>
      </c>
      <c r="AE730" s="34" t="e">
        <f t="shared" si="391"/>
        <v>#REF!</v>
      </c>
      <c r="AF730" s="34" t="e">
        <f t="shared" si="391"/>
        <v>#REF!</v>
      </c>
      <c r="AG730" s="34" t="e">
        <f t="shared" si="391"/>
        <v>#REF!</v>
      </c>
      <c r="AH730" s="34" t="e">
        <f t="shared" si="391"/>
        <v>#REF!</v>
      </c>
      <c r="AI730" s="34" t="e">
        <f t="shared" si="391"/>
        <v>#REF!</v>
      </c>
      <c r="AJ730" s="34" t="e">
        <f t="shared" si="391"/>
        <v>#REF!</v>
      </c>
      <c r="AK730" s="34" t="e">
        <f t="shared" si="391"/>
        <v>#REF!</v>
      </c>
      <c r="AL730" s="34" t="e">
        <f t="shared" si="391"/>
        <v>#REF!</v>
      </c>
      <c r="AM730" s="34" t="e">
        <f t="shared" si="391"/>
        <v>#REF!</v>
      </c>
      <c r="AN730" s="34" t="e">
        <f t="shared" si="391"/>
        <v>#REF!</v>
      </c>
      <c r="AO730" s="34" t="e">
        <f t="shared" si="391"/>
        <v>#REF!</v>
      </c>
      <c r="AP730" s="34" t="e">
        <f t="shared" si="391"/>
        <v>#REF!</v>
      </c>
      <c r="AQ730" s="34" t="e">
        <f t="shared" si="391"/>
        <v>#REF!</v>
      </c>
      <c r="AR730" s="34"/>
      <c r="AS730" s="34"/>
      <c r="AT730" s="34"/>
      <c r="AU730" s="34"/>
      <c r="AV730" s="34"/>
      <c r="AW730" s="34"/>
      <c r="AX730" s="34"/>
      <c r="AY730" s="34"/>
      <c r="AZ730" s="34"/>
      <c r="BA730" s="34"/>
      <c r="BB730" s="45"/>
      <c r="BC730" s="45"/>
      <c r="BD730" s="45"/>
    </row>
    <row r="731" spans="1:56">
      <c r="A731" s="39"/>
      <c r="B731" s="12"/>
      <c r="C731" s="30" t="e">
        <f>$C$14</f>
        <v>#REF!</v>
      </c>
      <c r="D731" s="34" t="e">
        <f>IF($B727&gt;=$B728, D727, NPV($B728,E730:$BD730))</f>
        <v>#REF!</v>
      </c>
      <c r="E731" s="34" t="e">
        <f>IF($B727&gt;=$B728, E727, NPV($B728,F730:$BD730))</f>
        <v>#REF!</v>
      </c>
      <c r="F731" s="34" t="e">
        <f>IF($B727&gt;=$B728, F727, NPV($B728,G730:$BD730))</f>
        <v>#REF!</v>
      </c>
      <c r="G731" s="34" t="e">
        <f>IF($B727&gt;=$B728, G727, NPV($B728,H730:$BD730))</f>
        <v>#REF!</v>
      </c>
      <c r="H731" s="34" t="e">
        <f>IF($B727&gt;=$B728, H727, NPV($B728,I730:$BD730))</f>
        <v>#REF!</v>
      </c>
      <c r="I731" s="34" t="e">
        <f>IF($B727&gt;=$B728, I727, NPV($B728,J730:$BD730))</f>
        <v>#REF!</v>
      </c>
      <c r="J731" s="34" t="e">
        <f>IF($B727&gt;=$B728, J727, NPV($B728,K730:$BD730))</f>
        <v>#REF!</v>
      </c>
      <c r="K731" s="34" t="e">
        <f>IF($B727&gt;=$B728, K727, NPV($B728,L730:$BD730))</f>
        <v>#REF!</v>
      </c>
      <c r="L731" s="34" t="e">
        <f>IF($B727&gt;=$B728, L727, NPV($B728,M730:$BD730))</f>
        <v>#REF!</v>
      </c>
      <c r="M731" s="34" t="e">
        <f>IF($B727&gt;=$B728, M727, NPV($B728,N730:$BD730))</f>
        <v>#REF!</v>
      </c>
      <c r="N731" s="34" t="e">
        <f>IF($B727&gt;=$B728, N727, NPV($B728,O730:$BD730))</f>
        <v>#REF!</v>
      </c>
      <c r="O731" s="34" t="e">
        <f>IF($B727&gt;=$B728, O727, NPV($B728,P730:$BD730))</f>
        <v>#REF!</v>
      </c>
      <c r="P731" s="34" t="e">
        <f>IF($B727&gt;=$B728, P727, NPV($B728,Q730:$BD730))</f>
        <v>#REF!</v>
      </c>
      <c r="Q731" s="34" t="e">
        <f>IF($B727&gt;=$B728, Q727, NPV($B728,R730:$BD730))</f>
        <v>#REF!</v>
      </c>
      <c r="R731" s="34" t="e">
        <f>IF($B727&gt;=$B728, R727, NPV($B728,S730:$BD730))</f>
        <v>#REF!</v>
      </c>
      <c r="S731" s="34" t="e">
        <f>IF($B727&gt;=$B728, S727, NPV($B728,T730:$BD730))</f>
        <v>#REF!</v>
      </c>
      <c r="T731" s="34" t="e">
        <f>IF($B727&gt;=$B728, T727, NPV($B728,U730:$BD730))</f>
        <v>#REF!</v>
      </c>
      <c r="U731" s="34" t="e">
        <f>IF($B727&gt;=$B728, U727, NPV($B728,V730:$BD730))</f>
        <v>#REF!</v>
      </c>
      <c r="V731" s="34" t="e">
        <f>IF($B727&gt;=$B728, V727, NPV($B728,W730:$BD730))</f>
        <v>#REF!</v>
      </c>
      <c r="W731" s="34" t="e">
        <f>IF($B727&gt;=$B728, W727, NPV($B728,X730:$BD730))</f>
        <v>#REF!</v>
      </c>
      <c r="X731" s="34" t="e">
        <f>IF($B727&gt;=$B728, X727, NPV($B728,Y730:$BD730))</f>
        <v>#REF!</v>
      </c>
      <c r="Y731" s="34" t="e">
        <f>IF($B727&gt;=$B728, Y727, NPV($B728,Z730:$BD730))</f>
        <v>#REF!</v>
      </c>
      <c r="Z731" s="34" t="e">
        <f>IF($B727&gt;=$B728, Z727, NPV($B728,AA730:$BD730))</f>
        <v>#REF!</v>
      </c>
      <c r="AA731" s="34" t="e">
        <f>IF($B727&gt;=$B728, AA727, NPV($B728,AB730:$BD730))</f>
        <v>#REF!</v>
      </c>
      <c r="AB731" s="34" t="e">
        <f>IF($B727&gt;=$B728, AB727, NPV($B728,AC730:$BD730))</f>
        <v>#REF!</v>
      </c>
      <c r="AC731" s="34" t="e">
        <f>IF($B727&gt;=$B728, AC727, NPV($B728,AD730:$BD730))</f>
        <v>#REF!</v>
      </c>
      <c r="AD731" s="34" t="e">
        <f>IF($B727&gt;=$B728, AD727, NPV($B728,AE730:$BD730))</f>
        <v>#REF!</v>
      </c>
      <c r="AE731" s="34" t="e">
        <f>IF($B727&gt;=$B728, AE727, NPV($B728,AF730:$BD730))</f>
        <v>#REF!</v>
      </c>
      <c r="AF731" s="34" t="e">
        <f>IF($B727&gt;=$B728, AF727, NPV($B728,AG730:$BD730))</f>
        <v>#REF!</v>
      </c>
      <c r="AG731" s="34" t="e">
        <f>IF($B727&gt;=$B728, AG727, NPV($B728,AH730:$BD730))</f>
        <v>#REF!</v>
      </c>
      <c r="AH731" s="34" t="e">
        <f>IF($B727&gt;=$B728, AH727, NPV($B728,AI730:$BD730))</f>
        <v>#REF!</v>
      </c>
      <c r="AI731" s="34" t="e">
        <f>IF($B727&gt;=$B728, AI727, NPV($B728,AJ730:$BD730))</f>
        <v>#REF!</v>
      </c>
      <c r="AJ731" s="34" t="e">
        <f>IF($B727&gt;=$B728, AJ727, NPV($B728,AK730:$BD730))</f>
        <v>#REF!</v>
      </c>
      <c r="AK731" s="34" t="e">
        <f>IF($B727&gt;=$B728, AK727, NPV($B728,AL730:$BD730))</f>
        <v>#REF!</v>
      </c>
      <c r="AL731" s="34" t="e">
        <f>IF($B727&gt;=$B728, AL727, NPV($B728,AM730:$BD730))</f>
        <v>#REF!</v>
      </c>
      <c r="AM731" s="34" t="e">
        <f>IF($B727&gt;=$B728, AM727, NPV($B728,AN730:$BD730))</f>
        <v>#REF!</v>
      </c>
      <c r="AN731" s="34" t="e">
        <f>IF($B727&gt;=$B728, AN727, NPV($B728,AO730:$BD730))</f>
        <v>#REF!</v>
      </c>
      <c r="AO731" s="34" t="e">
        <f>IF($B727&gt;=$B728, AO727, NPV($B728,AP730:$BD730))</f>
        <v>#REF!</v>
      </c>
      <c r="AP731" s="34" t="e">
        <f>IF($B727&gt;=$B728, AP727, NPV($B728,AQ730:$BD730))</f>
        <v>#REF!</v>
      </c>
      <c r="AQ731" s="34" t="e">
        <f>IF($B727&gt;=$B728, AQ727, NPV($B728,AR730:$BD730))</f>
        <v>#REF!</v>
      </c>
      <c r="AR731" s="34"/>
      <c r="AS731" s="34"/>
      <c r="AT731" s="34"/>
      <c r="AU731" s="34"/>
      <c r="AV731" s="34"/>
      <c r="AW731" s="34"/>
      <c r="AX731" s="34"/>
      <c r="AY731" s="34"/>
      <c r="AZ731" s="34"/>
      <c r="BA731" s="34"/>
      <c r="BB731" s="34"/>
      <c r="BC731" s="34"/>
      <c r="BD731" s="34"/>
    </row>
    <row r="732" spans="1:56">
      <c r="A732" s="39"/>
      <c r="B732" s="12"/>
      <c r="C732" s="30" t="e">
        <f>$C$15</f>
        <v>#REF!</v>
      </c>
      <c r="D732" s="34" t="e">
        <f t="shared" ref="D732:AQ732" si="392">IF(D731=0,0,(1-D731/D727)*100)</f>
        <v>#REF!</v>
      </c>
      <c r="E732" s="34" t="e">
        <f t="shared" si="392"/>
        <v>#REF!</v>
      </c>
      <c r="F732" s="34" t="e">
        <f t="shared" si="392"/>
        <v>#REF!</v>
      </c>
      <c r="G732" s="34" t="e">
        <f t="shared" si="392"/>
        <v>#REF!</v>
      </c>
      <c r="H732" s="34" t="e">
        <f t="shared" si="392"/>
        <v>#REF!</v>
      </c>
      <c r="I732" s="34" t="e">
        <f t="shared" si="392"/>
        <v>#REF!</v>
      </c>
      <c r="J732" s="34" t="e">
        <f t="shared" si="392"/>
        <v>#REF!</v>
      </c>
      <c r="K732" s="34" t="e">
        <f t="shared" si="392"/>
        <v>#REF!</v>
      </c>
      <c r="L732" s="34" t="e">
        <f t="shared" si="392"/>
        <v>#REF!</v>
      </c>
      <c r="M732" s="34" t="e">
        <f t="shared" si="392"/>
        <v>#REF!</v>
      </c>
      <c r="N732" s="34" t="e">
        <f t="shared" si="392"/>
        <v>#REF!</v>
      </c>
      <c r="O732" s="34" t="e">
        <f t="shared" si="392"/>
        <v>#REF!</v>
      </c>
      <c r="P732" s="34" t="e">
        <f t="shared" si="392"/>
        <v>#REF!</v>
      </c>
      <c r="Q732" s="34" t="e">
        <f t="shared" si="392"/>
        <v>#REF!</v>
      </c>
      <c r="R732" s="34" t="e">
        <f t="shared" si="392"/>
        <v>#REF!</v>
      </c>
      <c r="S732" s="34" t="e">
        <f t="shared" si="392"/>
        <v>#REF!</v>
      </c>
      <c r="T732" s="34" t="e">
        <f t="shared" si="392"/>
        <v>#REF!</v>
      </c>
      <c r="U732" s="34" t="e">
        <f t="shared" si="392"/>
        <v>#REF!</v>
      </c>
      <c r="V732" s="34" t="e">
        <f t="shared" si="392"/>
        <v>#REF!</v>
      </c>
      <c r="W732" s="34" t="e">
        <f t="shared" si="392"/>
        <v>#REF!</v>
      </c>
      <c r="X732" s="34" t="e">
        <f t="shared" si="392"/>
        <v>#REF!</v>
      </c>
      <c r="Y732" s="34" t="e">
        <f t="shared" si="392"/>
        <v>#REF!</v>
      </c>
      <c r="Z732" s="34" t="e">
        <f t="shared" si="392"/>
        <v>#REF!</v>
      </c>
      <c r="AA732" s="34" t="e">
        <f t="shared" si="392"/>
        <v>#REF!</v>
      </c>
      <c r="AB732" s="34" t="e">
        <f t="shared" si="392"/>
        <v>#REF!</v>
      </c>
      <c r="AC732" s="34" t="e">
        <f t="shared" si="392"/>
        <v>#REF!</v>
      </c>
      <c r="AD732" s="34" t="e">
        <f t="shared" si="392"/>
        <v>#REF!</v>
      </c>
      <c r="AE732" s="34" t="e">
        <f t="shared" si="392"/>
        <v>#REF!</v>
      </c>
      <c r="AF732" s="34" t="e">
        <f t="shared" si="392"/>
        <v>#REF!</v>
      </c>
      <c r="AG732" s="34" t="e">
        <f t="shared" si="392"/>
        <v>#REF!</v>
      </c>
      <c r="AH732" s="34" t="e">
        <f t="shared" si="392"/>
        <v>#REF!</v>
      </c>
      <c r="AI732" s="34" t="e">
        <f t="shared" si="392"/>
        <v>#REF!</v>
      </c>
      <c r="AJ732" s="34" t="e">
        <f t="shared" si="392"/>
        <v>#REF!</v>
      </c>
      <c r="AK732" s="34" t="e">
        <f t="shared" si="392"/>
        <v>#REF!</v>
      </c>
      <c r="AL732" s="34" t="e">
        <f t="shared" si="392"/>
        <v>#REF!</v>
      </c>
      <c r="AM732" s="34" t="e">
        <f t="shared" si="392"/>
        <v>#REF!</v>
      </c>
      <c r="AN732" s="34" t="e">
        <f t="shared" si="392"/>
        <v>#REF!</v>
      </c>
      <c r="AO732" s="34" t="e">
        <f t="shared" si="392"/>
        <v>#REF!</v>
      </c>
      <c r="AP732" s="34" t="e">
        <f t="shared" si="392"/>
        <v>#REF!</v>
      </c>
      <c r="AQ732" s="34" t="e">
        <f t="shared" si="392"/>
        <v>#REF!</v>
      </c>
      <c r="AR732" s="50"/>
      <c r="AS732" s="50"/>
      <c r="AT732" s="50"/>
      <c r="AU732" s="50"/>
      <c r="AV732" s="50"/>
      <c r="AW732" s="50"/>
      <c r="AX732" s="50"/>
      <c r="AY732" s="50"/>
      <c r="AZ732" s="50"/>
      <c r="BA732" s="50"/>
      <c r="BB732" s="12"/>
      <c r="BC732" s="12"/>
      <c r="BD732" s="12"/>
    </row>
    <row r="733" spans="1:56">
      <c r="C733" s="30" t="str">
        <f>$C$16</f>
        <v>t-g&gt;0</v>
      </c>
      <c r="D733" s="42" t="e">
        <f t="shared" ref="D733:AE733" si="393">IF(D724-$B725&gt;0,D724-$B725,0)</f>
        <v>#REF!</v>
      </c>
      <c r="E733" s="42" t="e">
        <f t="shared" si="393"/>
        <v>#REF!</v>
      </c>
      <c r="F733" s="42" t="e">
        <f t="shared" si="393"/>
        <v>#REF!</v>
      </c>
      <c r="G733" s="42" t="e">
        <f t="shared" si="393"/>
        <v>#REF!</v>
      </c>
      <c r="H733" s="42" t="e">
        <f t="shared" si="393"/>
        <v>#REF!</v>
      </c>
      <c r="I733" s="42" t="e">
        <f t="shared" si="393"/>
        <v>#REF!</v>
      </c>
      <c r="J733" s="42" t="e">
        <f t="shared" si="393"/>
        <v>#REF!</v>
      </c>
      <c r="K733" s="42" t="e">
        <f t="shared" si="393"/>
        <v>#REF!</v>
      </c>
      <c r="L733" s="42" t="e">
        <f t="shared" si="393"/>
        <v>#REF!</v>
      </c>
      <c r="M733" s="42" t="e">
        <f t="shared" si="393"/>
        <v>#REF!</v>
      </c>
      <c r="N733" s="42" t="e">
        <f t="shared" si="393"/>
        <v>#REF!</v>
      </c>
      <c r="O733" s="42" t="e">
        <f t="shared" si="393"/>
        <v>#REF!</v>
      </c>
      <c r="P733" s="42" t="e">
        <f t="shared" si="393"/>
        <v>#REF!</v>
      </c>
      <c r="Q733" s="42" t="e">
        <f t="shared" si="393"/>
        <v>#REF!</v>
      </c>
      <c r="R733" s="42" t="e">
        <f t="shared" si="393"/>
        <v>#REF!</v>
      </c>
      <c r="S733" s="42" t="e">
        <f t="shared" si="393"/>
        <v>#REF!</v>
      </c>
      <c r="T733" s="42" t="e">
        <f t="shared" si="393"/>
        <v>#REF!</v>
      </c>
      <c r="U733" s="42" t="e">
        <f t="shared" si="393"/>
        <v>#REF!</v>
      </c>
      <c r="V733" s="42" t="e">
        <f t="shared" si="393"/>
        <v>#REF!</v>
      </c>
      <c r="W733" s="42" t="e">
        <f t="shared" si="393"/>
        <v>#REF!</v>
      </c>
      <c r="X733" s="42" t="e">
        <f t="shared" si="393"/>
        <v>#REF!</v>
      </c>
      <c r="Y733" s="42" t="e">
        <f t="shared" si="393"/>
        <v>#REF!</v>
      </c>
      <c r="Z733" s="42" t="e">
        <f t="shared" si="393"/>
        <v>#REF!</v>
      </c>
      <c r="AA733" s="42" t="e">
        <f t="shared" si="393"/>
        <v>#REF!</v>
      </c>
      <c r="AB733" s="42" t="e">
        <f t="shared" si="393"/>
        <v>#REF!</v>
      </c>
      <c r="AC733" s="42" t="e">
        <f t="shared" si="393"/>
        <v>#REF!</v>
      </c>
      <c r="AD733" s="42" t="e">
        <f t="shared" si="393"/>
        <v>#REF!</v>
      </c>
      <c r="AE733" s="42" t="e">
        <f t="shared" si="393"/>
        <v>#REF!</v>
      </c>
      <c r="AF733" s="42"/>
      <c r="AG733" s="42"/>
      <c r="AH733" s="42"/>
      <c r="AI733" s="42"/>
      <c r="AJ733" s="42"/>
      <c r="AK733" s="42"/>
      <c r="AL733" s="42"/>
      <c r="AM733" s="42"/>
      <c r="AN733" s="42"/>
      <c r="AO733" s="42"/>
      <c r="AP733" s="42"/>
      <c r="AQ733" s="42"/>
      <c r="AR733" s="43"/>
      <c r="AS733" s="43"/>
      <c r="AT733" s="43"/>
      <c r="AU733" s="43"/>
      <c r="AV733" s="43"/>
      <c r="AW733" s="43"/>
      <c r="AX733" s="43"/>
      <c r="AY733" s="43"/>
      <c r="AZ733" s="43"/>
      <c r="BA733" s="43"/>
      <c r="BB733" s="12"/>
      <c r="BC733" s="12"/>
      <c r="BD733" s="12"/>
    </row>
    <row r="734" spans="1:56">
      <c r="C734" s="30"/>
      <c r="D734" s="42" t="e">
        <f>IF(D733=0,0,CHOOSE(D733,D740,E740,F740,G740,H740,I740,J740,K740,L740,M740,N740,O740,P740,Q740,R740,S740,T740,U740,V740,W740,X740,Y740,Z740,AA740,AB740,AC740,AD740,AE740,AF740))</f>
        <v>#REF!</v>
      </c>
      <c r="E734" s="42" t="e">
        <f>IF(E733=0,0,CHOOSE(E733,D740,E740,F740,G740,H740,I740,J740,K740,L740,M740,N740,O740,P740,Q740,R740,S740,T740,U740,V740,W740,X740,Y740,Z740,AA740,AB740,AC740,AD740,AE740,AF740))</f>
        <v>#REF!</v>
      </c>
      <c r="F734" s="42" t="e">
        <f>IF(F733=0,0,CHOOSE(F733,D740,E740,F740,G740,H740,I740,J740,K740,L740,M740,N740,O740,P740,Q740,R740,S740,T740,U740,V740,W740,X740,Y740,Z740,AA740,AB740,AC740,AD740,AE740,AF740))</f>
        <v>#REF!</v>
      </c>
      <c r="G734" s="42" t="e">
        <f>IF(G733=0,0,CHOOSE(G733,D740,E740,F740,G740,H740,I740,J740,K740,L740,M740,N740,O740,P740,Q740,R740,S740,T740,U740,V740,W740,X740,Y740,Z740,AA740,AB740,AC740,AD740,AE740,AF740))</f>
        <v>#REF!</v>
      </c>
      <c r="H734" s="42" t="e">
        <f>IF(H733=0,0,CHOOSE(H733,D740,E740,F740,G740,H740,I740,J740,K740,L740,M740,N740,O740,P740,Q740,R740,S740,T740,U740,V740,W740,X740,Y740,Z740,AA740,AB740,AC740,AD740,AE740,AF740))</f>
        <v>#REF!</v>
      </c>
      <c r="I734" s="42" t="e">
        <f>IF(I733=0,0,CHOOSE(I733,D740,E740,F740,G740,H740,I740,J740,K740,L740,M740,N740,O740,P740,Q740,R740,S740,T740,U740,V740,W740,X740,Y740,Z740,AA740,AB740,AC740,AD740,AE740,AF740))</f>
        <v>#REF!</v>
      </c>
      <c r="J734" s="42" t="e">
        <f>IF(J733=0,0,CHOOSE(J733,D740,E740,F740,G740,H740,I740,J740,K740,L740,M740,N740,O740,P740,Q740,R740,S740,T740,U740,V740,W740,X740,Y740,Z740,AA740,AB740,AC740,AD740,AE740,AF740))</f>
        <v>#REF!</v>
      </c>
      <c r="K734" s="42" t="e">
        <f>IF(K733=0,0,CHOOSE(K733,D740,E740,F740,G740,H740,I740,J740,K740,L740,M740,N740,O740,P740,Q740,R740,S740,T740,U740,V740,W740,X740,Y740,Z740,AA740,AB740,AC740,AD740,AE740,AF740))</f>
        <v>#REF!</v>
      </c>
      <c r="L734" s="42" t="e">
        <f>IF(L733=0,0,CHOOSE(L733,D740,E740,F740,G740,H740,I740,J740,K740,L740,M740,N740,O740,P740,Q740,R740,S740,T740,U740,V740,W740,X740,Y740,Z740,AA740,AB740,AC740,AD740,AE740,AF740))</f>
        <v>#REF!</v>
      </c>
      <c r="M734" s="42" t="e">
        <f>IF(M733=0,0,CHOOSE(M733,D740,E740,F740,G740,H740,I740,J740,K740,L740,M740,N740,O740,P740,Q740,R740,S740,T740,U740,V740,W740,X740,Y740,Z740,AA740,AB740,AC740,AD740,AE740,AF740))</f>
        <v>#REF!</v>
      </c>
      <c r="N734" s="42" t="e">
        <f>IF(N733=0,0,CHOOSE(N733,D740,E740,F740,G740,H740,I740,J740,K740,L740,M740,N740,O740,P740,Q740,R740,S740,T740,U740,V740,W740,X740,Y740,Z740,AA740,AB740,AC740,AD740,AE740,AF740))</f>
        <v>#REF!</v>
      </c>
      <c r="O734" s="42" t="e">
        <f>IF(O733=0,0,CHOOSE(O733,D740,E740,F740,G740,H740,I740,J740,K740,L740,M740,N740,O740,P740,Q740,R740,S740,T740,U740,V740,W740,X740,Y740,Z740,AA740,AB740,AC740,AD740,AE740,AF740))</f>
        <v>#REF!</v>
      </c>
      <c r="P734" s="42" t="e">
        <f>IF(P733=0,0,CHOOSE(P733,D740,E740,F740,G740,H740,I740,J740,K740,L740,M740,N740,O740,P740,Q740,R740,S740,T740,U740,V740,W740,X740,Y740,Z740,AA740,AB740,AC740,AD740,AE740,AF740))</f>
        <v>#REF!</v>
      </c>
      <c r="Q734" s="42" t="e">
        <f>IF(Q733=0,0,CHOOSE(Q733,D740,E740,F740,G740,H740,I740,J740,K740,L740,M740,N740,O740,P740,Q740,R740,S740,T740,U740,V740,W740,X740,Y740,Z740,AA740,AB740,AC740,AD740,AE740,AF740))</f>
        <v>#REF!</v>
      </c>
      <c r="R734" s="42" t="e">
        <f>IF(R733=0,0,CHOOSE(R733,D740,E740,F740,G740,H740,I740,J740,K740,L740,M740,N740,O740,P740,Q740,R740,S740,T740,U740,V740,W740,X740,Y740,Z740,AA740,AB740,AC740,AD740,AE740,AF740))</f>
        <v>#REF!</v>
      </c>
      <c r="S734" s="42" t="e">
        <f>IF(S733=0,0,CHOOSE(S733,D740,E740,F740,G740,H740,I740,J740,K740,L740,M740,N740,O740,P740,Q740,R740,S740,T740,U740,V740,W740,X740,Y740,Z740,AA740,AB740,AC740,AD740,AE740,AF740))</f>
        <v>#REF!</v>
      </c>
      <c r="T734" s="42" t="e">
        <f>IF(T733=0,0,CHOOSE(T733,D740,E740,F740,G740,H740,I740,J740,K740,L740,M740,N740,O740,P740,Q740,R740,S740,T740,U740,V740,W740,X740,Y740,Z740,AA740,AB740,AC740,AD740,AE740,AF740))</f>
        <v>#REF!</v>
      </c>
      <c r="U734" s="42" t="e">
        <f>IF(U733=0,0,CHOOSE(U733,D740,E740,F740,G740,H740,I740,J740,K740,L740,M740,N740,O740,P740,Q740,R740,S740,T740,U740,V740,W740,X740,Y740,Z740,AA740,AB740,AC740,AD740,AE740,AF740))</f>
        <v>#REF!</v>
      </c>
      <c r="V734" s="42" t="e">
        <f>IF(V733=0,0,CHOOSE(V733,D740,E740,F740,G740,H740,I740,J740,K740,L740,M740,N740,O740,P740,Q740,R740,S740,T740,U740,V740,W740,X740,Y740,Z740,AA740,AB740,AC740,AD740,AE740,AF740))</f>
        <v>#REF!</v>
      </c>
      <c r="W734" s="42" t="e">
        <f>IF(W733=0,0,CHOOSE(W733,D740,E740,F740,G740,H740,I740,J740,K740,L740,M740,N740,O740,P740,Q740,R740,S740,T740,U740,V740,W740,X740,Y740,Z740,AA740,AB740,AC740,AD740,AE740,AF740))</f>
        <v>#REF!</v>
      </c>
      <c r="X734" s="42" t="e">
        <f>IF(X733=0,0,CHOOSE(X733,D740,E740,F740,G740,H740,I740,J740,K740,L740,M740,N740,O740,P740,Q740,R740,S740,T740,U740,V740,W740,X740,Y740,Z740,AA740,AB740,AC740,AD740,AE740,AF740))</f>
        <v>#REF!</v>
      </c>
      <c r="Y734" s="42" t="e">
        <f>IF(Y733=0,0,CHOOSE(Y733,D740,E740,F740,G740,H740,I740,J740,K740,L740,M740,N740,O740,P740,Q740,R740,S740,T740,U740,V740,W740,X740,Y740,Z740,AA740,AB740,AC740,AD740,AE740,AF740))</f>
        <v>#REF!</v>
      </c>
      <c r="Z734" s="42" t="e">
        <f>IF(Z733=0,0,CHOOSE(Z733,D740,E740,F740,G740,H740,I740,J740,K740,L740,M740,N740,O740,P740,Q740,R740,S740,T740,U740,V740,W740,X740,Y740,Z740,AA740,AB740,AC740,AD740,AE740,AF740))</f>
        <v>#REF!</v>
      </c>
      <c r="AA734" s="42" t="e">
        <f>IF(AA733=0,0,CHOOSE(AA733,D740,E740,F740,G740,H740,I740,J740,K740,L740,M740,N740,O740,P740,Q740,R740,S740,T740,U740,V740,W740,X740,Y740,Z740,AA740,AB740,AC740,AD740,AE740,AF740))</f>
        <v>#REF!</v>
      </c>
      <c r="AB734" s="42" t="e">
        <f>IF(AB733=0,0,CHOOSE(AB733,D740,E740,F740,G740,H740,I740,J740,K740,L740,M740,N740,O740,P740,Q740,R740,S740,T740,U740,V740,W740,X740,Y740,Z740,AA740,AB740,AC740,AD740,AE740,AF740))</f>
        <v>#REF!</v>
      </c>
      <c r="AC734" s="42" t="e">
        <f>IF(AC733=0,0,CHOOSE(AC733,D740,E740,F740,G740,H740,I740,J740,K740,L740,M740,N740,O740,P740,Q740,R740,S740,T740,U740,V740,W740,X740,Y740,Z740,AA740,AB740,AC740,AD740,AE740,AF740))</f>
        <v>#REF!</v>
      </c>
      <c r="AD734" s="42" t="e">
        <f>IF(AD733=0,0,CHOOSE(AD733,D740,E740,F740,G740,H740,I740,J740,K740,L740,M740,N740,O740,P740,Q740,R740,S740,T740,U740,V740,W740,X740,Y740,Z740,AA740,AB740,AC740,AD740,AE740,AF740))</f>
        <v>#REF!</v>
      </c>
      <c r="AE734" s="42" t="e">
        <f>IF(AE733=0,0,CHOOSE(AE733,D740,E740,F740,G740,H740,I740,J740,K740,L740,M740,N740,O740,P740,Q740,R740,S740,T740,U740,V740,W740,X740,Y740,Z740,AA740,AB740,AC740,AD740,AE740,AF740))</f>
        <v>#REF!</v>
      </c>
      <c r="AF734" s="42"/>
      <c r="AG734" s="42"/>
      <c r="AH734" s="42"/>
      <c r="AI734" s="42"/>
      <c r="AJ734" s="42"/>
      <c r="AK734" s="42"/>
      <c r="AL734" s="42"/>
      <c r="AM734" s="42"/>
      <c r="AN734" s="42"/>
      <c r="AO734" s="42"/>
      <c r="AP734" s="42"/>
      <c r="AQ734" s="42"/>
      <c r="AR734" s="23"/>
      <c r="AS734" s="23"/>
      <c r="AT734" s="23"/>
      <c r="AU734" s="23"/>
      <c r="AV734" s="23"/>
      <c r="AW734" s="23"/>
      <c r="AX734" s="23"/>
      <c r="AY734" s="23"/>
      <c r="AZ734" s="23"/>
      <c r="BA734" s="23"/>
      <c r="BB734" s="12"/>
      <c r="BC734" s="12"/>
      <c r="BD734" s="12"/>
    </row>
    <row r="735" spans="1:56">
      <c r="C735" s="30" t="str">
        <f>$C$18</f>
        <v>t-m condition</v>
      </c>
      <c r="D735" s="42" t="e">
        <f t="shared" ref="D735:AE735" si="394">IF(D724-$B726&gt;0,D724-$B726,0)</f>
        <v>#REF!</v>
      </c>
      <c r="E735" s="42" t="e">
        <f t="shared" si="394"/>
        <v>#REF!</v>
      </c>
      <c r="F735" s="42" t="e">
        <f t="shared" si="394"/>
        <v>#REF!</v>
      </c>
      <c r="G735" s="42" t="e">
        <f t="shared" si="394"/>
        <v>#REF!</v>
      </c>
      <c r="H735" s="42" t="e">
        <f t="shared" si="394"/>
        <v>#REF!</v>
      </c>
      <c r="I735" s="42" t="e">
        <f t="shared" si="394"/>
        <v>#REF!</v>
      </c>
      <c r="J735" s="42" t="e">
        <f t="shared" si="394"/>
        <v>#REF!</v>
      </c>
      <c r="K735" s="42" t="e">
        <f t="shared" si="394"/>
        <v>#REF!</v>
      </c>
      <c r="L735" s="42" t="e">
        <f t="shared" si="394"/>
        <v>#REF!</v>
      </c>
      <c r="M735" s="42" t="e">
        <f t="shared" si="394"/>
        <v>#REF!</v>
      </c>
      <c r="N735" s="42" t="e">
        <f t="shared" si="394"/>
        <v>#REF!</v>
      </c>
      <c r="O735" s="42" t="e">
        <f t="shared" si="394"/>
        <v>#REF!</v>
      </c>
      <c r="P735" s="42" t="e">
        <f t="shared" si="394"/>
        <v>#REF!</v>
      </c>
      <c r="Q735" s="42" t="e">
        <f t="shared" si="394"/>
        <v>#REF!</v>
      </c>
      <c r="R735" s="42" t="e">
        <f t="shared" si="394"/>
        <v>#REF!</v>
      </c>
      <c r="S735" s="42" t="e">
        <f t="shared" si="394"/>
        <v>#REF!</v>
      </c>
      <c r="T735" s="42" t="e">
        <f t="shared" si="394"/>
        <v>#REF!</v>
      </c>
      <c r="U735" s="42" t="e">
        <f t="shared" si="394"/>
        <v>#REF!</v>
      </c>
      <c r="V735" s="42" t="e">
        <f t="shared" si="394"/>
        <v>#REF!</v>
      </c>
      <c r="W735" s="42" t="e">
        <f t="shared" si="394"/>
        <v>#REF!</v>
      </c>
      <c r="X735" s="42" t="e">
        <f t="shared" si="394"/>
        <v>#REF!</v>
      </c>
      <c r="Y735" s="42" t="e">
        <f t="shared" si="394"/>
        <v>#REF!</v>
      </c>
      <c r="Z735" s="42" t="e">
        <f t="shared" si="394"/>
        <v>#REF!</v>
      </c>
      <c r="AA735" s="42" t="e">
        <f t="shared" si="394"/>
        <v>#REF!</v>
      </c>
      <c r="AB735" s="42" t="e">
        <f t="shared" si="394"/>
        <v>#REF!</v>
      </c>
      <c r="AC735" s="42" t="e">
        <f t="shared" si="394"/>
        <v>#REF!</v>
      </c>
      <c r="AD735" s="42" t="e">
        <f t="shared" si="394"/>
        <v>#REF!</v>
      </c>
      <c r="AE735" s="42" t="e">
        <f t="shared" si="394"/>
        <v>#REF!</v>
      </c>
      <c r="AF735" s="42"/>
      <c r="AG735" s="42"/>
      <c r="AH735" s="42"/>
      <c r="AI735" s="42"/>
      <c r="AJ735" s="42"/>
      <c r="AK735" s="42"/>
      <c r="AL735" s="42"/>
      <c r="AM735" s="42"/>
      <c r="AN735" s="42"/>
      <c r="AO735" s="42"/>
      <c r="AP735" s="42"/>
      <c r="AQ735" s="42"/>
      <c r="AR735" s="45"/>
      <c r="AS735" s="45"/>
      <c r="AT735" s="45"/>
      <c r="AU735" s="45"/>
      <c r="AV735" s="45"/>
      <c r="AW735" s="46"/>
      <c r="AX735" s="45"/>
      <c r="AY735" s="45"/>
      <c r="AZ735" s="45"/>
      <c r="BA735" s="45"/>
      <c r="BB735" s="12"/>
      <c r="BC735" s="12"/>
      <c r="BD735" s="12"/>
    </row>
    <row r="736" spans="1:56">
      <c r="D736" s="34" t="e">
        <f>IF(D735=0,0,CHOOSE(D735,D740,E740,F740,G740,H740,I740,J740,K740,L740,M740,N740,O740,P740,Q740,R740,S740,T740,U740,V740,W740,X740,Y740,Z740,AA740,AB740,AC740,AD740,AE740))</f>
        <v>#REF!</v>
      </c>
      <c r="E736" s="34" t="e">
        <f>IF(E735=0,0,CHOOSE(E735,D740,E740,F740,G740,H740,I740,J740,K740,L740,M740,N740,O740,P740,Q740,R740,S740,T740,U740,V740,W740,X740,Y740,Z740,AA740,AB740,AC740,AD740,AE740))</f>
        <v>#REF!</v>
      </c>
      <c r="F736" s="34" t="e">
        <f>IF(F735=0,0,CHOOSE(F735,D740,E740,F740,G740,H740,I740,J740,K740,L740,M740,N740,O740,P740,Q740,R740,S740,T740,U740,V740,W740,X740,Y740,Z740,AA740,AB740,AC740,AD740,AE740))</f>
        <v>#REF!</v>
      </c>
      <c r="G736" s="34" t="e">
        <f>IF(G735=0,0,CHOOSE(G735,D740,E740,F740,G740,H740,I740,J740,K740,L740,M740,N740,O740,P740,Q740,R740,S740,T740,U740,V740,W740,X740,Y740,Z740,AA740,AB740,AC740,AD740,AE740))</f>
        <v>#REF!</v>
      </c>
      <c r="H736" s="34" t="e">
        <f>IF(H735=0,0,CHOOSE(H735,D740,E740,F740,G740,H740,I740,J740,K740,L740,M740,N740,O740,P740,Q740,R740,S740,T740,U740,V740,W740,X740,Y740,Z740,AA740,AB740,AC740,AD740,AE740))</f>
        <v>#REF!</v>
      </c>
      <c r="I736" s="34" t="e">
        <f>IF(I735=0,0,CHOOSE(I735,D740,E740,F740,G740,H740,I740,J740,K740,L740,M740,N740,O740,P740,Q740,R740,S740,T740,U740,V740,W740,X740,Y740,Z740,AA740,AB740,AC740,AD740,AE740))</f>
        <v>#REF!</v>
      </c>
      <c r="J736" s="34" t="e">
        <f>IF(J735=0,0,CHOOSE(J735,D740,E740,F740,G740,H740,I740,J740,K740,L740,M740,N740,O740,P740,Q740,R740,S740,T740,U740,V740,W740,X740,Y740,Z740,AA740,AB740,AC740,AD740,AE740))</f>
        <v>#REF!</v>
      </c>
      <c r="K736" s="34" t="e">
        <f>IF(K735=0,0,CHOOSE(K735,D740,E740,F740,G740,H740,I740,J740,K740,L740,M740,N740,O740,P740,Q740,R740,S740,T740,U740,V740,W740,X740,Y740,Z740,AA740,AB740,AC740,AD740,AE740))</f>
        <v>#REF!</v>
      </c>
      <c r="L736" s="34" t="e">
        <f>IF(L735=0,0,CHOOSE(L735,D740,E740,F740,G740,H740,I740,J740,K740,L740,M740,N740,O740,P740,Q740,R740,S740,T740,U740,V740,W740,X740,Y740,Z740,AA740,AB740,AC740,AD740,AE740))</f>
        <v>#REF!</v>
      </c>
      <c r="M736" s="34" t="e">
        <f>IF(M735=0,0,CHOOSE(M735,D740,E740,F740,G740,H740,I740,J740,K740,L740,M740,N740,O740,P740,Q740,R740,S740,T740,U740,V740,W740,X740,Y740,Z740,AA740,AB740,AC740,AD740,AE740))</f>
        <v>#REF!</v>
      </c>
      <c r="N736" s="34" t="e">
        <f>IF(N735=0,0,CHOOSE(N735,D740,E740,F740,G740,H740,I740,J740,K740,L740,M740,N740,O740,P740,Q740,R740,S740,T740,U740,V740,W740,X740,Y740,Z740,AA740,AB740,AC740,AD740,AE740))</f>
        <v>#REF!</v>
      </c>
      <c r="O736" s="34" t="e">
        <f>IF(O735=0,0,CHOOSE(O735,D740,E740,F740,G740,H740,I740,J740,K740,L740,M740,N740,O740,P740,Q740,R740,S740,T740,U740,V740,W740,X740,Y740,Z740,AA740,AB740,AC740,AD740,AE740))</f>
        <v>#REF!</v>
      </c>
      <c r="P736" s="34" t="e">
        <f>IF(P735=0,0,CHOOSE(P735,D740,E740,F740,G740,H740,I740,J740,K740,L740,M740,N740,O740,P740,Q740,R740,S740,T740,U740,V740,W740,X740,Y740,Z740,AA740,AB740,AC740,AD740,AE740))</f>
        <v>#REF!</v>
      </c>
      <c r="Q736" s="34" t="e">
        <f>IF(Q735=0,0,CHOOSE(Q735,D740,E740,F740,G740,H740,I740,J740,K740,L740,M740,N740,O740,P740,Q740,R740,S740,T740,U740,V740,W740,X740,Y740,Z740,AA740,AB740,AC740,AD740,AE740))</f>
        <v>#REF!</v>
      </c>
      <c r="R736" s="34" t="e">
        <f>IF(R735=0,0,CHOOSE(R735,D740,E740,F740,G740,H740,I740,J740,K740,L740,M740,N740,O740,P740,Q740,R740,S740,T740,U740,V740,W740,X740,Y740,Z740,AA740,AB740,AC740,AD740,AE740))</f>
        <v>#REF!</v>
      </c>
      <c r="S736" s="34" t="e">
        <f>IF(S735=0,0,CHOOSE(S735,D740,E740,F740,G740,H740,I740,J740,K740,L740,M740,N740,O740,P740,Q740,R740,S740,T740,U740,V740,W740,X740,Y740,Z740,AA740,AB740,AC740,AD740,AE740))</f>
        <v>#REF!</v>
      </c>
      <c r="T736" s="34" t="e">
        <f>IF(T735=0,0,CHOOSE(T735,D740,E740,F740,G740,H740,I740,J740,K740,L740,M740,N740,O740,P740,Q740,R740,S740,T740,U740,V740,W740,X740,Y740,Z740,AA740,AB740,AC740,AD740,AE740))</f>
        <v>#REF!</v>
      </c>
      <c r="U736" s="34" t="e">
        <f>IF(U735=0,0,CHOOSE(U735,D740,E740,F740,G740,H740,I740,J740,K740,L740,M740,N740,O740,P740,Q740,R740,S740,T740,U740,V740,W740,X740,Y740,Z740,AA740,AB740,AC740,AD740,AE740))</f>
        <v>#REF!</v>
      </c>
      <c r="V736" s="34" t="e">
        <f>IF(V735=0,0,CHOOSE(V735,D740,E740,F740,G740,H740,I740,J740,K740,L740,M740,N740,O740,P740,Q740,R740,S740,T740,U740,V740,W740,X740,Y740,Z740,AA740,AB740,AC740,AD740,AE740))</f>
        <v>#REF!</v>
      </c>
      <c r="W736" s="34" t="e">
        <f>IF(W735=0,0,CHOOSE(W735,D740,E740,F740,G740,H740,I740,J740,K740,L740,M740,N740,O740,P740,Q740,R740,S740,T740,U740,V740,W740,X740,Y740,Z740,AA740,AB740,AC740,AD740,AE740))</f>
        <v>#REF!</v>
      </c>
      <c r="X736" s="34" t="e">
        <f>IF(X735=0,0,CHOOSE(X735,D740,E740,F740,G740,H740,I740,J740,K740,L740,M740,N740,O740,P740,Q740,R740,S740,T740,U740,V740,W740,X740,Y740,Z740,AA740,AB740,AC740,AD740,AE740))</f>
        <v>#REF!</v>
      </c>
      <c r="Y736" s="34" t="e">
        <f>IF(Y735=0,0,CHOOSE(Y735,D740,E740,F740,G740,H740,I740,J740,K740,L740,M740,N740,O740,P740,Q740,R740,S740,T740,U740,V740,W740,X740,Y740,Z740,AA740,AB740,AC740,AD740,AE740))</f>
        <v>#REF!</v>
      </c>
      <c r="Z736" s="34" t="e">
        <f>IF(Z735=0,0,CHOOSE(Z735,D740,E740,F740,G740,H740,I740,J740,K740,L740,M740,N740,O740,P740,Q740,R740,S740,T740,U740,V740,W740,X740,Y740,Z740,AA740,AB740,AC740,AD740,AE740))</f>
        <v>#REF!</v>
      </c>
      <c r="AA736" s="34" t="e">
        <f>IF(AA735=0,0,CHOOSE(AA735,D740,E740,F740,G740,H740,I740,J740,K740,L740,M740,N740,O740,P740,Q740,R740,S740,T740,U740,V740,W740,X740,Y740,Z740,AA740,AB740,AC740,AD740,AE740))</f>
        <v>#REF!</v>
      </c>
      <c r="AB736" s="34" t="e">
        <f>IF(AB735=0,0,CHOOSE(AB735,D740,E740,F740,G740,H740,I740,J740,K740,L740,M740,N740,O740,P740,Q740,R740,S740,T740,U740,V740,W740,X740,Y740,Z740,AA740,AB740,AC740,AD740,AE740))</f>
        <v>#REF!</v>
      </c>
      <c r="AC736" s="34" t="e">
        <f>IF(AC735=0,0,CHOOSE(AC735,D740,E740,F740,G740,H740,I740,J740,K740,L740,M740,N740,O740,P740,Q740,R740,S740,T740,U740,V740,W740,X740,Y740,Z740,AA740,AB740,AC740,AD740,AE740))</f>
        <v>#REF!</v>
      </c>
      <c r="AD736" s="34" t="e">
        <f>IF(AD735=0,0,CHOOSE(AD735,D740,E740,F740,G740,H740,I740,J740,K740,L740,M740,N740,O740,P740,Q740,R740,S740,T740,U740,V740,W740,X740,Y740,Z740,AA740,AB740,AC740,AD740,AE740))</f>
        <v>#REF!</v>
      </c>
      <c r="AE736" s="34" t="e">
        <f>IF(AE735=0,0,CHOOSE(AE735,D740,E740,F740,G740,H740,I740,J740,K740,L740,M740,N740,O740,P740,Q740,R740,S740,T740,U740,V740,W740,X740,Y740,Z740,AA740,AB740,AC740,AD740,AE740))</f>
        <v>#REF!</v>
      </c>
      <c r="AF736" s="42"/>
      <c r="AG736" s="42"/>
      <c r="AH736" s="42"/>
      <c r="AI736" s="42"/>
      <c r="AJ736" s="42"/>
      <c r="AK736" s="42"/>
      <c r="AL736" s="42"/>
      <c r="AM736" s="42"/>
      <c r="AN736" s="42"/>
      <c r="AO736" s="42"/>
      <c r="AP736" s="42"/>
      <c r="AQ736" s="42"/>
      <c r="AR736" s="12"/>
      <c r="AS736" s="12"/>
      <c r="AT736" s="12"/>
      <c r="AU736" s="12"/>
      <c r="AV736" s="12"/>
      <c r="AW736" s="12"/>
      <c r="AX736" s="12"/>
      <c r="AY736" s="12"/>
      <c r="AZ736" s="12"/>
      <c r="BA736" s="12"/>
      <c r="BB736" s="12"/>
      <c r="BC736" s="12"/>
      <c r="BD736" s="12"/>
    </row>
    <row r="737" spans="1:56">
      <c r="A737" s="49"/>
      <c r="B737" s="12"/>
      <c r="C737" s="12"/>
      <c r="D737" s="22"/>
      <c r="E737" s="22"/>
      <c r="F737" s="22"/>
      <c r="G737" s="22"/>
      <c r="H737" s="22"/>
      <c r="I737" s="22"/>
      <c r="J737" s="22"/>
      <c r="K737" s="22"/>
      <c r="L737" s="22"/>
      <c r="M737" s="22"/>
      <c r="N737" s="22"/>
      <c r="O737" s="22"/>
      <c r="P737" s="22"/>
      <c r="Q737" s="22"/>
      <c r="R737" s="22"/>
      <c r="S737" s="22"/>
      <c r="T737" s="22"/>
      <c r="U737" s="22"/>
      <c r="V737" s="22"/>
      <c r="W737" s="22"/>
      <c r="X737" s="22"/>
      <c r="Y737" s="22"/>
      <c r="Z737" s="22"/>
      <c r="AA737" s="22"/>
      <c r="AB737" s="22"/>
      <c r="AC737" s="22"/>
      <c r="AD737" s="50"/>
      <c r="AE737" s="50"/>
      <c r="AF737" s="50"/>
      <c r="AG737" s="50"/>
      <c r="AH737" s="50"/>
      <c r="AI737" s="50"/>
      <c r="AJ737" s="50"/>
      <c r="AK737" s="50"/>
      <c r="AL737" s="50"/>
      <c r="AM737" s="50"/>
      <c r="AN737" s="50"/>
      <c r="AO737" s="50"/>
      <c r="AP737" s="50"/>
      <c r="AQ737" s="50"/>
      <c r="AR737" s="50"/>
      <c r="AS737" s="50"/>
      <c r="AT737" s="50"/>
      <c r="AU737" s="50"/>
      <c r="AV737" s="50"/>
      <c r="AW737" s="50"/>
      <c r="AX737" s="50"/>
      <c r="AY737" s="50"/>
      <c r="AZ737" s="50"/>
      <c r="BA737" s="50"/>
      <c r="BB737" s="12"/>
      <c r="BC737" s="12"/>
      <c r="BD737" s="12"/>
    </row>
    <row r="738" spans="1:56">
      <c r="A738" s="49" t="e">
        <f>+"Output "&amp; PV_Base!A724&amp;""</f>
        <v>#REF!</v>
      </c>
      <c r="B738" s="12"/>
      <c r="C738" s="51"/>
      <c r="D738" s="52" t="e">
        <f>D$7</f>
        <v>#NAME?</v>
      </c>
      <c r="E738" s="25" t="e">
        <f t="shared" ref="E738:AE738" si="395">D738+1</f>
        <v>#NAME?</v>
      </c>
      <c r="F738" s="25" t="e">
        <f t="shared" si="395"/>
        <v>#NAME?</v>
      </c>
      <c r="G738" s="25" t="e">
        <f t="shared" si="395"/>
        <v>#NAME?</v>
      </c>
      <c r="H738" s="25" t="e">
        <f t="shared" si="395"/>
        <v>#NAME?</v>
      </c>
      <c r="I738" s="25" t="e">
        <f t="shared" si="395"/>
        <v>#NAME?</v>
      </c>
      <c r="J738" s="25" t="e">
        <f t="shared" si="395"/>
        <v>#NAME?</v>
      </c>
      <c r="K738" s="25" t="e">
        <f t="shared" si="395"/>
        <v>#NAME?</v>
      </c>
      <c r="L738" s="25" t="e">
        <f t="shared" si="395"/>
        <v>#NAME?</v>
      </c>
      <c r="M738" s="25" t="e">
        <f t="shared" si="395"/>
        <v>#NAME?</v>
      </c>
      <c r="N738" s="25" t="e">
        <f t="shared" si="395"/>
        <v>#NAME?</v>
      </c>
      <c r="O738" s="25" t="e">
        <f t="shared" si="395"/>
        <v>#NAME?</v>
      </c>
      <c r="P738" s="25" t="e">
        <f t="shared" si="395"/>
        <v>#NAME?</v>
      </c>
      <c r="Q738" s="25" t="e">
        <f t="shared" si="395"/>
        <v>#NAME?</v>
      </c>
      <c r="R738" s="25" t="e">
        <f t="shared" si="395"/>
        <v>#NAME?</v>
      </c>
      <c r="S738" s="25" t="e">
        <f t="shared" si="395"/>
        <v>#NAME?</v>
      </c>
      <c r="T738" s="25" t="e">
        <f t="shared" si="395"/>
        <v>#NAME?</v>
      </c>
      <c r="U738" s="25" t="e">
        <f t="shared" si="395"/>
        <v>#NAME?</v>
      </c>
      <c r="V738" s="25" t="e">
        <f t="shared" si="395"/>
        <v>#NAME?</v>
      </c>
      <c r="W738" s="25" t="e">
        <f t="shared" si="395"/>
        <v>#NAME?</v>
      </c>
      <c r="X738" s="25" t="e">
        <f t="shared" si="395"/>
        <v>#NAME?</v>
      </c>
      <c r="Y738" s="25" t="e">
        <f t="shared" si="395"/>
        <v>#NAME?</v>
      </c>
      <c r="Z738" s="25" t="e">
        <f t="shared" si="395"/>
        <v>#NAME?</v>
      </c>
      <c r="AA738" s="25" t="e">
        <f t="shared" si="395"/>
        <v>#NAME?</v>
      </c>
      <c r="AB738" s="25" t="e">
        <f t="shared" si="395"/>
        <v>#NAME?</v>
      </c>
      <c r="AC738" s="25" t="e">
        <f t="shared" si="395"/>
        <v>#NAME?</v>
      </c>
      <c r="AD738" s="25" t="e">
        <f t="shared" si="395"/>
        <v>#NAME?</v>
      </c>
      <c r="AE738" s="25" t="e">
        <f t="shared" si="395"/>
        <v>#NAME?</v>
      </c>
      <c r="AF738" s="50"/>
      <c r="AG738" s="50"/>
      <c r="AH738" s="50"/>
      <c r="AI738" s="50"/>
      <c r="AJ738" s="50"/>
      <c r="AK738" s="50"/>
      <c r="AL738" s="50"/>
      <c r="AM738" s="50"/>
      <c r="AN738" s="50"/>
      <c r="AO738" s="50"/>
      <c r="AP738" s="50"/>
      <c r="AQ738" s="50"/>
      <c r="AR738" s="50"/>
      <c r="AS738" s="50"/>
      <c r="AT738" s="50"/>
      <c r="AU738" s="50"/>
      <c r="AV738" s="50"/>
      <c r="AW738" s="50"/>
      <c r="AX738" s="50"/>
      <c r="AY738" s="50"/>
      <c r="AZ738" s="50"/>
      <c r="BA738" s="50"/>
      <c r="BB738" s="12"/>
      <c r="BC738" s="12"/>
      <c r="BD738" s="12"/>
    </row>
    <row r="739" spans="1:56">
      <c r="A739" s="53"/>
      <c r="B739" s="51"/>
      <c r="C739" s="54" t="e">
        <f>$C$22</f>
        <v>#REF!</v>
      </c>
      <c r="D739" s="101" t="e">
        <f>#REF!</f>
        <v>#REF!</v>
      </c>
      <c r="E739" s="101" t="e">
        <f>#REF!</f>
        <v>#REF!</v>
      </c>
      <c r="F739" s="101" t="e">
        <f>#REF!</f>
        <v>#REF!</v>
      </c>
      <c r="G739" s="101" t="e">
        <f>#REF!</f>
        <v>#REF!</v>
      </c>
      <c r="H739" s="101" t="e">
        <f>#REF!</f>
        <v>#REF!</v>
      </c>
      <c r="I739" s="101" t="e">
        <f>#REF!</f>
        <v>#REF!</v>
      </c>
      <c r="J739" s="101" t="e">
        <f>#REF!</f>
        <v>#REF!</v>
      </c>
      <c r="K739" s="101" t="e">
        <f>#REF!</f>
        <v>#REF!</v>
      </c>
      <c r="L739" s="101" t="e">
        <f>#REF!</f>
        <v>#REF!</v>
      </c>
      <c r="M739" s="101" t="e">
        <f>#REF!</f>
        <v>#REF!</v>
      </c>
      <c r="N739" s="101" t="e">
        <f>#REF!</f>
        <v>#REF!</v>
      </c>
      <c r="O739" s="101" t="e">
        <f>#REF!</f>
        <v>#REF!</v>
      </c>
      <c r="P739" s="101" t="e">
        <f>#REF!</f>
        <v>#REF!</v>
      </c>
      <c r="Q739" s="101" t="e">
        <f>#REF!</f>
        <v>#REF!</v>
      </c>
      <c r="R739" s="101" t="e">
        <f>#REF!</f>
        <v>#REF!</v>
      </c>
      <c r="S739" s="101" t="e">
        <f>#REF!</f>
        <v>#REF!</v>
      </c>
      <c r="T739" s="101" t="e">
        <f>#REF!</f>
        <v>#REF!</v>
      </c>
      <c r="U739" s="101" t="e">
        <f>#REF!</f>
        <v>#REF!</v>
      </c>
      <c r="V739" s="101" t="e">
        <f>#REF!</f>
        <v>#REF!</v>
      </c>
      <c r="W739" s="101" t="e">
        <f>#REF!</f>
        <v>#REF!</v>
      </c>
      <c r="X739" s="101" t="e">
        <f>#REF!</f>
        <v>#REF!</v>
      </c>
      <c r="Y739" s="101" t="e">
        <f>#REF!</f>
        <v>#REF!</v>
      </c>
      <c r="Z739" s="101" t="e">
        <f>#REF!</f>
        <v>#REF!</v>
      </c>
      <c r="AA739" s="101" t="e">
        <f>#REF!</f>
        <v>#REF!</v>
      </c>
      <c r="AB739" s="101" t="e">
        <f>#REF!</f>
        <v>#REF!</v>
      </c>
      <c r="AC739" s="101" t="e">
        <f>#REF!</f>
        <v>#REF!</v>
      </c>
      <c r="AD739" s="101" t="e">
        <f>#REF!</f>
        <v>#REF!</v>
      </c>
      <c r="AE739" s="101" t="e">
        <f>#REF!</f>
        <v>#REF!</v>
      </c>
      <c r="AF739" s="50"/>
      <c r="AG739" s="50"/>
      <c r="AH739" s="50"/>
      <c r="AI739" s="50"/>
      <c r="AJ739" s="50"/>
      <c r="AK739" s="50"/>
      <c r="AL739" s="50"/>
      <c r="AM739" s="50"/>
      <c r="AN739" s="50"/>
      <c r="AO739" s="50"/>
      <c r="AP739" s="50"/>
      <c r="AQ739" s="50"/>
      <c r="AR739" s="50"/>
      <c r="AS739" s="50"/>
      <c r="AT739" s="50"/>
      <c r="AU739" s="50"/>
      <c r="AV739" s="50"/>
      <c r="AW739" s="50"/>
      <c r="AX739" s="50"/>
      <c r="AY739" s="50"/>
      <c r="AZ739" s="50"/>
      <c r="BA739" s="50"/>
      <c r="BB739" s="12"/>
      <c r="BC739" s="12"/>
      <c r="BD739" s="12"/>
    </row>
    <row r="740" spans="1:56">
      <c r="C740" s="30" t="e">
        <f>$C$23</f>
        <v>#REF!</v>
      </c>
      <c r="D740" s="84" t="e">
        <f>D739</f>
        <v>#REF!</v>
      </c>
      <c r="E740" s="84" t="e">
        <f>SUM(D739:E739)</f>
        <v>#REF!</v>
      </c>
      <c r="F740" s="84" t="e">
        <f>SUM(D739:F739)</f>
        <v>#REF!</v>
      </c>
      <c r="G740" s="84" t="e">
        <f>SUM(D739:G739)</f>
        <v>#REF!</v>
      </c>
      <c r="H740" s="84" t="e">
        <f>SUM(D739:H739)</f>
        <v>#REF!</v>
      </c>
      <c r="I740" s="84" t="e">
        <f>SUM(D739:I739)</f>
        <v>#REF!</v>
      </c>
      <c r="J740" s="84" t="e">
        <f>SUM(D739:J739)</f>
        <v>#REF!</v>
      </c>
      <c r="K740" s="84" t="e">
        <f>SUM(D739:K739)</f>
        <v>#REF!</v>
      </c>
      <c r="L740" s="84" t="e">
        <f>SUM(D739:L739)</f>
        <v>#REF!</v>
      </c>
      <c r="M740" s="84" t="e">
        <f>SUM(D739:M739)</f>
        <v>#REF!</v>
      </c>
      <c r="N740" s="84" t="e">
        <f>SUM(D739:N739)</f>
        <v>#REF!</v>
      </c>
      <c r="O740" s="84" t="e">
        <f>SUM(D739:O739)</f>
        <v>#REF!</v>
      </c>
      <c r="P740" s="84" t="e">
        <f>SUM(D739:P739)</f>
        <v>#REF!</v>
      </c>
      <c r="Q740" s="84" t="e">
        <f>SUM(D739:Q739)</f>
        <v>#REF!</v>
      </c>
      <c r="R740" s="84" t="e">
        <f>SUM(D739:R739)</f>
        <v>#REF!</v>
      </c>
      <c r="S740" s="84" t="e">
        <f>SUM(D739:S739)</f>
        <v>#REF!</v>
      </c>
      <c r="T740" s="84" t="e">
        <f>SUM(D739:T739)</f>
        <v>#REF!</v>
      </c>
      <c r="U740" s="84" t="e">
        <f>SUM(D739:U739)</f>
        <v>#REF!</v>
      </c>
      <c r="V740" s="84" t="e">
        <f>SUM(D739:V739)</f>
        <v>#REF!</v>
      </c>
      <c r="W740" s="84" t="e">
        <f>SUM(D739:W739)</f>
        <v>#REF!</v>
      </c>
      <c r="X740" s="84" t="e">
        <f>SUM(D739:X739)</f>
        <v>#REF!</v>
      </c>
      <c r="Y740" s="84" t="e">
        <f>SUM(D739:Y739)</f>
        <v>#REF!</v>
      </c>
      <c r="Z740" s="84" t="e">
        <f>SUM(D739:Z739)</f>
        <v>#REF!</v>
      </c>
      <c r="AA740" s="84" t="e">
        <f>SUM(D739:AA739)</f>
        <v>#REF!</v>
      </c>
      <c r="AB740" s="84" t="e">
        <f>SUM(D739:AB739)</f>
        <v>#REF!</v>
      </c>
      <c r="AC740" s="84" t="e">
        <f>SUM(D739:AC739)</f>
        <v>#REF!</v>
      </c>
      <c r="AD740" s="84" t="e">
        <f>SUM(D739:AD739)</f>
        <v>#REF!</v>
      </c>
      <c r="AE740" s="84" t="e">
        <f>SUM(D739:AE739)</f>
        <v>#REF!</v>
      </c>
      <c r="AF740" s="50"/>
      <c r="AG740" s="50"/>
      <c r="AH740" s="50"/>
      <c r="AI740" s="50"/>
      <c r="AJ740" s="50"/>
      <c r="AK740" s="50"/>
      <c r="AL740" s="50"/>
      <c r="AM740" s="50"/>
      <c r="AN740" s="50"/>
      <c r="AO740" s="50"/>
      <c r="AP740" s="50"/>
      <c r="AQ740" s="50"/>
      <c r="AR740" s="50"/>
      <c r="AS740" s="50"/>
      <c r="AT740" s="50"/>
      <c r="AU740" s="50"/>
      <c r="AV740" s="50"/>
      <c r="AW740" s="50"/>
      <c r="AX740" s="50"/>
      <c r="AY740" s="50"/>
      <c r="AZ740" s="50"/>
      <c r="BA740" s="50"/>
      <c r="BB740" s="12"/>
      <c r="BC740" s="12"/>
      <c r="BD740" s="12"/>
    </row>
    <row r="741" spans="1:56">
      <c r="A741" s="53"/>
      <c r="C741" s="30" t="e">
        <f>$C$24</f>
        <v>#REF!</v>
      </c>
      <c r="D741" s="34" t="e">
        <f>D739-D745</f>
        <v>#REF!</v>
      </c>
      <c r="E741" s="34" t="e">
        <f t="shared" ref="E741:AE741" si="396">D741+E739-E745</f>
        <v>#REF!</v>
      </c>
      <c r="F741" s="34" t="e">
        <f t="shared" si="396"/>
        <v>#REF!</v>
      </c>
      <c r="G741" s="34" t="e">
        <f t="shared" si="396"/>
        <v>#REF!</v>
      </c>
      <c r="H741" s="34" t="e">
        <f t="shared" si="396"/>
        <v>#REF!</v>
      </c>
      <c r="I741" s="34" t="e">
        <f t="shared" si="396"/>
        <v>#REF!</v>
      </c>
      <c r="J741" s="34" t="e">
        <f t="shared" si="396"/>
        <v>#REF!</v>
      </c>
      <c r="K741" s="34" t="e">
        <f t="shared" si="396"/>
        <v>#REF!</v>
      </c>
      <c r="L741" s="34" t="e">
        <f t="shared" si="396"/>
        <v>#REF!</v>
      </c>
      <c r="M741" s="34" t="e">
        <f t="shared" si="396"/>
        <v>#REF!</v>
      </c>
      <c r="N741" s="34" t="e">
        <f t="shared" si="396"/>
        <v>#REF!</v>
      </c>
      <c r="O741" s="34" t="e">
        <f t="shared" si="396"/>
        <v>#REF!</v>
      </c>
      <c r="P741" s="34" t="e">
        <f t="shared" si="396"/>
        <v>#REF!</v>
      </c>
      <c r="Q741" s="34" t="e">
        <f t="shared" si="396"/>
        <v>#REF!</v>
      </c>
      <c r="R741" s="34" t="e">
        <f t="shared" si="396"/>
        <v>#REF!</v>
      </c>
      <c r="S741" s="34" t="e">
        <f t="shared" si="396"/>
        <v>#REF!</v>
      </c>
      <c r="T741" s="34" t="e">
        <f t="shared" si="396"/>
        <v>#REF!</v>
      </c>
      <c r="U741" s="34" t="e">
        <f t="shared" si="396"/>
        <v>#REF!</v>
      </c>
      <c r="V741" s="34" t="e">
        <f t="shared" si="396"/>
        <v>#REF!</v>
      </c>
      <c r="W741" s="34" t="e">
        <f t="shared" si="396"/>
        <v>#REF!</v>
      </c>
      <c r="X741" s="34" t="e">
        <f t="shared" si="396"/>
        <v>#REF!</v>
      </c>
      <c r="Y741" s="34" t="e">
        <f t="shared" si="396"/>
        <v>#REF!</v>
      </c>
      <c r="Z741" s="34" t="e">
        <f t="shared" si="396"/>
        <v>#REF!</v>
      </c>
      <c r="AA741" s="34" t="e">
        <f t="shared" si="396"/>
        <v>#REF!</v>
      </c>
      <c r="AB741" s="84" t="e">
        <f t="shared" si="396"/>
        <v>#REF!</v>
      </c>
      <c r="AC741" s="34" t="e">
        <f t="shared" si="396"/>
        <v>#REF!</v>
      </c>
      <c r="AD741" s="34" t="e">
        <f t="shared" si="396"/>
        <v>#REF!</v>
      </c>
      <c r="AE741" s="34" t="e">
        <f t="shared" si="396"/>
        <v>#REF!</v>
      </c>
      <c r="AF741" s="50"/>
      <c r="AG741" s="50"/>
      <c r="AH741" s="50"/>
      <c r="AI741" s="50"/>
      <c r="AJ741" s="50"/>
      <c r="AK741" s="50"/>
      <c r="AL741" s="50"/>
      <c r="AM741" s="50"/>
      <c r="AN741" s="50"/>
      <c r="AO741" s="50"/>
      <c r="AP741" s="50"/>
      <c r="AQ741" s="50"/>
      <c r="AR741" s="50"/>
      <c r="AS741" s="50"/>
      <c r="AT741" s="50"/>
      <c r="AU741" s="50"/>
      <c r="AV741" s="50"/>
      <c r="AW741" s="50"/>
      <c r="AX741" s="50"/>
      <c r="AY741" s="50"/>
      <c r="AZ741" s="50"/>
      <c r="BA741" s="50"/>
      <c r="BB741" s="12"/>
      <c r="BC741" s="12"/>
      <c r="BD741" s="12"/>
    </row>
    <row r="742" spans="1:56" s="12" customFormat="1">
      <c r="A742" s="39"/>
      <c r="C742" s="30" t="e">
        <f>+TEXT(C731,"#")&amp;"   "&amp;TEXT(A724,"#")</f>
        <v>#REF!</v>
      </c>
      <c r="D742" s="56" t="e">
        <f>IF($B727&gt;=$B728,D739,D739*D731/100)</f>
        <v>#REF!</v>
      </c>
      <c r="E742" s="56" t="e">
        <f t="shared" ref="E742:AE742" si="397">IF($B727&gt;=$B728,D742-E745+E739,D742*(1+$B728)-E743+E739*$D731/100)</f>
        <v>#REF!</v>
      </c>
      <c r="F742" s="56" t="e">
        <f t="shared" si="397"/>
        <v>#REF!</v>
      </c>
      <c r="G742" s="56" t="e">
        <f t="shared" si="397"/>
        <v>#REF!</v>
      </c>
      <c r="H742" s="56" t="e">
        <f t="shared" si="397"/>
        <v>#REF!</v>
      </c>
      <c r="I742" s="56" t="e">
        <f t="shared" si="397"/>
        <v>#REF!</v>
      </c>
      <c r="J742" s="56" t="e">
        <f t="shared" si="397"/>
        <v>#REF!</v>
      </c>
      <c r="K742" s="56" t="e">
        <f t="shared" si="397"/>
        <v>#REF!</v>
      </c>
      <c r="L742" s="56" t="e">
        <f t="shared" si="397"/>
        <v>#REF!</v>
      </c>
      <c r="M742" s="56" t="e">
        <f t="shared" si="397"/>
        <v>#REF!</v>
      </c>
      <c r="N742" s="56" t="e">
        <f t="shared" si="397"/>
        <v>#REF!</v>
      </c>
      <c r="O742" s="56" t="e">
        <f t="shared" si="397"/>
        <v>#REF!</v>
      </c>
      <c r="P742" s="56" t="e">
        <f t="shared" si="397"/>
        <v>#REF!</v>
      </c>
      <c r="Q742" s="56" t="e">
        <f t="shared" si="397"/>
        <v>#REF!</v>
      </c>
      <c r="R742" s="56" t="e">
        <f t="shared" si="397"/>
        <v>#REF!</v>
      </c>
      <c r="S742" s="56" t="e">
        <f t="shared" si="397"/>
        <v>#REF!</v>
      </c>
      <c r="T742" s="56" t="e">
        <f t="shared" si="397"/>
        <v>#REF!</v>
      </c>
      <c r="U742" s="56" t="e">
        <f t="shared" si="397"/>
        <v>#REF!</v>
      </c>
      <c r="V742" s="56" t="e">
        <f t="shared" si="397"/>
        <v>#REF!</v>
      </c>
      <c r="W742" s="56" t="e">
        <f t="shared" si="397"/>
        <v>#REF!</v>
      </c>
      <c r="X742" s="56" t="e">
        <f t="shared" si="397"/>
        <v>#REF!</v>
      </c>
      <c r="Y742" s="56" t="e">
        <f t="shared" si="397"/>
        <v>#REF!</v>
      </c>
      <c r="Z742" s="56" t="e">
        <f t="shared" si="397"/>
        <v>#REF!</v>
      </c>
      <c r="AA742" s="56" t="e">
        <f t="shared" si="397"/>
        <v>#REF!</v>
      </c>
      <c r="AB742" s="56" t="e">
        <f t="shared" si="397"/>
        <v>#REF!</v>
      </c>
      <c r="AC742" s="56" t="e">
        <f t="shared" si="397"/>
        <v>#REF!</v>
      </c>
      <c r="AD742" s="56" t="e">
        <f t="shared" si="397"/>
        <v>#REF!</v>
      </c>
      <c r="AE742" s="56" t="e">
        <f t="shared" si="397"/>
        <v>#REF!</v>
      </c>
      <c r="AF742" s="50"/>
      <c r="AG742" s="50"/>
      <c r="AH742" s="50"/>
      <c r="AI742" s="50"/>
      <c r="AJ742" s="50"/>
      <c r="AK742" s="50"/>
      <c r="AL742" s="50"/>
      <c r="AM742" s="50"/>
      <c r="AN742" s="50"/>
      <c r="AO742" s="50"/>
      <c r="AP742" s="50"/>
      <c r="AQ742" s="50"/>
      <c r="AR742" s="50"/>
      <c r="AS742" s="50"/>
      <c r="AT742" s="50"/>
      <c r="AU742" s="50"/>
      <c r="AV742" s="50"/>
      <c r="AW742" s="50"/>
      <c r="AX742" s="50"/>
      <c r="AY742" s="50"/>
      <c r="AZ742" s="50"/>
      <c r="BA742" s="50"/>
      <c r="BB742" s="50"/>
      <c r="BC742" s="50"/>
      <c r="BD742" s="50"/>
    </row>
    <row r="743" spans="1:56">
      <c r="C743" s="30" t="e">
        <f>$C$26</f>
        <v>#REF!</v>
      </c>
      <c r="D743" s="84" t="e">
        <f t="shared" ref="D743:AE743" si="398">D744+D745</f>
        <v>#REF!</v>
      </c>
      <c r="E743" s="84" t="e">
        <f t="shared" si="398"/>
        <v>#REF!</v>
      </c>
      <c r="F743" s="84" t="e">
        <f t="shared" si="398"/>
        <v>#REF!</v>
      </c>
      <c r="G743" s="84" t="e">
        <f t="shared" si="398"/>
        <v>#REF!</v>
      </c>
      <c r="H743" s="84" t="e">
        <f t="shared" si="398"/>
        <v>#REF!</v>
      </c>
      <c r="I743" s="84" t="e">
        <f t="shared" si="398"/>
        <v>#REF!</v>
      </c>
      <c r="J743" s="84" t="e">
        <f t="shared" si="398"/>
        <v>#REF!</v>
      </c>
      <c r="K743" s="84" t="e">
        <f t="shared" si="398"/>
        <v>#REF!</v>
      </c>
      <c r="L743" s="84" t="e">
        <f t="shared" si="398"/>
        <v>#REF!</v>
      </c>
      <c r="M743" s="84" t="e">
        <f t="shared" si="398"/>
        <v>#REF!</v>
      </c>
      <c r="N743" s="84" t="e">
        <f t="shared" si="398"/>
        <v>#REF!</v>
      </c>
      <c r="O743" s="84" t="e">
        <f t="shared" si="398"/>
        <v>#REF!</v>
      </c>
      <c r="P743" s="84" t="e">
        <f t="shared" si="398"/>
        <v>#REF!</v>
      </c>
      <c r="Q743" s="84" t="e">
        <f t="shared" si="398"/>
        <v>#REF!</v>
      </c>
      <c r="R743" s="84" t="e">
        <f t="shared" si="398"/>
        <v>#REF!</v>
      </c>
      <c r="S743" s="84" t="e">
        <f t="shared" si="398"/>
        <v>#REF!</v>
      </c>
      <c r="T743" s="84" t="e">
        <f t="shared" si="398"/>
        <v>#REF!</v>
      </c>
      <c r="U743" s="84" t="e">
        <f t="shared" si="398"/>
        <v>#REF!</v>
      </c>
      <c r="V743" s="84" t="e">
        <f t="shared" si="398"/>
        <v>#REF!</v>
      </c>
      <c r="W743" s="84" t="e">
        <f t="shared" si="398"/>
        <v>#REF!</v>
      </c>
      <c r="X743" s="84" t="e">
        <f t="shared" si="398"/>
        <v>#REF!</v>
      </c>
      <c r="Y743" s="84" t="e">
        <f t="shared" si="398"/>
        <v>#REF!</v>
      </c>
      <c r="Z743" s="84" t="e">
        <f t="shared" si="398"/>
        <v>#REF!</v>
      </c>
      <c r="AA743" s="84" t="e">
        <f t="shared" si="398"/>
        <v>#REF!</v>
      </c>
      <c r="AB743" s="84" t="e">
        <f t="shared" si="398"/>
        <v>#REF!</v>
      </c>
      <c r="AC743" s="84" t="e">
        <f t="shared" si="398"/>
        <v>#REF!</v>
      </c>
      <c r="AD743" s="84" t="e">
        <f t="shared" si="398"/>
        <v>#REF!</v>
      </c>
      <c r="AE743" s="84" t="e">
        <f t="shared" si="398"/>
        <v>#REF!</v>
      </c>
      <c r="AF743" s="23"/>
      <c r="AG743" s="23"/>
      <c r="AH743" s="23"/>
      <c r="AI743" s="23"/>
      <c r="AJ743" s="23"/>
      <c r="AK743" s="23"/>
      <c r="AL743" s="23"/>
      <c r="AM743" s="23"/>
      <c r="AN743" s="23"/>
      <c r="AO743" s="23"/>
      <c r="AP743" s="59"/>
      <c r="AQ743" s="23"/>
      <c r="AR743" s="23"/>
      <c r="AS743" s="23"/>
      <c r="AT743" s="23"/>
      <c r="AU743" s="23"/>
      <c r="AV743" s="23"/>
      <c r="AW743" s="23"/>
      <c r="AX743" s="23"/>
      <c r="AY743" s="23"/>
      <c r="AZ743" s="23"/>
      <c r="BA743" s="23"/>
      <c r="BB743" s="12"/>
      <c r="BC743" s="12"/>
      <c r="BD743" s="12"/>
    </row>
    <row r="744" spans="1:56">
      <c r="C744" s="30" t="e">
        <f>$C$27</f>
        <v>#REF!</v>
      </c>
      <c r="D744" s="84"/>
      <c r="E744" s="84" t="e">
        <f>$B727*D741</f>
        <v>#REF!</v>
      </c>
      <c r="F744" s="84" t="e">
        <f t="shared" ref="F744:AE744" si="399">$B727*E741</f>
        <v>#REF!</v>
      </c>
      <c r="G744" s="84" t="e">
        <f t="shared" si="399"/>
        <v>#REF!</v>
      </c>
      <c r="H744" s="84" t="e">
        <f t="shared" si="399"/>
        <v>#REF!</v>
      </c>
      <c r="I744" s="84" t="e">
        <f t="shared" si="399"/>
        <v>#REF!</v>
      </c>
      <c r="J744" s="84" t="e">
        <f t="shared" si="399"/>
        <v>#REF!</v>
      </c>
      <c r="K744" s="84" t="e">
        <f t="shared" si="399"/>
        <v>#REF!</v>
      </c>
      <c r="L744" s="84" t="e">
        <f t="shared" si="399"/>
        <v>#REF!</v>
      </c>
      <c r="M744" s="84" t="e">
        <f t="shared" si="399"/>
        <v>#REF!</v>
      </c>
      <c r="N744" s="84" t="e">
        <f t="shared" si="399"/>
        <v>#REF!</v>
      </c>
      <c r="O744" s="84" t="e">
        <f t="shared" si="399"/>
        <v>#REF!</v>
      </c>
      <c r="P744" s="84" t="e">
        <f t="shared" si="399"/>
        <v>#REF!</v>
      </c>
      <c r="Q744" s="84" t="e">
        <f t="shared" si="399"/>
        <v>#REF!</v>
      </c>
      <c r="R744" s="84" t="e">
        <f t="shared" si="399"/>
        <v>#REF!</v>
      </c>
      <c r="S744" s="84" t="e">
        <f t="shared" si="399"/>
        <v>#REF!</v>
      </c>
      <c r="T744" s="84" t="e">
        <f t="shared" si="399"/>
        <v>#REF!</v>
      </c>
      <c r="U744" s="84" t="e">
        <f t="shared" si="399"/>
        <v>#REF!</v>
      </c>
      <c r="V744" s="84" t="e">
        <f t="shared" si="399"/>
        <v>#REF!</v>
      </c>
      <c r="W744" s="84" t="e">
        <f t="shared" si="399"/>
        <v>#REF!</v>
      </c>
      <c r="X744" s="84" t="e">
        <f t="shared" si="399"/>
        <v>#REF!</v>
      </c>
      <c r="Y744" s="84" t="e">
        <f t="shared" si="399"/>
        <v>#REF!</v>
      </c>
      <c r="Z744" s="84" t="e">
        <f t="shared" si="399"/>
        <v>#REF!</v>
      </c>
      <c r="AA744" s="84" t="e">
        <f t="shared" si="399"/>
        <v>#REF!</v>
      </c>
      <c r="AB744" s="84" t="e">
        <f t="shared" si="399"/>
        <v>#REF!</v>
      </c>
      <c r="AC744" s="84" t="e">
        <f t="shared" si="399"/>
        <v>#REF!</v>
      </c>
      <c r="AD744" s="84" t="e">
        <f t="shared" si="399"/>
        <v>#REF!</v>
      </c>
      <c r="AE744" s="84" t="e">
        <f t="shared" si="399"/>
        <v>#REF!</v>
      </c>
      <c r="AF744" s="45"/>
      <c r="AG744" s="45"/>
      <c r="AH744" s="45"/>
      <c r="AI744" s="45"/>
      <c r="AJ744" s="45"/>
      <c r="AK744" s="45"/>
      <c r="AL744" s="45"/>
      <c r="AM744" s="45"/>
      <c r="AN744" s="45"/>
      <c r="AO744" s="45"/>
      <c r="AP744" s="60"/>
      <c r="AQ744" s="45"/>
      <c r="AR744" s="45"/>
      <c r="AS744" s="45"/>
      <c r="AT744" s="45"/>
      <c r="AU744" s="45"/>
      <c r="AV744" s="45"/>
      <c r="AW744" s="46"/>
      <c r="AX744" s="45"/>
      <c r="AY744" s="45"/>
      <c r="AZ744" s="45"/>
      <c r="BA744" s="45"/>
      <c r="BB744" s="12"/>
      <c r="BC744" s="12"/>
      <c r="BD744" s="12"/>
    </row>
    <row r="745" spans="1:56">
      <c r="C745" s="30" t="e">
        <f>$C$28</f>
        <v>#REF!</v>
      </c>
      <c r="D745" s="84" t="e">
        <f>(D734-D736)/(B726-B725)</f>
        <v>#REF!</v>
      </c>
      <c r="E745" s="84" t="e">
        <f>(E734-E736)/(B726-B725)</f>
        <v>#REF!</v>
      </c>
      <c r="F745" s="84" t="e">
        <f>(F734-F736)/(B726-B725)</f>
        <v>#REF!</v>
      </c>
      <c r="G745" s="84" t="e">
        <f>(G734-G736)/(B726-B725)</f>
        <v>#REF!</v>
      </c>
      <c r="H745" s="84" t="e">
        <f>(H734-H736)/(B726-B725)</f>
        <v>#REF!</v>
      </c>
      <c r="I745" s="84" t="e">
        <f>(I734-I736)/(B726-B725)</f>
        <v>#REF!</v>
      </c>
      <c r="J745" s="84" t="e">
        <f>(J734-J736)/(B726-B725)</f>
        <v>#REF!</v>
      </c>
      <c r="K745" s="84" t="e">
        <f>(K734-K736)/(B726-B725)</f>
        <v>#REF!</v>
      </c>
      <c r="L745" s="84" t="e">
        <f>(L734-L736)/(B726-B725)</f>
        <v>#REF!</v>
      </c>
      <c r="M745" s="84" t="e">
        <f>(M734-M736)/(B726-B725)</f>
        <v>#REF!</v>
      </c>
      <c r="N745" s="84" t="e">
        <f>(N734-N736)/(B726-B725)</f>
        <v>#REF!</v>
      </c>
      <c r="O745" s="84" t="e">
        <f>(O734-O736)/(B726-B725)</f>
        <v>#REF!</v>
      </c>
      <c r="P745" s="84" t="e">
        <f>(P734-P736)/(B726-B725)</f>
        <v>#REF!</v>
      </c>
      <c r="Q745" s="84" t="e">
        <f>(Q734-Q736)/(B726-B725)</f>
        <v>#REF!</v>
      </c>
      <c r="R745" s="84" t="e">
        <f>(R734-R736)/(B726-B725)</f>
        <v>#REF!</v>
      </c>
      <c r="S745" s="84" t="e">
        <f>(S734-S736)/(B726-B725)</f>
        <v>#REF!</v>
      </c>
      <c r="T745" s="84" t="e">
        <f>(T734-T736)/(B726-B725)</f>
        <v>#REF!</v>
      </c>
      <c r="U745" s="84" t="e">
        <f>(U734-U736)/(B726-B725)</f>
        <v>#REF!</v>
      </c>
      <c r="V745" s="84" t="e">
        <f>(V734-V736)/(B726-B725)</f>
        <v>#REF!</v>
      </c>
      <c r="W745" s="84" t="e">
        <f>(W734-W736)/(B726-B725)</f>
        <v>#REF!</v>
      </c>
      <c r="X745" s="84" t="e">
        <f>(X734-X736)/(B726-B725)</f>
        <v>#REF!</v>
      </c>
      <c r="Y745" s="84" t="e">
        <f>(Y734-Y736)/(B726-B725)</f>
        <v>#REF!</v>
      </c>
      <c r="Z745" s="84" t="e">
        <f>(Z734-Z736)/(B726-B725)</f>
        <v>#REF!</v>
      </c>
      <c r="AA745" s="84" t="e">
        <f>(AA734-AA736)/(B726-B725)</f>
        <v>#REF!</v>
      </c>
      <c r="AB745" s="84" t="e">
        <f>(AB734-AB736)/(B726-B725)</f>
        <v>#REF!</v>
      </c>
      <c r="AC745" s="84" t="e">
        <f>(AC734-AC736)/(B726-B725)</f>
        <v>#REF!</v>
      </c>
      <c r="AD745" s="84" t="e">
        <f>(AD734-AD736)/(B726-B725)</f>
        <v>#REF!</v>
      </c>
      <c r="AE745" s="84" t="e">
        <f>(AE734-AE736)/(B726-B725)</f>
        <v>#REF!</v>
      </c>
      <c r="AF745" s="46"/>
      <c r="AG745" s="46"/>
      <c r="AH745" s="46"/>
      <c r="AI745" s="46"/>
      <c r="AJ745" s="46"/>
      <c r="AK745" s="46"/>
      <c r="AL745" s="46"/>
      <c r="AM745" s="46"/>
      <c r="AN745" s="46"/>
      <c r="AO745" s="46"/>
      <c r="AP745" s="46"/>
      <c r="AQ745" s="46"/>
      <c r="AR745" s="46"/>
      <c r="AS745" s="46"/>
      <c r="AT745" s="46"/>
      <c r="AU745" s="46"/>
      <c r="AV745" s="12"/>
      <c r="AW745" s="46"/>
      <c r="AX745" s="12"/>
      <c r="AY745" s="12"/>
      <c r="AZ745" s="12"/>
      <c r="BA745" s="12"/>
      <c r="BB745" s="12"/>
      <c r="BC745" s="12"/>
      <c r="BD745" s="12"/>
    </row>
    <row r="746" spans="1:56">
      <c r="C746" s="30"/>
      <c r="D746" s="34"/>
      <c r="E746" s="34"/>
      <c r="F746" s="34"/>
      <c r="G746" s="34"/>
      <c r="H746" s="34"/>
      <c r="I746" s="34"/>
      <c r="J746" s="34"/>
      <c r="K746" s="34"/>
      <c r="L746" s="34"/>
      <c r="M746" s="34"/>
      <c r="N746" s="34"/>
      <c r="O746" s="34"/>
      <c r="P746" s="34"/>
      <c r="Q746" s="34"/>
      <c r="R746" s="34"/>
      <c r="S746" s="34"/>
      <c r="T746" s="34"/>
      <c r="U746" s="34"/>
      <c r="V746" s="34"/>
      <c r="W746" s="34"/>
      <c r="X746" s="89"/>
      <c r="Y746" s="89"/>
      <c r="Z746" s="89"/>
      <c r="AA746" s="89"/>
      <c r="AB746" s="34"/>
      <c r="AC746" s="34"/>
      <c r="AD746" s="34"/>
      <c r="AE746" s="34"/>
      <c r="AF746" s="46"/>
      <c r="AG746" s="46"/>
      <c r="AH746" s="46"/>
      <c r="AI746" s="46"/>
      <c r="AJ746" s="46"/>
      <c r="AK746" s="46"/>
      <c r="AL746" s="46"/>
      <c r="AM746" s="46"/>
      <c r="AN746" s="46"/>
      <c r="AO746" s="46"/>
      <c r="AP746" s="46"/>
      <c r="AQ746" s="46"/>
      <c r="AR746" s="46"/>
      <c r="AS746" s="46"/>
      <c r="AT746" s="46"/>
      <c r="AU746" s="46"/>
      <c r="AV746" s="46"/>
      <c r="AW746" s="46"/>
      <c r="AX746" s="46"/>
      <c r="AY746" s="46"/>
      <c r="AZ746" s="46"/>
      <c r="BA746" s="46"/>
      <c r="BB746" s="12"/>
      <c r="BC746" s="12"/>
      <c r="BD746" s="12"/>
    </row>
    <row r="747" spans="1:56">
      <c r="A747" s="39"/>
      <c r="B747" s="86"/>
      <c r="C747" s="30"/>
      <c r="D747" s="34"/>
      <c r="E747" s="34"/>
      <c r="F747" s="34"/>
      <c r="G747" s="34"/>
      <c r="H747" s="34"/>
      <c r="I747" s="34"/>
      <c r="J747" s="34"/>
      <c r="K747" s="34"/>
      <c r="L747" s="34"/>
      <c r="M747" s="34"/>
      <c r="N747" s="34"/>
      <c r="O747" s="34"/>
      <c r="P747" s="34"/>
      <c r="Q747" s="34"/>
      <c r="R747" s="34"/>
      <c r="S747" s="34"/>
      <c r="T747" s="34"/>
      <c r="U747" s="34"/>
      <c r="V747" s="34"/>
      <c r="W747" s="34"/>
      <c r="X747" s="89"/>
      <c r="Y747" s="89"/>
      <c r="Z747" s="89"/>
      <c r="AA747" s="89"/>
      <c r="AB747" s="34"/>
      <c r="AC747" s="34"/>
      <c r="AD747" s="34"/>
      <c r="AE747" s="34"/>
      <c r="AF747" s="46"/>
      <c r="AG747" s="46"/>
      <c r="AH747" s="46"/>
      <c r="AI747" s="46"/>
      <c r="AJ747" s="46"/>
      <c r="AK747" s="46"/>
      <c r="AL747" s="46"/>
      <c r="AM747" s="46"/>
      <c r="AN747" s="46"/>
      <c r="AO747" s="46"/>
      <c r="AP747" s="46"/>
      <c r="AQ747" s="46"/>
      <c r="AR747" s="46"/>
      <c r="AS747" s="46"/>
      <c r="AT747" s="46"/>
      <c r="AU747" s="46"/>
      <c r="AV747" s="46"/>
      <c r="AW747" s="46"/>
      <c r="AX747" s="46"/>
      <c r="AY747" s="46"/>
      <c r="AZ747" s="46"/>
      <c r="BA747" s="46"/>
      <c r="BB747" s="12"/>
      <c r="BC747" s="12"/>
      <c r="BD747" s="12"/>
    </row>
    <row r="748" spans="1:56" s="94" customFormat="1" ht="19.5" customHeight="1">
      <c r="A748" s="19" t="e">
        <f>+"Locally-issued debt held by non-residents - "&amp;#REF!</f>
        <v>#REF!</v>
      </c>
      <c r="B748" s="20"/>
      <c r="C748" s="20"/>
      <c r="D748" s="20"/>
      <c r="E748" s="321"/>
      <c r="F748" s="321"/>
      <c r="G748" s="321"/>
      <c r="H748" s="321"/>
      <c r="I748" s="321"/>
      <c r="J748" s="321"/>
      <c r="K748" s="321"/>
      <c r="L748" s="321"/>
      <c r="M748" s="321"/>
      <c r="N748" s="321"/>
      <c r="O748" s="321"/>
      <c r="P748" s="321"/>
      <c r="Q748" s="321"/>
      <c r="R748" s="321"/>
      <c r="S748" s="321"/>
      <c r="T748" s="321"/>
      <c r="U748" s="321"/>
      <c r="V748" s="321"/>
      <c r="W748" s="321"/>
      <c r="X748" s="321"/>
      <c r="Y748" s="321"/>
      <c r="Z748" s="321"/>
      <c r="AA748" s="321"/>
      <c r="AB748" s="321"/>
      <c r="AC748" s="321"/>
      <c r="AD748" s="321"/>
      <c r="AE748" s="321"/>
      <c r="AF748" s="321"/>
      <c r="AG748" s="321"/>
      <c r="AH748" s="321"/>
      <c r="AI748" s="321"/>
      <c r="AJ748" s="321"/>
      <c r="AK748" s="321"/>
      <c r="AL748" s="321"/>
      <c r="AM748" s="321"/>
      <c r="AN748" s="321"/>
      <c r="AO748" s="321"/>
      <c r="AP748" s="321"/>
      <c r="AQ748" s="321"/>
      <c r="AR748" s="321"/>
      <c r="AS748" s="321"/>
      <c r="AT748" s="321"/>
      <c r="AU748" s="321"/>
      <c r="AV748" s="321"/>
      <c r="AW748" s="321"/>
      <c r="AX748" s="321"/>
      <c r="AY748" s="321"/>
      <c r="AZ748" s="321"/>
      <c r="BA748" s="321"/>
      <c r="BB748" s="321"/>
      <c r="BC748" s="321"/>
      <c r="BD748" s="321"/>
    </row>
    <row r="750" spans="1:56" ht="14.45" customHeight="1">
      <c r="A750" s="18" t="e">
        <f>+#REF!</f>
        <v>#REF!</v>
      </c>
      <c r="B750" s="12"/>
      <c r="C750" s="12"/>
      <c r="D750" s="12">
        <f>D$49</f>
        <v>0</v>
      </c>
      <c r="E750" s="12">
        <f t="shared" ref="E750:BD750" si="400">E$49</f>
        <v>1</v>
      </c>
      <c r="F750" s="12">
        <f t="shared" si="400"/>
        <v>2</v>
      </c>
      <c r="G750" s="12">
        <f t="shared" si="400"/>
        <v>3</v>
      </c>
      <c r="H750" s="12">
        <f t="shared" si="400"/>
        <v>4</v>
      </c>
      <c r="I750" s="12">
        <f t="shared" si="400"/>
        <v>5</v>
      </c>
      <c r="J750" s="12">
        <f t="shared" si="400"/>
        <v>6</v>
      </c>
      <c r="K750" s="12">
        <f t="shared" si="400"/>
        <v>7</v>
      </c>
      <c r="L750" s="12">
        <f t="shared" si="400"/>
        <v>8</v>
      </c>
      <c r="M750" s="12">
        <f t="shared" si="400"/>
        <v>9</v>
      </c>
      <c r="N750" s="12">
        <f t="shared" si="400"/>
        <v>10</v>
      </c>
      <c r="O750" s="12">
        <f t="shared" si="400"/>
        <v>11</v>
      </c>
      <c r="P750" s="12">
        <f t="shared" si="400"/>
        <v>12</v>
      </c>
      <c r="Q750" s="12">
        <f t="shared" si="400"/>
        <v>13</v>
      </c>
      <c r="R750" s="12">
        <f t="shared" si="400"/>
        <v>14</v>
      </c>
      <c r="S750" s="12">
        <f t="shared" si="400"/>
        <v>15</v>
      </c>
      <c r="T750" s="12">
        <f t="shared" si="400"/>
        <v>16</v>
      </c>
      <c r="U750" s="12">
        <f t="shared" si="400"/>
        <v>17</v>
      </c>
      <c r="V750" s="12">
        <f t="shared" si="400"/>
        <v>18</v>
      </c>
      <c r="W750" s="12">
        <f t="shared" si="400"/>
        <v>19</v>
      </c>
      <c r="X750" s="12">
        <f t="shared" si="400"/>
        <v>20</v>
      </c>
      <c r="Y750" s="12">
        <f t="shared" si="400"/>
        <v>21</v>
      </c>
      <c r="Z750" s="12">
        <f t="shared" si="400"/>
        <v>22</v>
      </c>
      <c r="AA750" s="12">
        <f t="shared" si="400"/>
        <v>23</v>
      </c>
      <c r="AB750" s="12">
        <f t="shared" si="400"/>
        <v>24</v>
      </c>
      <c r="AC750" s="12">
        <f t="shared" si="400"/>
        <v>25</v>
      </c>
      <c r="AD750" s="12">
        <f t="shared" si="400"/>
        <v>26</v>
      </c>
      <c r="AE750" s="12">
        <f t="shared" si="400"/>
        <v>27</v>
      </c>
      <c r="AF750" s="12">
        <f t="shared" si="400"/>
        <v>28</v>
      </c>
      <c r="AG750" s="12">
        <f t="shared" si="400"/>
        <v>29</v>
      </c>
      <c r="AH750" s="12">
        <f t="shared" si="400"/>
        <v>30</v>
      </c>
      <c r="AI750" s="12">
        <f t="shared" si="400"/>
        <v>31</v>
      </c>
      <c r="AJ750" s="12">
        <f t="shared" si="400"/>
        <v>32</v>
      </c>
      <c r="AK750" s="12">
        <f t="shared" si="400"/>
        <v>33</v>
      </c>
      <c r="AL750" s="12">
        <f t="shared" si="400"/>
        <v>34</v>
      </c>
      <c r="AM750" s="12">
        <f t="shared" si="400"/>
        <v>35</v>
      </c>
      <c r="AN750" s="12">
        <f t="shared" si="400"/>
        <v>36</v>
      </c>
      <c r="AO750" s="12">
        <f t="shared" si="400"/>
        <v>37</v>
      </c>
      <c r="AP750" s="12">
        <f t="shared" si="400"/>
        <v>38</v>
      </c>
      <c r="AQ750" s="12">
        <f t="shared" si="400"/>
        <v>39</v>
      </c>
      <c r="AR750" s="12">
        <f t="shared" si="400"/>
        <v>40</v>
      </c>
      <c r="AS750" s="12">
        <f t="shared" si="400"/>
        <v>41</v>
      </c>
      <c r="AT750" s="12">
        <f t="shared" si="400"/>
        <v>42</v>
      </c>
      <c r="AU750" s="12">
        <f t="shared" si="400"/>
        <v>43</v>
      </c>
      <c r="AV750" s="12">
        <f t="shared" si="400"/>
        <v>44</v>
      </c>
      <c r="AW750" s="12">
        <f t="shared" si="400"/>
        <v>45</v>
      </c>
      <c r="AX750" s="12">
        <f t="shared" si="400"/>
        <v>46</v>
      </c>
      <c r="AY750" s="12">
        <f t="shared" si="400"/>
        <v>47</v>
      </c>
      <c r="AZ750" s="12">
        <f t="shared" si="400"/>
        <v>48</v>
      </c>
      <c r="BA750" s="12">
        <f t="shared" si="400"/>
        <v>49</v>
      </c>
      <c r="BB750" s="12">
        <f t="shared" si="400"/>
        <v>50</v>
      </c>
      <c r="BC750" s="12">
        <f t="shared" si="400"/>
        <v>51</v>
      </c>
      <c r="BD750" s="12">
        <f t="shared" si="400"/>
        <v>52</v>
      </c>
    </row>
    <row r="751" spans="1:56" ht="15" customHeight="1">
      <c r="A751" s="28" t="e">
        <f>+"Grace "&amp; PV_Base!A750&amp;""</f>
        <v>#REF!</v>
      </c>
      <c r="B751" s="29" t="e">
        <f>#REF!</f>
        <v>#REF!</v>
      </c>
      <c r="C751" s="17"/>
      <c r="D751" s="25" t="e">
        <f>D$50</f>
        <v>#NAME?</v>
      </c>
      <c r="E751" s="25" t="e">
        <f t="shared" ref="E751:BD751" si="401">E$50</f>
        <v>#NAME?</v>
      </c>
      <c r="F751" s="25" t="e">
        <f t="shared" si="401"/>
        <v>#NAME?</v>
      </c>
      <c r="G751" s="25" t="e">
        <f t="shared" si="401"/>
        <v>#NAME?</v>
      </c>
      <c r="H751" s="25" t="e">
        <f t="shared" si="401"/>
        <v>#NAME?</v>
      </c>
      <c r="I751" s="25" t="e">
        <f t="shared" si="401"/>
        <v>#NAME?</v>
      </c>
      <c r="J751" s="25" t="e">
        <f t="shared" si="401"/>
        <v>#NAME?</v>
      </c>
      <c r="K751" s="25" t="e">
        <f t="shared" si="401"/>
        <v>#NAME?</v>
      </c>
      <c r="L751" s="25" t="e">
        <f t="shared" si="401"/>
        <v>#NAME?</v>
      </c>
      <c r="M751" s="25" t="e">
        <f t="shared" si="401"/>
        <v>#NAME?</v>
      </c>
      <c r="N751" s="25" t="e">
        <f t="shared" si="401"/>
        <v>#NAME?</v>
      </c>
      <c r="O751" s="25" t="e">
        <f t="shared" si="401"/>
        <v>#NAME?</v>
      </c>
      <c r="P751" s="25" t="e">
        <f t="shared" si="401"/>
        <v>#NAME?</v>
      </c>
      <c r="Q751" s="25" t="e">
        <f t="shared" si="401"/>
        <v>#NAME?</v>
      </c>
      <c r="R751" s="25" t="e">
        <f t="shared" si="401"/>
        <v>#NAME?</v>
      </c>
      <c r="S751" s="25" t="e">
        <f t="shared" si="401"/>
        <v>#NAME?</v>
      </c>
      <c r="T751" s="25" t="e">
        <f t="shared" si="401"/>
        <v>#NAME?</v>
      </c>
      <c r="U751" s="25" t="e">
        <f t="shared" si="401"/>
        <v>#NAME?</v>
      </c>
      <c r="V751" s="25" t="e">
        <f t="shared" si="401"/>
        <v>#NAME?</v>
      </c>
      <c r="W751" s="25" t="e">
        <f t="shared" si="401"/>
        <v>#NAME?</v>
      </c>
      <c r="X751" s="25" t="e">
        <f t="shared" si="401"/>
        <v>#NAME?</v>
      </c>
      <c r="Y751" s="25" t="e">
        <f t="shared" si="401"/>
        <v>#NAME?</v>
      </c>
      <c r="Z751" s="25" t="e">
        <f t="shared" si="401"/>
        <v>#NAME?</v>
      </c>
      <c r="AA751" s="25" t="e">
        <f t="shared" si="401"/>
        <v>#NAME?</v>
      </c>
      <c r="AB751" s="25" t="e">
        <f t="shared" si="401"/>
        <v>#NAME?</v>
      </c>
      <c r="AC751" s="25" t="e">
        <f t="shared" si="401"/>
        <v>#NAME?</v>
      </c>
      <c r="AD751" s="25" t="e">
        <f t="shared" si="401"/>
        <v>#NAME?</v>
      </c>
      <c r="AE751" s="25" t="e">
        <f t="shared" si="401"/>
        <v>#NAME?</v>
      </c>
      <c r="AF751" s="25" t="e">
        <f t="shared" si="401"/>
        <v>#NAME?</v>
      </c>
      <c r="AG751" s="25" t="e">
        <f t="shared" si="401"/>
        <v>#NAME?</v>
      </c>
      <c r="AH751" s="25" t="e">
        <f t="shared" si="401"/>
        <v>#NAME?</v>
      </c>
      <c r="AI751" s="25" t="e">
        <f t="shared" si="401"/>
        <v>#NAME?</v>
      </c>
      <c r="AJ751" s="25" t="e">
        <f t="shared" si="401"/>
        <v>#NAME?</v>
      </c>
      <c r="AK751" s="25" t="e">
        <f t="shared" si="401"/>
        <v>#NAME?</v>
      </c>
      <c r="AL751" s="25" t="e">
        <f t="shared" si="401"/>
        <v>#NAME?</v>
      </c>
      <c r="AM751" s="25" t="e">
        <f t="shared" si="401"/>
        <v>#NAME?</v>
      </c>
      <c r="AN751" s="25" t="e">
        <f t="shared" si="401"/>
        <v>#NAME?</v>
      </c>
      <c r="AO751" s="25" t="e">
        <f t="shared" si="401"/>
        <v>#NAME?</v>
      </c>
      <c r="AP751" s="25" t="e">
        <f t="shared" si="401"/>
        <v>#NAME?</v>
      </c>
      <c r="AQ751" s="25" t="e">
        <f t="shared" si="401"/>
        <v>#NAME?</v>
      </c>
      <c r="AR751" s="25" t="e">
        <f t="shared" si="401"/>
        <v>#NAME?</v>
      </c>
      <c r="AS751" s="25" t="e">
        <f t="shared" si="401"/>
        <v>#NAME?</v>
      </c>
      <c r="AT751" s="25" t="e">
        <f t="shared" si="401"/>
        <v>#NAME?</v>
      </c>
      <c r="AU751" s="25" t="e">
        <f t="shared" si="401"/>
        <v>#NAME?</v>
      </c>
      <c r="AV751" s="25" t="e">
        <f t="shared" si="401"/>
        <v>#NAME?</v>
      </c>
      <c r="AW751" s="25" t="e">
        <f t="shared" si="401"/>
        <v>#NAME?</v>
      </c>
      <c r="AX751" s="25" t="e">
        <f t="shared" si="401"/>
        <v>#NAME?</v>
      </c>
      <c r="AY751" s="25" t="e">
        <f t="shared" si="401"/>
        <v>#NAME?</v>
      </c>
      <c r="AZ751" s="25" t="e">
        <f t="shared" si="401"/>
        <v>#NAME?</v>
      </c>
      <c r="BA751" s="25" t="e">
        <f t="shared" si="401"/>
        <v>#NAME?</v>
      </c>
      <c r="BB751" s="25" t="e">
        <f t="shared" si="401"/>
        <v>#NAME?</v>
      </c>
      <c r="BC751" s="25" t="e">
        <f t="shared" si="401"/>
        <v>#NAME?</v>
      </c>
      <c r="BD751" s="25" t="e">
        <f t="shared" si="401"/>
        <v>#NAME?</v>
      </c>
    </row>
    <row r="752" spans="1:56">
      <c r="A752" s="32" t="e">
        <f>+"Maturity "&amp; PV_Base!A750&amp;""</f>
        <v>#REF!</v>
      </c>
      <c r="B752" s="33" t="e">
        <f>#REF!</f>
        <v>#REF!</v>
      </c>
      <c r="C752" s="30" t="str">
        <f>$C$9</f>
        <v>Base</v>
      </c>
      <c r="D752" s="31">
        <v>100</v>
      </c>
      <c r="E752" s="27"/>
      <c r="F752" s="27"/>
      <c r="G752" s="27"/>
      <c r="H752" s="27"/>
      <c r="I752" s="27"/>
      <c r="J752" s="27"/>
      <c r="K752" s="27"/>
      <c r="L752" s="27"/>
      <c r="M752" s="27"/>
      <c r="N752" s="27"/>
      <c r="O752" s="27"/>
      <c r="P752" s="27"/>
      <c r="Q752" s="27"/>
      <c r="R752" s="27"/>
      <c r="S752" s="27"/>
      <c r="T752" s="27"/>
      <c r="U752" s="27"/>
      <c r="V752" s="27"/>
      <c r="W752" s="27"/>
      <c r="X752" s="27"/>
      <c r="Y752" s="27"/>
      <c r="Z752" s="27"/>
      <c r="AA752" s="27"/>
      <c r="AB752" s="27"/>
      <c r="AC752" s="27"/>
      <c r="AD752" s="27"/>
      <c r="AE752" s="27"/>
      <c r="AF752" s="27"/>
      <c r="AG752" s="27"/>
      <c r="AH752" s="27"/>
      <c r="AI752" s="27"/>
      <c r="AJ752" s="27"/>
      <c r="AK752" s="27"/>
      <c r="AL752" s="27"/>
      <c r="AM752" s="27"/>
      <c r="AN752" s="27"/>
      <c r="AO752" s="27"/>
      <c r="AP752" s="27"/>
      <c r="AQ752" s="27"/>
      <c r="AR752" s="27"/>
      <c r="AS752" s="27"/>
      <c r="AT752" s="27"/>
      <c r="AU752" s="27"/>
      <c r="AV752" s="27"/>
      <c r="AW752" s="27"/>
      <c r="AX752" s="27"/>
      <c r="AY752" s="27"/>
      <c r="AZ752" s="27"/>
      <c r="BA752" s="27"/>
      <c r="BB752" s="12"/>
      <c r="BC752" s="12"/>
      <c r="BD752" s="12"/>
    </row>
    <row r="753" spans="1:56">
      <c r="A753" s="32" t="e">
        <f>+"Interest "&amp; PV_Base!A750&amp;""</f>
        <v>#REF!</v>
      </c>
      <c r="B753" s="35" t="e">
        <f>#REF!</f>
        <v>#REF!</v>
      </c>
      <c r="C753" s="30" t="e">
        <f>$C$10</f>
        <v>#REF!</v>
      </c>
      <c r="D753" s="34" t="e">
        <f>D752-D754</f>
        <v>#REF!</v>
      </c>
      <c r="E753" s="34" t="e">
        <f t="shared" ref="E753:AQ753" si="402">D753-E754</f>
        <v>#REF!</v>
      </c>
      <c r="F753" s="34" t="e">
        <f t="shared" si="402"/>
        <v>#REF!</v>
      </c>
      <c r="G753" s="34" t="e">
        <f t="shared" si="402"/>
        <v>#REF!</v>
      </c>
      <c r="H753" s="34" t="e">
        <f t="shared" si="402"/>
        <v>#REF!</v>
      </c>
      <c r="I753" s="34" t="e">
        <f t="shared" si="402"/>
        <v>#REF!</v>
      </c>
      <c r="J753" s="34" t="e">
        <f t="shared" si="402"/>
        <v>#REF!</v>
      </c>
      <c r="K753" s="34" t="e">
        <f t="shared" si="402"/>
        <v>#REF!</v>
      </c>
      <c r="L753" s="34" t="e">
        <f t="shared" si="402"/>
        <v>#REF!</v>
      </c>
      <c r="M753" s="34" t="e">
        <f t="shared" si="402"/>
        <v>#REF!</v>
      </c>
      <c r="N753" s="34" t="e">
        <f t="shared" si="402"/>
        <v>#REF!</v>
      </c>
      <c r="O753" s="34" t="e">
        <f t="shared" si="402"/>
        <v>#REF!</v>
      </c>
      <c r="P753" s="34" t="e">
        <f t="shared" si="402"/>
        <v>#REF!</v>
      </c>
      <c r="Q753" s="34" t="e">
        <f t="shared" si="402"/>
        <v>#REF!</v>
      </c>
      <c r="R753" s="34" t="e">
        <f t="shared" si="402"/>
        <v>#REF!</v>
      </c>
      <c r="S753" s="34" t="e">
        <f t="shared" si="402"/>
        <v>#REF!</v>
      </c>
      <c r="T753" s="34" t="e">
        <f t="shared" si="402"/>
        <v>#REF!</v>
      </c>
      <c r="U753" s="34" t="e">
        <f t="shared" si="402"/>
        <v>#REF!</v>
      </c>
      <c r="V753" s="34" t="e">
        <f t="shared" si="402"/>
        <v>#REF!</v>
      </c>
      <c r="W753" s="34" t="e">
        <f t="shared" si="402"/>
        <v>#REF!</v>
      </c>
      <c r="X753" s="34" t="e">
        <f t="shared" si="402"/>
        <v>#REF!</v>
      </c>
      <c r="Y753" s="34" t="e">
        <f t="shared" si="402"/>
        <v>#REF!</v>
      </c>
      <c r="Z753" s="34" t="e">
        <f t="shared" si="402"/>
        <v>#REF!</v>
      </c>
      <c r="AA753" s="34" t="e">
        <f t="shared" si="402"/>
        <v>#REF!</v>
      </c>
      <c r="AB753" s="34" t="e">
        <f t="shared" si="402"/>
        <v>#REF!</v>
      </c>
      <c r="AC753" s="34" t="e">
        <f t="shared" si="402"/>
        <v>#REF!</v>
      </c>
      <c r="AD753" s="34" t="e">
        <f t="shared" si="402"/>
        <v>#REF!</v>
      </c>
      <c r="AE753" s="34" t="e">
        <f t="shared" si="402"/>
        <v>#REF!</v>
      </c>
      <c r="AF753" s="34" t="e">
        <f t="shared" si="402"/>
        <v>#REF!</v>
      </c>
      <c r="AG753" s="34" t="e">
        <f t="shared" si="402"/>
        <v>#REF!</v>
      </c>
      <c r="AH753" s="34" t="e">
        <f t="shared" si="402"/>
        <v>#REF!</v>
      </c>
      <c r="AI753" s="34" t="e">
        <f t="shared" si="402"/>
        <v>#REF!</v>
      </c>
      <c r="AJ753" s="34" t="e">
        <f t="shared" si="402"/>
        <v>#REF!</v>
      </c>
      <c r="AK753" s="34" t="e">
        <f t="shared" si="402"/>
        <v>#REF!</v>
      </c>
      <c r="AL753" s="34" t="e">
        <f t="shared" si="402"/>
        <v>#REF!</v>
      </c>
      <c r="AM753" s="34" t="e">
        <f t="shared" si="402"/>
        <v>#REF!</v>
      </c>
      <c r="AN753" s="34" t="e">
        <f t="shared" si="402"/>
        <v>#REF!</v>
      </c>
      <c r="AO753" s="34" t="e">
        <f t="shared" si="402"/>
        <v>#REF!</v>
      </c>
      <c r="AP753" s="34" t="e">
        <f t="shared" si="402"/>
        <v>#REF!</v>
      </c>
      <c r="AQ753" s="34" t="e">
        <f t="shared" si="402"/>
        <v>#REF!</v>
      </c>
      <c r="AR753" s="34"/>
      <c r="AS753" s="34"/>
      <c r="AT753" s="34"/>
      <c r="AU753" s="34"/>
      <c r="AV753" s="34"/>
      <c r="AW753" s="34"/>
      <c r="AX753" s="34"/>
      <c r="AY753" s="34"/>
      <c r="AZ753" s="34"/>
      <c r="BA753" s="34"/>
      <c r="BB753" s="46"/>
      <c r="BC753" s="46"/>
      <c r="BD753" s="46"/>
    </row>
    <row r="754" spans="1:56">
      <c r="A754" s="36" t="e">
        <f>+"Discount "&amp; PV_Base!A750&amp;""</f>
        <v>#REF!</v>
      </c>
      <c r="B754" s="37" t="e">
        <f>#REF!</f>
        <v>#REF!</v>
      </c>
      <c r="C754" s="30" t="e">
        <f>$C$11</f>
        <v>#REF!</v>
      </c>
      <c r="D754" s="34" t="e">
        <f>IF(D750-D750-1&lt;B751,0,IF(D750-D750-1&lt;B752,D752/(B752-B751),0))</f>
        <v>#REF!</v>
      </c>
      <c r="E754" s="34" t="e">
        <f>IF(E750-D750-1&lt;B751,0,IF(E750-D750-1&lt;B752,D752/(B752-B751),0))</f>
        <v>#REF!</v>
      </c>
      <c r="F754" s="34" t="e">
        <f>IF(F750-D750-1&lt;B751,0,IF(F750-D750-1&lt;B752,D752/(B752-B751),0))</f>
        <v>#REF!</v>
      </c>
      <c r="G754" s="34" t="e">
        <f>IF(G750-D750-1&lt;B751,0,IF(G750-D750-1&lt;B752,D752/(B752-B751),0))</f>
        <v>#REF!</v>
      </c>
      <c r="H754" s="34" t="e">
        <f>IF(H750-D750-1&lt;B751,0,IF(H750-D750-1&lt;B752,D752/(B752-B751),0))</f>
        <v>#REF!</v>
      </c>
      <c r="I754" s="34" t="e">
        <f>IF(I750-D750-1&lt;B751,0,IF(I750-D750-1&lt;B752,D752/(B752-B751),0))</f>
        <v>#REF!</v>
      </c>
      <c r="J754" s="34" t="e">
        <f>IF(J750-D750-1&lt;B751,0,IF(J750-D750-1&lt;B752,D752/(B752-B751),0))</f>
        <v>#REF!</v>
      </c>
      <c r="K754" s="34" t="e">
        <f>IF(K750-D750-1&lt;B751,0,IF(K750-D750-1&lt;B752,D752/(B752-B751),0))</f>
        <v>#REF!</v>
      </c>
      <c r="L754" s="34" t="e">
        <f>IF(L750-D750-1&lt;B751,0,IF(L750-D750-1&lt;B752,D752/(B752-B751),0))</f>
        <v>#REF!</v>
      </c>
      <c r="M754" s="34" t="e">
        <f>IF(M750-D750-1&lt;B751,0,IF(M750-D750-1&lt;B752,D752/(B752-B751),0))</f>
        <v>#REF!</v>
      </c>
      <c r="N754" s="34" t="e">
        <f>IF(N750-D750-1&lt;B751,0,IF(N750-D750-1&lt;B752,D752/(B752-B751),0))</f>
        <v>#REF!</v>
      </c>
      <c r="O754" s="34" t="e">
        <f>IF(O750-D750-1&lt;B751,0,IF(O750-D750-1&lt;B752,D752/(B752-B751),0))</f>
        <v>#REF!</v>
      </c>
      <c r="P754" s="34" t="e">
        <f>IF(P750-D750-1&lt;B751,0,IF(P750-D750-1&lt;B752,D752/(B752-B751),0))</f>
        <v>#REF!</v>
      </c>
      <c r="Q754" s="34" t="e">
        <f>IF(Q750-D750-1&lt;B751,0,IF(Q750-D750-1&lt;B752,D752/(B752-B751),0))</f>
        <v>#REF!</v>
      </c>
      <c r="R754" s="34" t="e">
        <f>IF(R750-D750-1&lt;B751,0,IF(R750-D750-1&lt;B752,D752/(B752-B751),0))</f>
        <v>#REF!</v>
      </c>
      <c r="S754" s="34" t="e">
        <f>IF(S750-D750-1&lt;B751,0,IF(S750-D750-1&lt;B752,D752/(B752-B751),0))</f>
        <v>#REF!</v>
      </c>
      <c r="T754" s="34" t="e">
        <f>IF(T750-D750-1&lt;B751,0,IF(T750-D750-1&lt;B752,D752/(B752-B751),0))</f>
        <v>#REF!</v>
      </c>
      <c r="U754" s="34" t="e">
        <f>IF(U750-D750-1&lt;B751,0,IF(U750-D750-1&lt;B752,D752/(B752-B751),0))</f>
        <v>#REF!</v>
      </c>
      <c r="V754" s="34" t="e">
        <f>IF(V750-D750-1&lt;B751,0,IF(V750-D750-1&lt;B752,D752/(B752-B751),0))</f>
        <v>#REF!</v>
      </c>
      <c r="W754" s="34" t="e">
        <f>IF(W750-D750-1&lt;B751,0,IF(W750-D750-1&lt;B752,D752/(B752-B751),0))</f>
        <v>#REF!</v>
      </c>
      <c r="X754" s="34" t="e">
        <f>IF(X750-D750-1&lt;B751,0,IF(X750-D750-1&lt;B752,D752/(B752-B751),0))</f>
        <v>#REF!</v>
      </c>
      <c r="Y754" s="34" t="e">
        <f>IF(Y750-D750-1&lt;B751,0,IF(Y750-D750-1&lt;B752,D752/(B752-B751),0))</f>
        <v>#REF!</v>
      </c>
      <c r="Z754" s="34" t="e">
        <f>IF(Z750-D750-1&lt;B751,0,IF(Z750-D750-1&lt;B752,D752/(B752-B751),0))</f>
        <v>#REF!</v>
      </c>
      <c r="AA754" s="34" t="e">
        <f>IF(AA750-D750-1&lt;B751,0,IF(AA750-D750-1&lt;B752,D752/(B752-B751),0))</f>
        <v>#REF!</v>
      </c>
      <c r="AB754" s="34" t="e">
        <f>IF(AB750-D750-1&lt;B751,0,IF(AB750-D750-1&lt;B752,D752/(B752-B751),0))</f>
        <v>#REF!</v>
      </c>
      <c r="AC754" s="34" t="e">
        <f>IF(AC750-D750-1&lt;B751,0,IF(AC750-D750-1&lt;B752,D752/(B752-B751),0))</f>
        <v>#REF!</v>
      </c>
      <c r="AD754" s="34" t="e">
        <f>IF(AD750-D750-1&lt;B751,0,IF(AD750-D750-1&lt;B752,D752/(B752-B751),0))</f>
        <v>#REF!</v>
      </c>
      <c r="AE754" s="34" t="e">
        <f>IF(AE750-D750-1&lt;B751,0,IF(AE750-D750-1&lt;B752,D752/(B752-B751),0))</f>
        <v>#REF!</v>
      </c>
      <c r="AF754" s="34" t="e">
        <f>IF(AF750-D750-1&lt;B751,0,IF(AF750-D750-1&lt;B752,D752/(B752-B751),0))</f>
        <v>#REF!</v>
      </c>
      <c r="AG754" s="34" t="e">
        <f>IF(AG750-D750-1&lt;B751,0,IF(AG750-D750-1&lt;B752,D752/(B752-B751),0))</f>
        <v>#REF!</v>
      </c>
      <c r="AH754" s="34" t="e">
        <f>IF(AH750-D750-1&lt;B751,0,IF(AH750-D750-1&lt;B752,D752/(B752-B751),0))</f>
        <v>#REF!</v>
      </c>
      <c r="AI754" s="34" t="e">
        <f>IF(AI750-D750-1&lt;B751,0,IF(AI750-D750-1&lt;B752,D752/(B752-B751),0))</f>
        <v>#REF!</v>
      </c>
      <c r="AJ754" s="34" t="e">
        <f>IF(AJ750-D750-1&lt;B751,0,IF(AJ750-D750-1&lt;B752,D752/(B752-B751),0))</f>
        <v>#REF!</v>
      </c>
      <c r="AK754" s="34" t="e">
        <f>IF(AK750-D750-1&lt;B751,0,IF(AK750-D750-1&lt;B752,D752/(B752-B751),0))</f>
        <v>#REF!</v>
      </c>
      <c r="AL754" s="34" t="e">
        <f>IF(AL750-D750-1&lt;B751,0,IF(AL750-D750-1&lt;B752,D752/(B752-B751),0))</f>
        <v>#REF!</v>
      </c>
      <c r="AM754" s="34" t="e">
        <f>IF(AM750-D750-1&lt;B751,0,IF(AM750-D750-1&lt;B752,D752/(B752-B751),0))</f>
        <v>#REF!</v>
      </c>
      <c r="AN754" s="34" t="e">
        <f>IF(AN750-D750-1&lt;B751,0,IF(AN750-D750-1&lt;B752,D752/(B752-B751),0))</f>
        <v>#REF!</v>
      </c>
      <c r="AO754" s="34" t="e">
        <f>IF(AO750-D750-1&lt;B751,0,IF(AO750-D750-1&lt;B752,D752/(B752-B751),0))</f>
        <v>#REF!</v>
      </c>
      <c r="AP754" s="34" t="e">
        <f>IF(AP750-D750-1&lt;B751,0,IF(AP750-D750-1&lt;B752,D752/(B752-B751),0))</f>
        <v>#REF!</v>
      </c>
      <c r="AQ754" s="34" t="e">
        <f>IF(AQ750-D750-1&lt;B751,0,IF(AQ750-D750-1&lt;B752,D752/(B752-B751),0))</f>
        <v>#REF!</v>
      </c>
      <c r="AR754" s="34"/>
      <c r="AS754" s="34"/>
      <c r="AT754" s="34"/>
      <c r="AU754" s="34"/>
      <c r="AV754" s="34"/>
      <c r="AW754" s="34"/>
      <c r="AX754" s="34"/>
      <c r="AY754" s="34"/>
      <c r="AZ754" s="34"/>
      <c r="BA754" s="34"/>
      <c r="BB754" s="46"/>
      <c r="BC754" s="46"/>
      <c r="BD754" s="46"/>
    </row>
    <row r="755" spans="1:56">
      <c r="A755" s="49"/>
      <c r="B755" s="12"/>
      <c r="C755" s="30" t="e">
        <f>$C$12</f>
        <v>#REF!</v>
      </c>
      <c r="D755" s="84"/>
      <c r="E755" s="84" t="e">
        <f>$B753*D753</f>
        <v>#REF!</v>
      </c>
      <c r="F755" s="84" t="e">
        <f t="shared" ref="F755:BD755" si="403">$B753*E753</f>
        <v>#REF!</v>
      </c>
      <c r="G755" s="84" t="e">
        <f t="shared" si="403"/>
        <v>#REF!</v>
      </c>
      <c r="H755" s="84" t="e">
        <f t="shared" si="403"/>
        <v>#REF!</v>
      </c>
      <c r="I755" s="84" t="e">
        <f t="shared" si="403"/>
        <v>#REF!</v>
      </c>
      <c r="J755" s="84" t="e">
        <f t="shared" si="403"/>
        <v>#REF!</v>
      </c>
      <c r="K755" s="84" t="e">
        <f t="shared" si="403"/>
        <v>#REF!</v>
      </c>
      <c r="L755" s="84" t="e">
        <f t="shared" si="403"/>
        <v>#REF!</v>
      </c>
      <c r="M755" s="84" t="e">
        <f t="shared" si="403"/>
        <v>#REF!</v>
      </c>
      <c r="N755" s="84" t="e">
        <f t="shared" si="403"/>
        <v>#REF!</v>
      </c>
      <c r="O755" s="84" t="e">
        <f t="shared" si="403"/>
        <v>#REF!</v>
      </c>
      <c r="P755" s="84" t="e">
        <f t="shared" si="403"/>
        <v>#REF!</v>
      </c>
      <c r="Q755" s="84" t="e">
        <f t="shared" si="403"/>
        <v>#REF!</v>
      </c>
      <c r="R755" s="84" t="e">
        <f t="shared" si="403"/>
        <v>#REF!</v>
      </c>
      <c r="S755" s="84" t="e">
        <f t="shared" si="403"/>
        <v>#REF!</v>
      </c>
      <c r="T755" s="84" t="e">
        <f t="shared" si="403"/>
        <v>#REF!</v>
      </c>
      <c r="U755" s="84" t="e">
        <f t="shared" si="403"/>
        <v>#REF!</v>
      </c>
      <c r="V755" s="84" t="e">
        <f t="shared" si="403"/>
        <v>#REF!</v>
      </c>
      <c r="W755" s="84" t="e">
        <f t="shared" si="403"/>
        <v>#REF!</v>
      </c>
      <c r="X755" s="84" t="e">
        <f t="shared" si="403"/>
        <v>#REF!</v>
      </c>
      <c r="Y755" s="84" t="e">
        <f t="shared" si="403"/>
        <v>#REF!</v>
      </c>
      <c r="Z755" s="84" t="e">
        <f t="shared" si="403"/>
        <v>#REF!</v>
      </c>
      <c r="AA755" s="84" t="e">
        <f t="shared" si="403"/>
        <v>#REF!</v>
      </c>
      <c r="AB755" s="84" t="e">
        <f t="shared" si="403"/>
        <v>#REF!</v>
      </c>
      <c r="AC755" s="84" t="e">
        <f t="shared" si="403"/>
        <v>#REF!</v>
      </c>
      <c r="AD755" s="84" t="e">
        <f t="shared" si="403"/>
        <v>#REF!</v>
      </c>
      <c r="AE755" s="84" t="e">
        <f t="shared" si="403"/>
        <v>#REF!</v>
      </c>
      <c r="AF755" s="84" t="e">
        <f t="shared" si="403"/>
        <v>#REF!</v>
      </c>
      <c r="AG755" s="84" t="e">
        <f t="shared" si="403"/>
        <v>#REF!</v>
      </c>
      <c r="AH755" s="84" t="e">
        <f t="shared" si="403"/>
        <v>#REF!</v>
      </c>
      <c r="AI755" s="84" t="e">
        <f t="shared" si="403"/>
        <v>#REF!</v>
      </c>
      <c r="AJ755" s="84" t="e">
        <f t="shared" si="403"/>
        <v>#REF!</v>
      </c>
      <c r="AK755" s="84" t="e">
        <f t="shared" si="403"/>
        <v>#REF!</v>
      </c>
      <c r="AL755" s="84" t="e">
        <f t="shared" si="403"/>
        <v>#REF!</v>
      </c>
      <c r="AM755" s="84" t="e">
        <f t="shared" si="403"/>
        <v>#REF!</v>
      </c>
      <c r="AN755" s="84" t="e">
        <f t="shared" si="403"/>
        <v>#REF!</v>
      </c>
      <c r="AO755" s="84" t="e">
        <f t="shared" si="403"/>
        <v>#REF!</v>
      </c>
      <c r="AP755" s="84" t="e">
        <f t="shared" si="403"/>
        <v>#REF!</v>
      </c>
      <c r="AQ755" s="84" t="e">
        <f t="shared" si="403"/>
        <v>#REF!</v>
      </c>
      <c r="AR755" s="84" t="e">
        <f t="shared" si="403"/>
        <v>#REF!</v>
      </c>
      <c r="AS755" s="84" t="e">
        <f t="shared" si="403"/>
        <v>#REF!</v>
      </c>
      <c r="AT755" s="84" t="e">
        <f t="shared" si="403"/>
        <v>#REF!</v>
      </c>
      <c r="AU755" s="84" t="e">
        <f t="shared" si="403"/>
        <v>#REF!</v>
      </c>
      <c r="AV755" s="84" t="e">
        <f t="shared" si="403"/>
        <v>#REF!</v>
      </c>
      <c r="AW755" s="84" t="e">
        <f t="shared" si="403"/>
        <v>#REF!</v>
      </c>
      <c r="AX755" s="84" t="e">
        <f t="shared" si="403"/>
        <v>#REF!</v>
      </c>
      <c r="AY755" s="84" t="e">
        <f t="shared" si="403"/>
        <v>#REF!</v>
      </c>
      <c r="AZ755" s="84" t="e">
        <f t="shared" si="403"/>
        <v>#REF!</v>
      </c>
      <c r="BA755" s="84" t="e">
        <f t="shared" si="403"/>
        <v>#REF!</v>
      </c>
      <c r="BB755" s="84" t="e">
        <f t="shared" si="403"/>
        <v>#REF!</v>
      </c>
      <c r="BC755" s="84" t="e">
        <f t="shared" si="403"/>
        <v>#REF!</v>
      </c>
      <c r="BD755" s="84" t="e">
        <f t="shared" si="403"/>
        <v>#REF!</v>
      </c>
    </row>
    <row r="756" spans="1:56">
      <c r="A756" s="49"/>
      <c r="B756" s="12"/>
      <c r="C756" s="30" t="e">
        <f>$C$13</f>
        <v>#REF!</v>
      </c>
      <c r="D756" s="34" t="e">
        <f t="shared" ref="D756:AQ756" si="404">D754+D755</f>
        <v>#REF!</v>
      </c>
      <c r="E756" s="34" t="e">
        <f t="shared" si="404"/>
        <v>#REF!</v>
      </c>
      <c r="F756" s="34" t="e">
        <f t="shared" si="404"/>
        <v>#REF!</v>
      </c>
      <c r="G756" s="34" t="e">
        <f t="shared" si="404"/>
        <v>#REF!</v>
      </c>
      <c r="H756" s="34" t="e">
        <f t="shared" si="404"/>
        <v>#REF!</v>
      </c>
      <c r="I756" s="34" t="e">
        <f t="shared" si="404"/>
        <v>#REF!</v>
      </c>
      <c r="J756" s="34" t="e">
        <f t="shared" si="404"/>
        <v>#REF!</v>
      </c>
      <c r="K756" s="34" t="e">
        <f t="shared" si="404"/>
        <v>#REF!</v>
      </c>
      <c r="L756" s="34" t="e">
        <f t="shared" si="404"/>
        <v>#REF!</v>
      </c>
      <c r="M756" s="34" t="e">
        <f t="shared" si="404"/>
        <v>#REF!</v>
      </c>
      <c r="N756" s="34" t="e">
        <f t="shared" si="404"/>
        <v>#REF!</v>
      </c>
      <c r="O756" s="34" t="e">
        <f t="shared" si="404"/>
        <v>#REF!</v>
      </c>
      <c r="P756" s="34" t="e">
        <f t="shared" si="404"/>
        <v>#REF!</v>
      </c>
      <c r="Q756" s="34" t="e">
        <f t="shared" si="404"/>
        <v>#REF!</v>
      </c>
      <c r="R756" s="34" t="e">
        <f t="shared" si="404"/>
        <v>#REF!</v>
      </c>
      <c r="S756" s="34" t="e">
        <f t="shared" si="404"/>
        <v>#REF!</v>
      </c>
      <c r="T756" s="34" t="e">
        <f t="shared" si="404"/>
        <v>#REF!</v>
      </c>
      <c r="U756" s="34" t="e">
        <f t="shared" si="404"/>
        <v>#REF!</v>
      </c>
      <c r="V756" s="34" t="e">
        <f t="shared" si="404"/>
        <v>#REF!</v>
      </c>
      <c r="W756" s="34" t="e">
        <f t="shared" si="404"/>
        <v>#REF!</v>
      </c>
      <c r="X756" s="34" t="e">
        <f t="shared" si="404"/>
        <v>#REF!</v>
      </c>
      <c r="Y756" s="34" t="e">
        <f t="shared" si="404"/>
        <v>#REF!</v>
      </c>
      <c r="Z756" s="34" t="e">
        <f t="shared" si="404"/>
        <v>#REF!</v>
      </c>
      <c r="AA756" s="34" t="e">
        <f t="shared" si="404"/>
        <v>#REF!</v>
      </c>
      <c r="AB756" s="34" t="e">
        <f t="shared" si="404"/>
        <v>#REF!</v>
      </c>
      <c r="AC756" s="34" t="e">
        <f t="shared" si="404"/>
        <v>#REF!</v>
      </c>
      <c r="AD756" s="34" t="e">
        <f t="shared" si="404"/>
        <v>#REF!</v>
      </c>
      <c r="AE756" s="34" t="e">
        <f t="shared" si="404"/>
        <v>#REF!</v>
      </c>
      <c r="AF756" s="34" t="e">
        <f t="shared" si="404"/>
        <v>#REF!</v>
      </c>
      <c r="AG756" s="34" t="e">
        <f t="shared" si="404"/>
        <v>#REF!</v>
      </c>
      <c r="AH756" s="34" t="e">
        <f t="shared" si="404"/>
        <v>#REF!</v>
      </c>
      <c r="AI756" s="34" t="e">
        <f t="shared" si="404"/>
        <v>#REF!</v>
      </c>
      <c r="AJ756" s="34" t="e">
        <f t="shared" si="404"/>
        <v>#REF!</v>
      </c>
      <c r="AK756" s="34" t="e">
        <f t="shared" si="404"/>
        <v>#REF!</v>
      </c>
      <c r="AL756" s="34" t="e">
        <f t="shared" si="404"/>
        <v>#REF!</v>
      </c>
      <c r="AM756" s="34" t="e">
        <f t="shared" si="404"/>
        <v>#REF!</v>
      </c>
      <c r="AN756" s="34" t="e">
        <f t="shared" si="404"/>
        <v>#REF!</v>
      </c>
      <c r="AO756" s="34" t="e">
        <f t="shared" si="404"/>
        <v>#REF!</v>
      </c>
      <c r="AP756" s="34" t="e">
        <f t="shared" si="404"/>
        <v>#REF!</v>
      </c>
      <c r="AQ756" s="34" t="e">
        <f t="shared" si="404"/>
        <v>#REF!</v>
      </c>
      <c r="AR756" s="34"/>
      <c r="AS756" s="34"/>
      <c r="AT756" s="34"/>
      <c r="AU756" s="34"/>
      <c r="AV756" s="34"/>
      <c r="AW756" s="34"/>
      <c r="AX756" s="34"/>
      <c r="AY756" s="34"/>
      <c r="AZ756" s="34"/>
      <c r="BA756" s="34"/>
      <c r="BB756" s="45"/>
      <c r="BC756" s="45"/>
      <c r="BD756" s="45"/>
    </row>
    <row r="757" spans="1:56">
      <c r="A757" s="39"/>
      <c r="B757" s="12"/>
      <c r="C757" s="30" t="e">
        <f>$C$14</f>
        <v>#REF!</v>
      </c>
      <c r="D757" s="34" t="e">
        <f>IF($B753&gt;=$B754, D753, NPV($B754,E756:$BD756))</f>
        <v>#REF!</v>
      </c>
      <c r="E757" s="34" t="e">
        <f>IF($B753&gt;=$B754, E753, NPV($B754,F756:$BD756))</f>
        <v>#REF!</v>
      </c>
      <c r="F757" s="34" t="e">
        <f>IF($B753&gt;=$B754, F753, NPV($B754,G756:$BD756))</f>
        <v>#REF!</v>
      </c>
      <c r="G757" s="34" t="e">
        <f>IF($B753&gt;=$B754, G753, NPV($B754,H756:$BD756))</f>
        <v>#REF!</v>
      </c>
      <c r="H757" s="34" t="e">
        <f>IF($B753&gt;=$B754, H753, NPV($B754,I756:$BD756))</f>
        <v>#REF!</v>
      </c>
      <c r="I757" s="34" t="e">
        <f>IF($B753&gt;=$B754, I753, NPV($B754,J756:$BD756))</f>
        <v>#REF!</v>
      </c>
      <c r="J757" s="34" t="e">
        <f>IF($B753&gt;=$B754, J753, NPV($B754,K756:$BD756))</f>
        <v>#REF!</v>
      </c>
      <c r="K757" s="34" t="e">
        <f>IF($B753&gt;=$B754, K753, NPV($B754,L756:$BD756))</f>
        <v>#REF!</v>
      </c>
      <c r="L757" s="34" t="e">
        <f>IF($B753&gt;=$B754, L753, NPV($B754,M756:$BD756))</f>
        <v>#REF!</v>
      </c>
      <c r="M757" s="34" t="e">
        <f>IF($B753&gt;=$B754, M753, NPV($B754,N756:$BD756))</f>
        <v>#REF!</v>
      </c>
      <c r="N757" s="34" t="e">
        <f>IF($B753&gt;=$B754, N753, NPV($B754,O756:$BD756))</f>
        <v>#REF!</v>
      </c>
      <c r="O757" s="34" t="e">
        <f>IF($B753&gt;=$B754, O753, NPV($B754,P756:$BD756))</f>
        <v>#REF!</v>
      </c>
      <c r="P757" s="34" t="e">
        <f>IF($B753&gt;=$B754, P753, NPV($B754,Q756:$BD756))</f>
        <v>#REF!</v>
      </c>
      <c r="Q757" s="34" t="e">
        <f>IF($B753&gt;=$B754, Q753, NPV($B754,R756:$BD756))</f>
        <v>#REF!</v>
      </c>
      <c r="R757" s="34" t="e">
        <f>IF($B753&gt;=$B754, R753, NPV($B754,S756:$BD756))</f>
        <v>#REF!</v>
      </c>
      <c r="S757" s="34" t="e">
        <f>IF($B753&gt;=$B754, S753, NPV($B754,T756:$BD756))</f>
        <v>#REF!</v>
      </c>
      <c r="T757" s="34" t="e">
        <f>IF($B753&gt;=$B754, T753, NPV($B754,U756:$BD756))</f>
        <v>#REF!</v>
      </c>
      <c r="U757" s="34" t="e">
        <f>IF($B753&gt;=$B754, U753, NPV($B754,V756:$BD756))</f>
        <v>#REF!</v>
      </c>
      <c r="V757" s="34" t="e">
        <f>IF($B753&gt;=$B754, V753, NPV($B754,W756:$BD756))</f>
        <v>#REF!</v>
      </c>
      <c r="W757" s="34" t="e">
        <f>IF($B753&gt;=$B754, W753, NPV($B754,X756:$BD756))</f>
        <v>#REF!</v>
      </c>
      <c r="X757" s="34" t="e">
        <f>IF($B753&gt;=$B754, X753, NPV($B754,Y756:$BD756))</f>
        <v>#REF!</v>
      </c>
      <c r="Y757" s="34" t="e">
        <f>IF($B753&gt;=$B754, Y753, NPV($B754,Z756:$BD756))</f>
        <v>#REF!</v>
      </c>
      <c r="Z757" s="34" t="e">
        <f>IF($B753&gt;=$B754, Z753, NPV($B754,AA756:$BD756))</f>
        <v>#REF!</v>
      </c>
      <c r="AA757" s="34" t="e">
        <f>IF($B753&gt;=$B754, AA753, NPV($B754,AB756:$BD756))</f>
        <v>#REF!</v>
      </c>
      <c r="AB757" s="34" t="e">
        <f>IF($B753&gt;=$B754, AB753, NPV($B754,AC756:$BD756))</f>
        <v>#REF!</v>
      </c>
      <c r="AC757" s="34" t="e">
        <f>IF($B753&gt;=$B754, AC753, NPV($B754,AD756:$BD756))</f>
        <v>#REF!</v>
      </c>
      <c r="AD757" s="34" t="e">
        <f>IF($B753&gt;=$B754, AD753, NPV($B754,AE756:$BD756))</f>
        <v>#REF!</v>
      </c>
      <c r="AE757" s="34" t="e">
        <f>IF($B753&gt;=$B754, AE753, NPV($B754,AF756:$BD756))</f>
        <v>#REF!</v>
      </c>
      <c r="AF757" s="34" t="e">
        <f>IF($B753&gt;=$B754, AF753, NPV($B754,AG756:$BD756))</f>
        <v>#REF!</v>
      </c>
      <c r="AG757" s="34" t="e">
        <f>IF($B753&gt;=$B754, AG753, NPV($B754,AH756:$BD756))</f>
        <v>#REF!</v>
      </c>
      <c r="AH757" s="34" t="e">
        <f>IF($B753&gt;=$B754, AH753, NPV($B754,AI756:$BD756))</f>
        <v>#REF!</v>
      </c>
      <c r="AI757" s="34" t="e">
        <f>IF($B753&gt;=$B754, AI753, NPV($B754,AJ756:$BD756))</f>
        <v>#REF!</v>
      </c>
      <c r="AJ757" s="34" t="e">
        <f>IF($B753&gt;=$B754, AJ753, NPV($B754,AK756:$BD756))</f>
        <v>#REF!</v>
      </c>
      <c r="AK757" s="34" t="e">
        <f>IF($B753&gt;=$B754, AK753, NPV($B754,AL756:$BD756))</f>
        <v>#REF!</v>
      </c>
      <c r="AL757" s="34" t="e">
        <f>IF($B753&gt;=$B754, AL753, NPV($B754,AM756:$BD756))</f>
        <v>#REF!</v>
      </c>
      <c r="AM757" s="34" t="e">
        <f>IF($B753&gt;=$B754, AM753, NPV($B754,AN756:$BD756))</f>
        <v>#REF!</v>
      </c>
      <c r="AN757" s="34" t="e">
        <f>IF($B753&gt;=$B754, AN753, NPV($B754,AO756:$BD756))</f>
        <v>#REF!</v>
      </c>
      <c r="AO757" s="34" t="e">
        <f>IF($B753&gt;=$B754, AO753, NPV($B754,AP756:$BD756))</f>
        <v>#REF!</v>
      </c>
      <c r="AP757" s="34" t="e">
        <f>IF($B753&gt;=$B754, AP753, NPV($B754,AQ756:$BD756))</f>
        <v>#REF!</v>
      </c>
      <c r="AQ757" s="34" t="e">
        <f>IF($B753&gt;=$B754, AQ753, NPV($B754,AR756:$BD756))</f>
        <v>#REF!</v>
      </c>
      <c r="AR757" s="34"/>
      <c r="AS757" s="34"/>
      <c r="AT757" s="34"/>
      <c r="AU757" s="34"/>
      <c r="AV757" s="34"/>
      <c r="AW757" s="34"/>
      <c r="AX757" s="34"/>
      <c r="AY757" s="34"/>
      <c r="AZ757" s="34"/>
      <c r="BA757" s="34"/>
      <c r="BB757" s="34"/>
      <c r="BC757" s="34"/>
      <c r="BD757" s="34"/>
    </row>
    <row r="758" spans="1:56">
      <c r="A758" s="39"/>
      <c r="B758" s="12"/>
      <c r="C758" s="30" t="e">
        <f>$C$15</f>
        <v>#REF!</v>
      </c>
      <c r="D758" s="34" t="e">
        <f t="shared" ref="D758:AQ758" si="405">IF(D757=0,0,(1-D757/D753)*100)</f>
        <v>#REF!</v>
      </c>
      <c r="E758" s="34" t="e">
        <f t="shared" si="405"/>
        <v>#REF!</v>
      </c>
      <c r="F758" s="34" t="e">
        <f t="shared" si="405"/>
        <v>#REF!</v>
      </c>
      <c r="G758" s="34" t="e">
        <f t="shared" si="405"/>
        <v>#REF!</v>
      </c>
      <c r="H758" s="34" t="e">
        <f t="shared" si="405"/>
        <v>#REF!</v>
      </c>
      <c r="I758" s="34" t="e">
        <f t="shared" si="405"/>
        <v>#REF!</v>
      </c>
      <c r="J758" s="34" t="e">
        <f t="shared" si="405"/>
        <v>#REF!</v>
      </c>
      <c r="K758" s="34" t="e">
        <f t="shared" si="405"/>
        <v>#REF!</v>
      </c>
      <c r="L758" s="34" t="e">
        <f t="shared" si="405"/>
        <v>#REF!</v>
      </c>
      <c r="M758" s="34" t="e">
        <f t="shared" si="405"/>
        <v>#REF!</v>
      </c>
      <c r="N758" s="34" t="e">
        <f t="shared" si="405"/>
        <v>#REF!</v>
      </c>
      <c r="O758" s="34" t="e">
        <f t="shared" si="405"/>
        <v>#REF!</v>
      </c>
      <c r="P758" s="34" t="e">
        <f t="shared" si="405"/>
        <v>#REF!</v>
      </c>
      <c r="Q758" s="34" t="e">
        <f t="shared" si="405"/>
        <v>#REF!</v>
      </c>
      <c r="R758" s="34" t="e">
        <f t="shared" si="405"/>
        <v>#REF!</v>
      </c>
      <c r="S758" s="34" t="e">
        <f t="shared" si="405"/>
        <v>#REF!</v>
      </c>
      <c r="T758" s="34" t="e">
        <f t="shared" si="405"/>
        <v>#REF!</v>
      </c>
      <c r="U758" s="34" t="e">
        <f t="shared" si="405"/>
        <v>#REF!</v>
      </c>
      <c r="V758" s="34" t="e">
        <f t="shared" si="405"/>
        <v>#REF!</v>
      </c>
      <c r="W758" s="34" t="e">
        <f t="shared" si="405"/>
        <v>#REF!</v>
      </c>
      <c r="X758" s="34" t="e">
        <f t="shared" si="405"/>
        <v>#REF!</v>
      </c>
      <c r="Y758" s="34" t="e">
        <f t="shared" si="405"/>
        <v>#REF!</v>
      </c>
      <c r="Z758" s="34" t="e">
        <f t="shared" si="405"/>
        <v>#REF!</v>
      </c>
      <c r="AA758" s="34" t="e">
        <f t="shared" si="405"/>
        <v>#REF!</v>
      </c>
      <c r="AB758" s="34" t="e">
        <f t="shared" si="405"/>
        <v>#REF!</v>
      </c>
      <c r="AC758" s="34" t="e">
        <f t="shared" si="405"/>
        <v>#REF!</v>
      </c>
      <c r="AD758" s="34" t="e">
        <f t="shared" si="405"/>
        <v>#REF!</v>
      </c>
      <c r="AE758" s="34" t="e">
        <f t="shared" si="405"/>
        <v>#REF!</v>
      </c>
      <c r="AF758" s="34" t="e">
        <f t="shared" si="405"/>
        <v>#REF!</v>
      </c>
      <c r="AG758" s="34" t="e">
        <f t="shared" si="405"/>
        <v>#REF!</v>
      </c>
      <c r="AH758" s="34" t="e">
        <f t="shared" si="405"/>
        <v>#REF!</v>
      </c>
      <c r="AI758" s="34" t="e">
        <f t="shared" si="405"/>
        <v>#REF!</v>
      </c>
      <c r="AJ758" s="34" t="e">
        <f t="shared" si="405"/>
        <v>#REF!</v>
      </c>
      <c r="AK758" s="34" t="e">
        <f t="shared" si="405"/>
        <v>#REF!</v>
      </c>
      <c r="AL758" s="34" t="e">
        <f t="shared" si="405"/>
        <v>#REF!</v>
      </c>
      <c r="AM758" s="34" t="e">
        <f t="shared" si="405"/>
        <v>#REF!</v>
      </c>
      <c r="AN758" s="34" t="e">
        <f t="shared" si="405"/>
        <v>#REF!</v>
      </c>
      <c r="AO758" s="34" t="e">
        <f t="shared" si="405"/>
        <v>#REF!</v>
      </c>
      <c r="AP758" s="34" t="e">
        <f t="shared" si="405"/>
        <v>#REF!</v>
      </c>
      <c r="AQ758" s="34" t="e">
        <f t="shared" si="405"/>
        <v>#REF!</v>
      </c>
      <c r="AR758" s="50"/>
      <c r="AS758" s="50"/>
      <c r="AT758" s="50"/>
      <c r="AU758" s="50"/>
      <c r="AV758" s="50"/>
      <c r="AW758" s="50"/>
      <c r="AX758" s="50"/>
      <c r="AY758" s="50"/>
      <c r="AZ758" s="50"/>
      <c r="BA758" s="50"/>
      <c r="BB758" s="12"/>
      <c r="BC758" s="12"/>
      <c r="BD758" s="12"/>
    </row>
    <row r="759" spans="1:56">
      <c r="C759" s="30" t="str">
        <f>$C$16</f>
        <v>t-g&gt;0</v>
      </c>
      <c r="D759" s="42" t="e">
        <f t="shared" ref="D759:AE759" si="406">IF(D750-$B751&gt;0,D750-$B751,0)</f>
        <v>#REF!</v>
      </c>
      <c r="E759" s="42" t="e">
        <f t="shared" si="406"/>
        <v>#REF!</v>
      </c>
      <c r="F759" s="42" t="e">
        <f t="shared" si="406"/>
        <v>#REF!</v>
      </c>
      <c r="G759" s="42" t="e">
        <f t="shared" si="406"/>
        <v>#REF!</v>
      </c>
      <c r="H759" s="42" t="e">
        <f t="shared" si="406"/>
        <v>#REF!</v>
      </c>
      <c r="I759" s="42" t="e">
        <f t="shared" si="406"/>
        <v>#REF!</v>
      </c>
      <c r="J759" s="42" t="e">
        <f t="shared" si="406"/>
        <v>#REF!</v>
      </c>
      <c r="K759" s="42" t="e">
        <f t="shared" si="406"/>
        <v>#REF!</v>
      </c>
      <c r="L759" s="42" t="e">
        <f t="shared" si="406"/>
        <v>#REF!</v>
      </c>
      <c r="M759" s="42" t="e">
        <f t="shared" si="406"/>
        <v>#REF!</v>
      </c>
      <c r="N759" s="42" t="e">
        <f t="shared" si="406"/>
        <v>#REF!</v>
      </c>
      <c r="O759" s="42" t="e">
        <f t="shared" si="406"/>
        <v>#REF!</v>
      </c>
      <c r="P759" s="42" t="e">
        <f t="shared" si="406"/>
        <v>#REF!</v>
      </c>
      <c r="Q759" s="42" t="e">
        <f t="shared" si="406"/>
        <v>#REF!</v>
      </c>
      <c r="R759" s="42" t="e">
        <f t="shared" si="406"/>
        <v>#REF!</v>
      </c>
      <c r="S759" s="42" t="e">
        <f t="shared" si="406"/>
        <v>#REF!</v>
      </c>
      <c r="T759" s="42" t="e">
        <f t="shared" si="406"/>
        <v>#REF!</v>
      </c>
      <c r="U759" s="42" t="e">
        <f t="shared" si="406"/>
        <v>#REF!</v>
      </c>
      <c r="V759" s="42" t="e">
        <f t="shared" si="406"/>
        <v>#REF!</v>
      </c>
      <c r="W759" s="42" t="e">
        <f t="shared" si="406"/>
        <v>#REF!</v>
      </c>
      <c r="X759" s="42" t="e">
        <f t="shared" si="406"/>
        <v>#REF!</v>
      </c>
      <c r="Y759" s="42" t="e">
        <f t="shared" si="406"/>
        <v>#REF!</v>
      </c>
      <c r="Z759" s="42" t="e">
        <f t="shared" si="406"/>
        <v>#REF!</v>
      </c>
      <c r="AA759" s="42" t="e">
        <f t="shared" si="406"/>
        <v>#REF!</v>
      </c>
      <c r="AB759" s="42" t="e">
        <f t="shared" si="406"/>
        <v>#REF!</v>
      </c>
      <c r="AC759" s="42" t="e">
        <f t="shared" si="406"/>
        <v>#REF!</v>
      </c>
      <c r="AD759" s="42" t="e">
        <f t="shared" si="406"/>
        <v>#REF!</v>
      </c>
      <c r="AE759" s="42" t="e">
        <f t="shared" si="406"/>
        <v>#REF!</v>
      </c>
      <c r="AF759" s="42"/>
      <c r="AG759" s="42"/>
      <c r="AH759" s="42"/>
      <c r="AI759" s="42"/>
      <c r="AJ759" s="42"/>
      <c r="AK759" s="42"/>
      <c r="AL759" s="42"/>
      <c r="AM759" s="42"/>
      <c r="AN759" s="42"/>
      <c r="AO759" s="42"/>
      <c r="AP759" s="42"/>
      <c r="AQ759" s="42"/>
      <c r="AR759" s="43"/>
      <c r="AS759" s="43"/>
      <c r="AT759" s="43"/>
      <c r="AU759" s="43"/>
      <c r="AV759" s="43"/>
      <c r="AW759" s="43"/>
      <c r="AX759" s="43"/>
      <c r="AY759" s="43"/>
      <c r="AZ759" s="43"/>
      <c r="BA759" s="43"/>
      <c r="BB759" s="12"/>
      <c r="BC759" s="12"/>
      <c r="BD759" s="12"/>
    </row>
    <row r="760" spans="1:56">
      <c r="C760" s="30"/>
      <c r="D760" s="42" t="e">
        <f>IF(D759=0,0,CHOOSE(D759,D766,E766,F766,G766,H766,I766,J766,K766,L766,M766,N766,O766,P766,Q766,R766,S766,T766,U766,V766,W766,X766,Y766,Z766,AA766,AB766,AC766,AD766,AE766,AF766))</f>
        <v>#REF!</v>
      </c>
      <c r="E760" s="42" t="e">
        <f>IF(E759=0,0,CHOOSE(E759,D766,E766,F766,G766,H766,I766,J766,K766,L766,M766,N766,O766,P766,Q766,R766,S766,T766,U766,V766,W766,X766,Y766,Z766,AA766,AB766,AC766,AD766,AE766,AF766))</f>
        <v>#REF!</v>
      </c>
      <c r="F760" s="42" t="e">
        <f>IF(F759=0,0,CHOOSE(F759,D766,E766,F766,G766,H766,I766,J766,K766,L766,M766,N766,O766,P766,Q766,R766,S766,T766,U766,V766,W766,X766,Y766,Z766,AA766,AB766,AC766,AD766,AE766,AF766))</f>
        <v>#REF!</v>
      </c>
      <c r="G760" s="42" t="e">
        <f>IF(G759=0,0,CHOOSE(G759,D766,E766,F766,G766,H766,I766,J766,K766,L766,M766,N766,O766,P766,Q766,R766,S766,T766,U766,V766,W766,X766,Y766,Z766,AA766,AB766,AC766,AD766,AE766,AF766))</f>
        <v>#REF!</v>
      </c>
      <c r="H760" s="42" t="e">
        <f>IF(H759=0,0,CHOOSE(H759,D766,E766,F766,G766,H766,I766,J766,K766,L766,M766,N766,O766,P766,Q766,R766,S766,T766,U766,V766,W766,X766,Y766,Z766,AA766,AB766,AC766,AD766,AE766,AF766))</f>
        <v>#REF!</v>
      </c>
      <c r="I760" s="42" t="e">
        <f>IF(I759=0,0,CHOOSE(I759,D766,E766,F766,G766,H766,I766,J766,K766,L766,M766,N766,O766,P766,Q766,R766,S766,T766,U766,V766,W766,X766,Y766,Z766,AA766,AB766,AC766,AD766,AE766,AF766))</f>
        <v>#REF!</v>
      </c>
      <c r="J760" s="42" t="e">
        <f>IF(J759=0,0,CHOOSE(J759,D766,E766,F766,G766,H766,I766,J766,K766,L766,M766,N766,O766,P766,Q766,R766,S766,T766,U766,V766,W766,X766,Y766,Z766,AA766,AB766,AC766,AD766,AE766,AF766))</f>
        <v>#REF!</v>
      </c>
      <c r="K760" s="42" t="e">
        <f>IF(K759=0,0,CHOOSE(K759,D766,E766,F766,G766,H766,I766,J766,K766,L766,M766,N766,O766,P766,Q766,R766,S766,T766,U766,V766,W766,X766,Y766,Z766,AA766,AB766,AC766,AD766,AE766,AF766))</f>
        <v>#REF!</v>
      </c>
      <c r="L760" s="42" t="e">
        <f>IF(L759=0,0,CHOOSE(L759,D766,E766,F766,G766,H766,I766,J766,K766,L766,M766,N766,O766,P766,Q766,R766,S766,T766,U766,V766,W766,X766,Y766,Z766,AA766,AB766,AC766,AD766,AE766,AF766))</f>
        <v>#REF!</v>
      </c>
      <c r="M760" s="42" t="e">
        <f>IF(M759=0,0,CHOOSE(M759,D766,E766,F766,G766,H766,I766,J766,K766,L766,M766,N766,O766,P766,Q766,R766,S766,T766,U766,V766,W766,X766,Y766,Z766,AA766,AB766,AC766,AD766,AE766,AF766))</f>
        <v>#REF!</v>
      </c>
      <c r="N760" s="42" t="e">
        <f>IF(N759=0,0,CHOOSE(N759,D766,E766,F766,G766,H766,I766,J766,K766,L766,M766,N766,O766,P766,Q766,R766,S766,T766,U766,V766,W766,X766,Y766,Z766,AA766,AB766,AC766,AD766,AE766,AF766))</f>
        <v>#REF!</v>
      </c>
      <c r="O760" s="42" t="e">
        <f>IF(O759=0,0,CHOOSE(O759,D766,E766,F766,G766,H766,I766,J766,K766,L766,M766,N766,O766,P766,Q766,R766,S766,T766,U766,V766,W766,X766,Y766,Z766,AA766,AB766,AC766,AD766,AE766,AF766))</f>
        <v>#REF!</v>
      </c>
      <c r="P760" s="42" t="e">
        <f>IF(P759=0,0,CHOOSE(P759,D766,E766,F766,G766,H766,I766,J766,K766,L766,M766,N766,O766,P766,Q766,R766,S766,T766,U766,V766,W766,X766,Y766,Z766,AA766,AB766,AC766,AD766,AE766,AF766))</f>
        <v>#REF!</v>
      </c>
      <c r="Q760" s="42" t="e">
        <f>IF(Q759=0,0,CHOOSE(Q759,D766,E766,F766,G766,H766,I766,J766,K766,L766,M766,N766,O766,P766,Q766,R766,S766,T766,U766,V766,W766,X766,Y766,Z766,AA766,AB766,AC766,AD766,AE766,AF766))</f>
        <v>#REF!</v>
      </c>
      <c r="R760" s="42" t="e">
        <f>IF(R759=0,0,CHOOSE(R759,D766,E766,F766,G766,H766,I766,J766,K766,L766,M766,N766,O766,P766,Q766,R766,S766,T766,U766,V766,W766,X766,Y766,Z766,AA766,AB766,AC766,AD766,AE766,AF766))</f>
        <v>#REF!</v>
      </c>
      <c r="S760" s="42" t="e">
        <f>IF(S759=0,0,CHOOSE(S759,D766,E766,F766,G766,H766,I766,J766,K766,L766,M766,N766,O766,P766,Q766,R766,S766,T766,U766,V766,W766,X766,Y766,Z766,AA766,AB766,AC766,AD766,AE766,AF766))</f>
        <v>#REF!</v>
      </c>
      <c r="T760" s="42" t="e">
        <f>IF(T759=0,0,CHOOSE(T759,D766,E766,F766,G766,H766,I766,J766,K766,L766,M766,N766,O766,P766,Q766,R766,S766,T766,U766,V766,W766,X766,Y766,Z766,AA766,AB766,AC766,AD766,AE766,AF766))</f>
        <v>#REF!</v>
      </c>
      <c r="U760" s="42" t="e">
        <f>IF(U759=0,0,CHOOSE(U759,D766,E766,F766,G766,H766,I766,J766,K766,L766,M766,N766,O766,P766,Q766,R766,S766,T766,U766,V766,W766,X766,Y766,Z766,AA766,AB766,AC766,AD766,AE766,AF766))</f>
        <v>#REF!</v>
      </c>
      <c r="V760" s="42" t="e">
        <f>IF(V759=0,0,CHOOSE(V759,D766,E766,F766,G766,H766,I766,J766,K766,L766,M766,N766,O766,P766,Q766,R766,S766,T766,U766,V766,W766,X766,Y766,Z766,AA766,AB766,AC766,AD766,AE766,AF766))</f>
        <v>#REF!</v>
      </c>
      <c r="W760" s="42" t="e">
        <f>IF(W759=0,0,CHOOSE(W759,D766,E766,F766,G766,H766,I766,J766,K766,L766,M766,N766,O766,P766,Q766,R766,S766,T766,U766,V766,W766,X766,Y766,Z766,AA766,AB766,AC766,AD766,AE766,AF766))</f>
        <v>#REF!</v>
      </c>
      <c r="X760" s="42" t="e">
        <f>IF(X759=0,0,CHOOSE(X759,D766,E766,F766,G766,H766,I766,J766,K766,L766,M766,N766,O766,P766,Q766,R766,S766,T766,U766,V766,W766,X766,Y766,Z766,AA766,AB766,AC766,AD766,AE766,AF766))</f>
        <v>#REF!</v>
      </c>
      <c r="Y760" s="42" t="e">
        <f>IF(Y759=0,0,CHOOSE(Y759,D766,E766,F766,G766,H766,I766,J766,K766,L766,M766,N766,O766,P766,Q766,R766,S766,T766,U766,V766,W766,X766,Y766,Z766,AA766,AB766,AC766,AD766,AE766,AF766))</f>
        <v>#REF!</v>
      </c>
      <c r="Z760" s="42" t="e">
        <f>IF(Z759=0,0,CHOOSE(Z759,D766,E766,F766,G766,H766,I766,J766,K766,L766,M766,N766,O766,P766,Q766,R766,S766,T766,U766,V766,W766,X766,Y766,Z766,AA766,AB766,AC766,AD766,AE766,AF766))</f>
        <v>#REF!</v>
      </c>
      <c r="AA760" s="42" t="e">
        <f>IF(AA759=0,0,CHOOSE(AA759,D766,E766,F766,G766,H766,I766,J766,K766,L766,M766,N766,O766,P766,Q766,R766,S766,T766,U766,V766,W766,X766,Y766,Z766,AA766,AB766,AC766,AD766,AE766,AF766))</f>
        <v>#REF!</v>
      </c>
      <c r="AB760" s="42" t="e">
        <f>IF(AB759=0,0,CHOOSE(AB759,D766,E766,F766,G766,H766,I766,J766,K766,L766,M766,N766,O766,P766,Q766,R766,S766,T766,U766,V766,W766,X766,Y766,Z766,AA766,AB766,AC766,AD766,AE766,AF766))</f>
        <v>#REF!</v>
      </c>
      <c r="AC760" s="42" t="e">
        <f>IF(AC759=0,0,CHOOSE(AC759,D766,E766,F766,G766,H766,I766,J766,K766,L766,M766,N766,O766,P766,Q766,R766,S766,T766,U766,V766,W766,X766,Y766,Z766,AA766,AB766,AC766,AD766,AE766,AF766))</f>
        <v>#REF!</v>
      </c>
      <c r="AD760" s="42" t="e">
        <f>IF(AD759=0,0,CHOOSE(AD759,D766,E766,F766,G766,H766,I766,J766,K766,L766,M766,N766,O766,P766,Q766,R766,S766,T766,U766,V766,W766,X766,Y766,Z766,AA766,AB766,AC766,AD766,AE766,AF766))</f>
        <v>#REF!</v>
      </c>
      <c r="AE760" s="42" t="e">
        <f>IF(AE759=0,0,CHOOSE(AE759,D766,E766,F766,G766,H766,I766,J766,K766,L766,M766,N766,O766,P766,Q766,R766,S766,T766,U766,V766,W766,X766,Y766,Z766,AA766,AB766,AC766,AD766,AE766,AF766))</f>
        <v>#REF!</v>
      </c>
      <c r="AF760" s="42"/>
      <c r="AG760" s="42"/>
      <c r="AH760" s="42"/>
      <c r="AI760" s="42"/>
      <c r="AJ760" s="42"/>
      <c r="AK760" s="42"/>
      <c r="AL760" s="42"/>
      <c r="AM760" s="42"/>
      <c r="AN760" s="42"/>
      <c r="AO760" s="42"/>
      <c r="AP760" s="42"/>
      <c r="AQ760" s="42"/>
      <c r="AR760" s="23"/>
      <c r="AS760" s="23"/>
      <c r="AT760" s="23"/>
      <c r="AU760" s="23"/>
      <c r="AV760" s="23"/>
      <c r="AW760" s="23"/>
      <c r="AX760" s="23"/>
      <c r="AY760" s="23"/>
      <c r="AZ760" s="23"/>
      <c r="BA760" s="23"/>
      <c r="BB760" s="12"/>
      <c r="BC760" s="12"/>
      <c r="BD760" s="12"/>
    </row>
    <row r="761" spans="1:56">
      <c r="C761" s="30" t="str">
        <f>$C$18</f>
        <v>t-m condition</v>
      </c>
      <c r="D761" s="42" t="e">
        <f t="shared" ref="D761:AE761" si="407">IF(D750-$B752&gt;0,D750-$B752,0)</f>
        <v>#REF!</v>
      </c>
      <c r="E761" s="42" t="e">
        <f t="shared" si="407"/>
        <v>#REF!</v>
      </c>
      <c r="F761" s="42" t="e">
        <f t="shared" si="407"/>
        <v>#REF!</v>
      </c>
      <c r="G761" s="42" t="e">
        <f t="shared" si="407"/>
        <v>#REF!</v>
      </c>
      <c r="H761" s="42" t="e">
        <f t="shared" si="407"/>
        <v>#REF!</v>
      </c>
      <c r="I761" s="42" t="e">
        <f t="shared" si="407"/>
        <v>#REF!</v>
      </c>
      <c r="J761" s="42" t="e">
        <f t="shared" si="407"/>
        <v>#REF!</v>
      </c>
      <c r="K761" s="42" t="e">
        <f t="shared" si="407"/>
        <v>#REF!</v>
      </c>
      <c r="L761" s="42" t="e">
        <f t="shared" si="407"/>
        <v>#REF!</v>
      </c>
      <c r="M761" s="42" t="e">
        <f t="shared" si="407"/>
        <v>#REF!</v>
      </c>
      <c r="N761" s="42" t="e">
        <f t="shared" si="407"/>
        <v>#REF!</v>
      </c>
      <c r="O761" s="42" t="e">
        <f t="shared" si="407"/>
        <v>#REF!</v>
      </c>
      <c r="P761" s="42" t="e">
        <f t="shared" si="407"/>
        <v>#REF!</v>
      </c>
      <c r="Q761" s="42" t="e">
        <f t="shared" si="407"/>
        <v>#REF!</v>
      </c>
      <c r="R761" s="42" t="e">
        <f t="shared" si="407"/>
        <v>#REF!</v>
      </c>
      <c r="S761" s="42" t="e">
        <f t="shared" si="407"/>
        <v>#REF!</v>
      </c>
      <c r="T761" s="42" t="e">
        <f t="shared" si="407"/>
        <v>#REF!</v>
      </c>
      <c r="U761" s="42" t="e">
        <f t="shared" si="407"/>
        <v>#REF!</v>
      </c>
      <c r="V761" s="42" t="e">
        <f t="shared" si="407"/>
        <v>#REF!</v>
      </c>
      <c r="W761" s="42" t="e">
        <f t="shared" si="407"/>
        <v>#REF!</v>
      </c>
      <c r="X761" s="42" t="e">
        <f t="shared" si="407"/>
        <v>#REF!</v>
      </c>
      <c r="Y761" s="42" t="e">
        <f t="shared" si="407"/>
        <v>#REF!</v>
      </c>
      <c r="Z761" s="42" t="e">
        <f t="shared" si="407"/>
        <v>#REF!</v>
      </c>
      <c r="AA761" s="42" t="e">
        <f t="shared" si="407"/>
        <v>#REF!</v>
      </c>
      <c r="AB761" s="42" t="e">
        <f t="shared" si="407"/>
        <v>#REF!</v>
      </c>
      <c r="AC761" s="42" t="e">
        <f t="shared" si="407"/>
        <v>#REF!</v>
      </c>
      <c r="AD761" s="42" t="e">
        <f t="shared" si="407"/>
        <v>#REF!</v>
      </c>
      <c r="AE761" s="42" t="e">
        <f t="shared" si="407"/>
        <v>#REF!</v>
      </c>
      <c r="AF761" s="42"/>
      <c r="AG761" s="42"/>
      <c r="AH761" s="42"/>
      <c r="AI761" s="42"/>
      <c r="AJ761" s="42"/>
      <c r="AK761" s="42"/>
      <c r="AL761" s="42"/>
      <c r="AM761" s="42"/>
      <c r="AN761" s="42"/>
      <c r="AO761" s="42"/>
      <c r="AP761" s="42"/>
      <c r="AQ761" s="42"/>
      <c r="AR761" s="45"/>
      <c r="AS761" s="45"/>
      <c r="AT761" s="45"/>
      <c r="AU761" s="45"/>
      <c r="AV761" s="45"/>
      <c r="AW761" s="46"/>
      <c r="AX761" s="45"/>
      <c r="AY761" s="45"/>
      <c r="AZ761" s="45"/>
      <c r="BA761" s="45"/>
      <c r="BB761" s="12"/>
      <c r="BC761" s="12"/>
      <c r="BD761" s="12"/>
    </row>
    <row r="762" spans="1:56">
      <c r="D762" s="34" t="e">
        <f>IF(D761=0,0,CHOOSE(D761,D766,E766,F766,G766,H766,I766,J766,K766,L766,M766,N766,O766,P766,Q766,R766,S766,T766,U766,V766,W766,X766,Y766,Z766,AA766,AB766,AC766,AD766,AE766))</f>
        <v>#REF!</v>
      </c>
      <c r="E762" s="34" t="e">
        <f>IF(E761=0,0,CHOOSE(E761,D766,E766,F766,G766,H766,I766,J766,K766,L766,M766,N766,O766,P766,Q766,R766,S766,T766,U766,V766,W766,X766,Y766,Z766,AA766,AB766,AC766,AD766,AE766))</f>
        <v>#REF!</v>
      </c>
      <c r="F762" s="34" t="e">
        <f>IF(F761=0,0,CHOOSE(F761,D766,E766,F766,G766,H766,I766,J766,K766,L766,M766,N766,O766,P766,Q766,R766,S766,T766,U766,V766,W766,X766,Y766,Z766,AA766,AB766,AC766,AD766,AE766))</f>
        <v>#REF!</v>
      </c>
      <c r="G762" s="34" t="e">
        <f>IF(G761=0,0,CHOOSE(G761,D766,E766,F766,G766,H766,I766,J766,K766,L766,M766,N766,O766,P766,Q766,R766,S766,T766,U766,V766,W766,X766,Y766,Z766,AA766,AB766,AC766,AD766,AE766))</f>
        <v>#REF!</v>
      </c>
      <c r="H762" s="34" t="e">
        <f>IF(H761=0,0,CHOOSE(H761,D766,E766,F766,G766,H766,I766,J766,K766,L766,M766,N766,O766,P766,Q766,R766,S766,T766,U766,V766,W766,X766,Y766,Z766,AA766,AB766,AC766,AD766,AE766))</f>
        <v>#REF!</v>
      </c>
      <c r="I762" s="34" t="e">
        <f>IF(I761=0,0,CHOOSE(I761,D766,E766,F766,G766,H766,I766,J766,K766,L766,M766,N766,O766,P766,Q766,R766,S766,T766,U766,V766,W766,X766,Y766,Z766,AA766,AB766,AC766,AD766,AE766))</f>
        <v>#REF!</v>
      </c>
      <c r="J762" s="34" t="e">
        <f>IF(J761=0,0,CHOOSE(J761,D766,E766,F766,G766,H766,I766,J766,K766,L766,M766,N766,O766,P766,Q766,R766,S766,T766,U766,V766,W766,X766,Y766,Z766,AA766,AB766,AC766,AD766,AE766))</f>
        <v>#REF!</v>
      </c>
      <c r="K762" s="34" t="e">
        <f>IF(K761=0,0,CHOOSE(K761,D766,E766,F766,G766,H766,I766,J766,K766,L766,M766,N766,O766,P766,Q766,R766,S766,T766,U766,V766,W766,X766,Y766,Z766,AA766,AB766,AC766,AD766,AE766))</f>
        <v>#REF!</v>
      </c>
      <c r="L762" s="34" t="e">
        <f>IF(L761=0,0,CHOOSE(L761,D766,E766,F766,G766,H766,I766,J766,K766,L766,M766,N766,O766,P766,Q766,R766,S766,T766,U766,V766,W766,X766,Y766,Z766,AA766,AB766,AC766,AD766,AE766))</f>
        <v>#REF!</v>
      </c>
      <c r="M762" s="34" t="e">
        <f>IF(M761=0,0,CHOOSE(M761,D766,E766,F766,G766,H766,I766,J766,K766,L766,M766,N766,O766,P766,Q766,R766,S766,T766,U766,V766,W766,X766,Y766,Z766,AA766,AB766,AC766,AD766,AE766))</f>
        <v>#REF!</v>
      </c>
      <c r="N762" s="34" t="e">
        <f>IF(N761=0,0,CHOOSE(N761,D766,E766,F766,G766,H766,I766,J766,K766,L766,M766,N766,O766,P766,Q766,R766,S766,T766,U766,V766,W766,X766,Y766,Z766,AA766,AB766,AC766,AD766,AE766))</f>
        <v>#REF!</v>
      </c>
      <c r="O762" s="34" t="e">
        <f>IF(O761=0,0,CHOOSE(O761,D766,E766,F766,G766,H766,I766,J766,K766,L766,M766,N766,O766,P766,Q766,R766,S766,T766,U766,V766,W766,X766,Y766,Z766,AA766,AB766,AC766,AD766,AE766))</f>
        <v>#REF!</v>
      </c>
      <c r="P762" s="34" t="e">
        <f>IF(P761=0,0,CHOOSE(P761,D766,E766,F766,G766,H766,I766,J766,K766,L766,M766,N766,O766,P766,Q766,R766,S766,T766,U766,V766,W766,X766,Y766,Z766,AA766,AB766,AC766,AD766,AE766))</f>
        <v>#REF!</v>
      </c>
      <c r="Q762" s="34" t="e">
        <f>IF(Q761=0,0,CHOOSE(Q761,D766,E766,F766,G766,H766,I766,J766,K766,L766,M766,N766,O766,P766,Q766,R766,S766,T766,U766,V766,W766,X766,Y766,Z766,AA766,AB766,AC766,AD766,AE766))</f>
        <v>#REF!</v>
      </c>
      <c r="R762" s="34" t="e">
        <f>IF(R761=0,0,CHOOSE(R761,D766,E766,F766,G766,H766,I766,J766,K766,L766,M766,N766,O766,P766,Q766,R766,S766,T766,U766,V766,W766,X766,Y766,Z766,AA766,AB766,AC766,AD766,AE766))</f>
        <v>#REF!</v>
      </c>
      <c r="S762" s="34" t="e">
        <f>IF(S761=0,0,CHOOSE(S761,D766,E766,F766,G766,H766,I766,J766,K766,L766,M766,N766,O766,P766,Q766,R766,S766,T766,U766,V766,W766,X766,Y766,Z766,AA766,AB766,AC766,AD766,AE766))</f>
        <v>#REF!</v>
      </c>
      <c r="T762" s="34" t="e">
        <f>IF(T761=0,0,CHOOSE(T761,D766,E766,F766,G766,H766,I766,J766,K766,L766,M766,N766,O766,P766,Q766,R766,S766,T766,U766,V766,W766,X766,Y766,Z766,AA766,AB766,AC766,AD766,AE766))</f>
        <v>#REF!</v>
      </c>
      <c r="U762" s="34" t="e">
        <f>IF(U761=0,0,CHOOSE(U761,D766,E766,F766,G766,H766,I766,J766,K766,L766,M766,N766,O766,P766,Q766,R766,S766,T766,U766,V766,W766,X766,Y766,Z766,AA766,AB766,AC766,AD766,AE766))</f>
        <v>#REF!</v>
      </c>
      <c r="V762" s="34" t="e">
        <f>IF(V761=0,0,CHOOSE(V761,D766,E766,F766,G766,H766,I766,J766,K766,L766,M766,N766,O766,P766,Q766,R766,S766,T766,U766,V766,W766,X766,Y766,Z766,AA766,AB766,AC766,AD766,AE766))</f>
        <v>#REF!</v>
      </c>
      <c r="W762" s="34" t="e">
        <f>IF(W761=0,0,CHOOSE(W761,D766,E766,F766,G766,H766,I766,J766,K766,L766,M766,N766,O766,P766,Q766,R766,S766,T766,U766,V766,W766,X766,Y766,Z766,AA766,AB766,AC766,AD766,AE766))</f>
        <v>#REF!</v>
      </c>
      <c r="X762" s="34" t="e">
        <f>IF(X761=0,0,CHOOSE(X761,D766,E766,F766,G766,H766,I766,J766,K766,L766,M766,N766,O766,P766,Q766,R766,S766,T766,U766,V766,W766,X766,Y766,Z766,AA766,AB766,AC766,AD766,AE766))</f>
        <v>#REF!</v>
      </c>
      <c r="Y762" s="34" t="e">
        <f>IF(Y761=0,0,CHOOSE(Y761,D766,E766,F766,G766,H766,I766,J766,K766,L766,M766,N766,O766,P766,Q766,R766,S766,T766,U766,V766,W766,X766,Y766,Z766,AA766,AB766,AC766,AD766,AE766))</f>
        <v>#REF!</v>
      </c>
      <c r="Z762" s="34" t="e">
        <f>IF(Z761=0,0,CHOOSE(Z761,D766,E766,F766,G766,H766,I766,J766,K766,L766,M766,N766,O766,P766,Q766,R766,S766,T766,U766,V766,W766,X766,Y766,Z766,AA766,AB766,AC766,AD766,AE766))</f>
        <v>#REF!</v>
      </c>
      <c r="AA762" s="34" t="e">
        <f>IF(AA761=0,0,CHOOSE(AA761,D766,E766,F766,G766,H766,I766,J766,K766,L766,M766,N766,O766,P766,Q766,R766,S766,T766,U766,V766,W766,X766,Y766,Z766,AA766,AB766,AC766,AD766,AE766))</f>
        <v>#REF!</v>
      </c>
      <c r="AB762" s="34" t="e">
        <f>IF(AB761=0,0,CHOOSE(AB761,D766,E766,F766,G766,H766,I766,J766,K766,L766,M766,N766,O766,P766,Q766,R766,S766,T766,U766,V766,W766,X766,Y766,Z766,AA766,AB766,AC766,AD766,AE766))</f>
        <v>#REF!</v>
      </c>
      <c r="AC762" s="34" t="e">
        <f>IF(AC761=0,0,CHOOSE(AC761,D766,E766,F766,G766,H766,I766,J766,K766,L766,M766,N766,O766,P766,Q766,R766,S766,T766,U766,V766,W766,X766,Y766,Z766,AA766,AB766,AC766,AD766,AE766))</f>
        <v>#REF!</v>
      </c>
      <c r="AD762" s="34" t="e">
        <f>IF(AD761=0,0,CHOOSE(AD761,D766,E766,F766,G766,H766,I766,J766,K766,L766,M766,N766,O766,P766,Q766,R766,S766,T766,U766,V766,W766,X766,Y766,Z766,AA766,AB766,AC766,AD766,AE766))</f>
        <v>#REF!</v>
      </c>
      <c r="AE762" s="34" t="e">
        <f>IF(AE761=0,0,CHOOSE(AE761,D766,E766,F766,G766,H766,I766,J766,K766,L766,M766,N766,O766,P766,Q766,R766,S766,T766,U766,V766,W766,X766,Y766,Z766,AA766,AB766,AC766,AD766,AE766))</f>
        <v>#REF!</v>
      </c>
      <c r="AF762" s="42"/>
      <c r="AG762" s="42"/>
      <c r="AH762" s="42"/>
      <c r="AI762" s="42"/>
      <c r="AJ762" s="42"/>
      <c r="AK762" s="42"/>
      <c r="AL762" s="42"/>
      <c r="AM762" s="42"/>
      <c r="AN762" s="42"/>
      <c r="AO762" s="42"/>
      <c r="AP762" s="42"/>
      <c r="AQ762" s="42"/>
      <c r="AR762" s="12"/>
      <c r="AS762" s="12"/>
      <c r="AT762" s="12"/>
      <c r="AU762" s="12"/>
      <c r="AV762" s="12"/>
      <c r="AW762" s="12"/>
      <c r="AX762" s="12"/>
      <c r="AY762" s="12"/>
      <c r="AZ762" s="12"/>
      <c r="BA762" s="12"/>
      <c r="BB762" s="12"/>
      <c r="BC762" s="12"/>
      <c r="BD762" s="12"/>
    </row>
    <row r="763" spans="1:56">
      <c r="A763" s="49"/>
      <c r="B763" s="12"/>
      <c r="C763" s="12"/>
      <c r="D763" s="22"/>
      <c r="E763" s="22"/>
      <c r="F763" s="22"/>
      <c r="G763" s="22"/>
      <c r="H763" s="22"/>
      <c r="I763" s="22"/>
      <c r="J763" s="22"/>
      <c r="K763" s="22"/>
      <c r="L763" s="22"/>
      <c r="M763" s="22"/>
      <c r="N763" s="22"/>
      <c r="O763" s="22"/>
      <c r="P763" s="22"/>
      <c r="Q763" s="22"/>
      <c r="R763" s="22"/>
      <c r="S763" s="22"/>
      <c r="T763" s="22"/>
      <c r="U763" s="22"/>
      <c r="V763" s="22"/>
      <c r="W763" s="22"/>
      <c r="X763" s="22"/>
      <c r="Y763" s="22"/>
      <c r="Z763" s="22"/>
      <c r="AA763" s="22"/>
      <c r="AB763" s="22"/>
      <c r="AC763" s="22"/>
      <c r="AD763" s="50"/>
      <c r="AE763" s="50"/>
      <c r="AF763" s="50"/>
      <c r="AG763" s="50"/>
      <c r="AH763" s="50"/>
      <c r="AI763" s="50"/>
      <c r="AJ763" s="50"/>
      <c r="AK763" s="50"/>
      <c r="AL763" s="50"/>
      <c r="AM763" s="50"/>
      <c r="AN763" s="50"/>
      <c r="AO763" s="50"/>
      <c r="AP763" s="50"/>
      <c r="AQ763" s="50"/>
      <c r="AR763" s="50"/>
      <c r="AS763" s="50"/>
      <c r="AT763" s="50"/>
      <c r="AU763" s="50"/>
      <c r="AV763" s="50"/>
      <c r="AW763" s="50"/>
      <c r="AX763" s="50"/>
      <c r="AY763" s="50"/>
      <c r="AZ763" s="50"/>
      <c r="BA763" s="50"/>
      <c r="BB763" s="12"/>
      <c r="BC763" s="12"/>
      <c r="BD763" s="12"/>
    </row>
    <row r="764" spans="1:56">
      <c r="A764" s="49" t="e">
        <f>+"Output "&amp; PV_Base!A750&amp;""</f>
        <v>#REF!</v>
      </c>
      <c r="B764" s="12"/>
      <c r="C764" s="51"/>
      <c r="D764" s="52" t="e">
        <f>D$7</f>
        <v>#NAME?</v>
      </c>
      <c r="E764" s="25" t="e">
        <f t="shared" ref="E764:AE764" si="408">D764+1</f>
        <v>#NAME?</v>
      </c>
      <c r="F764" s="25" t="e">
        <f t="shared" si="408"/>
        <v>#NAME?</v>
      </c>
      <c r="G764" s="25" t="e">
        <f t="shared" si="408"/>
        <v>#NAME?</v>
      </c>
      <c r="H764" s="25" t="e">
        <f t="shared" si="408"/>
        <v>#NAME?</v>
      </c>
      <c r="I764" s="25" t="e">
        <f t="shared" si="408"/>
        <v>#NAME?</v>
      </c>
      <c r="J764" s="25" t="e">
        <f t="shared" si="408"/>
        <v>#NAME?</v>
      </c>
      <c r="K764" s="25" t="e">
        <f t="shared" si="408"/>
        <v>#NAME?</v>
      </c>
      <c r="L764" s="25" t="e">
        <f t="shared" si="408"/>
        <v>#NAME?</v>
      </c>
      <c r="M764" s="25" t="e">
        <f t="shared" si="408"/>
        <v>#NAME?</v>
      </c>
      <c r="N764" s="25" t="e">
        <f t="shared" si="408"/>
        <v>#NAME?</v>
      </c>
      <c r="O764" s="25" t="e">
        <f t="shared" si="408"/>
        <v>#NAME?</v>
      </c>
      <c r="P764" s="25" t="e">
        <f t="shared" si="408"/>
        <v>#NAME?</v>
      </c>
      <c r="Q764" s="25" t="e">
        <f t="shared" si="408"/>
        <v>#NAME?</v>
      </c>
      <c r="R764" s="25" t="e">
        <f t="shared" si="408"/>
        <v>#NAME?</v>
      </c>
      <c r="S764" s="25" t="e">
        <f t="shared" si="408"/>
        <v>#NAME?</v>
      </c>
      <c r="T764" s="25" t="e">
        <f t="shared" si="408"/>
        <v>#NAME?</v>
      </c>
      <c r="U764" s="25" t="e">
        <f t="shared" si="408"/>
        <v>#NAME?</v>
      </c>
      <c r="V764" s="25" t="e">
        <f t="shared" si="408"/>
        <v>#NAME?</v>
      </c>
      <c r="W764" s="25" t="e">
        <f t="shared" si="408"/>
        <v>#NAME?</v>
      </c>
      <c r="X764" s="25" t="e">
        <f t="shared" si="408"/>
        <v>#NAME?</v>
      </c>
      <c r="Y764" s="25" t="e">
        <f t="shared" si="408"/>
        <v>#NAME?</v>
      </c>
      <c r="Z764" s="25" t="e">
        <f t="shared" si="408"/>
        <v>#NAME?</v>
      </c>
      <c r="AA764" s="25" t="e">
        <f t="shared" si="408"/>
        <v>#NAME?</v>
      </c>
      <c r="AB764" s="25" t="e">
        <f t="shared" si="408"/>
        <v>#NAME?</v>
      </c>
      <c r="AC764" s="25" t="e">
        <f t="shared" si="408"/>
        <v>#NAME?</v>
      </c>
      <c r="AD764" s="25" t="e">
        <f t="shared" si="408"/>
        <v>#NAME?</v>
      </c>
      <c r="AE764" s="25" t="e">
        <f t="shared" si="408"/>
        <v>#NAME?</v>
      </c>
      <c r="AF764" s="50"/>
      <c r="AG764" s="50"/>
      <c r="AH764" s="50"/>
      <c r="AI764" s="50"/>
      <c r="AJ764" s="50"/>
      <c r="AK764" s="50"/>
      <c r="AL764" s="50"/>
      <c r="AM764" s="50"/>
      <c r="AN764" s="50"/>
      <c r="AO764" s="50"/>
      <c r="AP764" s="50"/>
      <c r="AQ764" s="50"/>
      <c r="AR764" s="50"/>
      <c r="AS764" s="50"/>
      <c r="AT764" s="50"/>
      <c r="AU764" s="50"/>
      <c r="AV764" s="50"/>
      <c r="AW764" s="50"/>
      <c r="AX764" s="50"/>
      <c r="AY764" s="50"/>
      <c r="AZ764" s="50"/>
      <c r="BA764" s="50"/>
      <c r="BB764" s="12"/>
      <c r="BC764" s="12"/>
      <c r="BD764" s="12"/>
    </row>
    <row r="765" spans="1:56">
      <c r="A765" s="53"/>
      <c r="B765" s="51"/>
      <c r="C765" s="54" t="e">
        <f>$C$22</f>
        <v>#REF!</v>
      </c>
      <c r="D765" s="101" t="e">
        <f>#REF!</f>
        <v>#REF!</v>
      </c>
      <c r="E765" s="101" t="e">
        <f>#REF!</f>
        <v>#REF!</v>
      </c>
      <c r="F765" s="101" t="e">
        <f>#REF!</f>
        <v>#REF!</v>
      </c>
      <c r="G765" s="101" t="e">
        <f>#REF!</f>
        <v>#REF!</v>
      </c>
      <c r="H765" s="101" t="e">
        <f>#REF!</f>
        <v>#REF!</v>
      </c>
      <c r="I765" s="101" t="e">
        <f>#REF!</f>
        <v>#REF!</v>
      </c>
      <c r="J765" s="101" t="e">
        <f>#REF!</f>
        <v>#REF!</v>
      </c>
      <c r="K765" s="101" t="e">
        <f>#REF!</f>
        <v>#REF!</v>
      </c>
      <c r="L765" s="101" t="e">
        <f>#REF!</f>
        <v>#REF!</v>
      </c>
      <c r="M765" s="101" t="e">
        <f>#REF!</f>
        <v>#REF!</v>
      </c>
      <c r="N765" s="101" t="e">
        <f>#REF!</f>
        <v>#REF!</v>
      </c>
      <c r="O765" s="101" t="e">
        <f>#REF!</f>
        <v>#REF!</v>
      </c>
      <c r="P765" s="101" t="e">
        <f>#REF!</f>
        <v>#REF!</v>
      </c>
      <c r="Q765" s="101" t="e">
        <f>#REF!</f>
        <v>#REF!</v>
      </c>
      <c r="R765" s="101" t="e">
        <f>#REF!</f>
        <v>#REF!</v>
      </c>
      <c r="S765" s="101" t="e">
        <f>#REF!</f>
        <v>#REF!</v>
      </c>
      <c r="T765" s="101" t="e">
        <f>#REF!</f>
        <v>#REF!</v>
      </c>
      <c r="U765" s="101" t="e">
        <f>#REF!</f>
        <v>#REF!</v>
      </c>
      <c r="V765" s="101" t="e">
        <f>#REF!</f>
        <v>#REF!</v>
      </c>
      <c r="W765" s="101" t="e">
        <f>#REF!</f>
        <v>#REF!</v>
      </c>
      <c r="X765" s="101" t="e">
        <f>#REF!</f>
        <v>#REF!</v>
      </c>
      <c r="Y765" s="101" t="e">
        <f>#REF!</f>
        <v>#REF!</v>
      </c>
      <c r="Z765" s="101" t="e">
        <f>#REF!</f>
        <v>#REF!</v>
      </c>
      <c r="AA765" s="101" t="e">
        <f>#REF!</f>
        <v>#REF!</v>
      </c>
      <c r="AB765" s="101" t="e">
        <f>#REF!</f>
        <v>#REF!</v>
      </c>
      <c r="AC765" s="101" t="e">
        <f>#REF!</f>
        <v>#REF!</v>
      </c>
      <c r="AD765" s="101" t="e">
        <f>#REF!</f>
        <v>#REF!</v>
      </c>
      <c r="AE765" s="101" t="e">
        <f>#REF!</f>
        <v>#REF!</v>
      </c>
      <c r="AF765" s="50"/>
      <c r="AG765" s="50"/>
      <c r="AH765" s="50"/>
      <c r="AI765" s="50"/>
      <c r="AJ765" s="50"/>
      <c r="AK765" s="50"/>
      <c r="AL765" s="50"/>
      <c r="AM765" s="50"/>
      <c r="AN765" s="50"/>
      <c r="AO765" s="50"/>
      <c r="AP765" s="50"/>
      <c r="AQ765" s="50"/>
      <c r="AR765" s="50"/>
      <c r="AS765" s="50"/>
      <c r="AT765" s="50"/>
      <c r="AU765" s="50"/>
      <c r="AV765" s="50"/>
      <c r="AW765" s="50"/>
      <c r="AX765" s="50"/>
      <c r="AY765" s="50"/>
      <c r="AZ765" s="50"/>
      <c r="BA765" s="50"/>
      <c r="BB765" s="12"/>
      <c r="BC765" s="12"/>
      <c r="BD765" s="12"/>
    </row>
    <row r="766" spans="1:56">
      <c r="C766" s="30" t="e">
        <f>$C$23</f>
        <v>#REF!</v>
      </c>
      <c r="D766" s="84" t="e">
        <f>D765</f>
        <v>#REF!</v>
      </c>
      <c r="E766" s="84" t="e">
        <f>SUM(D765:E765)</f>
        <v>#REF!</v>
      </c>
      <c r="F766" s="84" t="e">
        <f>SUM(D765:F765)</f>
        <v>#REF!</v>
      </c>
      <c r="G766" s="84" t="e">
        <f>SUM(D765:G765)</f>
        <v>#REF!</v>
      </c>
      <c r="H766" s="84" t="e">
        <f>SUM(D765:H765)</f>
        <v>#REF!</v>
      </c>
      <c r="I766" s="84" t="e">
        <f>SUM(D765:I765)</f>
        <v>#REF!</v>
      </c>
      <c r="J766" s="84" t="e">
        <f>SUM(D765:J765)</f>
        <v>#REF!</v>
      </c>
      <c r="K766" s="84" t="e">
        <f>SUM(D765:K765)</f>
        <v>#REF!</v>
      </c>
      <c r="L766" s="84" t="e">
        <f>SUM(D765:L765)</f>
        <v>#REF!</v>
      </c>
      <c r="M766" s="84" t="e">
        <f>SUM(D765:M765)</f>
        <v>#REF!</v>
      </c>
      <c r="N766" s="84" t="e">
        <f>SUM(D765:N765)</f>
        <v>#REF!</v>
      </c>
      <c r="O766" s="84" t="e">
        <f>SUM(D765:O765)</f>
        <v>#REF!</v>
      </c>
      <c r="P766" s="84" t="e">
        <f>SUM(D765:P765)</f>
        <v>#REF!</v>
      </c>
      <c r="Q766" s="84" t="e">
        <f>SUM(D765:Q765)</f>
        <v>#REF!</v>
      </c>
      <c r="R766" s="84" t="e">
        <f>SUM(D765:R765)</f>
        <v>#REF!</v>
      </c>
      <c r="S766" s="84" t="e">
        <f>SUM(D765:S765)</f>
        <v>#REF!</v>
      </c>
      <c r="T766" s="84" t="e">
        <f>SUM(D765:T765)</f>
        <v>#REF!</v>
      </c>
      <c r="U766" s="84" t="e">
        <f>SUM(D765:U765)</f>
        <v>#REF!</v>
      </c>
      <c r="V766" s="84" t="e">
        <f>SUM(D765:V765)</f>
        <v>#REF!</v>
      </c>
      <c r="W766" s="84" t="e">
        <f>SUM(D765:W765)</f>
        <v>#REF!</v>
      </c>
      <c r="X766" s="84" t="e">
        <f>SUM(D765:X765)</f>
        <v>#REF!</v>
      </c>
      <c r="Y766" s="84" t="e">
        <f>SUM(D765:Y765)</f>
        <v>#REF!</v>
      </c>
      <c r="Z766" s="84" t="e">
        <f>SUM(D765:Z765)</f>
        <v>#REF!</v>
      </c>
      <c r="AA766" s="84" t="e">
        <f>SUM(D765:AA765)</f>
        <v>#REF!</v>
      </c>
      <c r="AB766" s="84" t="e">
        <f>SUM(D765:AB765)</f>
        <v>#REF!</v>
      </c>
      <c r="AC766" s="84" t="e">
        <f>SUM(D765:AC765)</f>
        <v>#REF!</v>
      </c>
      <c r="AD766" s="84" t="e">
        <f>SUM(D765:AD765)</f>
        <v>#REF!</v>
      </c>
      <c r="AE766" s="84" t="e">
        <f>SUM(D765:AE765)</f>
        <v>#REF!</v>
      </c>
      <c r="AF766" s="50"/>
      <c r="AG766" s="50"/>
      <c r="AH766" s="50"/>
      <c r="AI766" s="50"/>
      <c r="AJ766" s="50"/>
      <c r="AK766" s="50"/>
      <c r="AL766" s="50"/>
      <c r="AM766" s="50"/>
      <c r="AN766" s="50"/>
      <c r="AO766" s="50"/>
      <c r="AP766" s="50"/>
      <c r="AQ766" s="50"/>
      <c r="AR766" s="50"/>
      <c r="AS766" s="50"/>
      <c r="AT766" s="50"/>
      <c r="AU766" s="50"/>
      <c r="AV766" s="50"/>
      <c r="AW766" s="50"/>
      <c r="AX766" s="50"/>
      <c r="AY766" s="50"/>
      <c r="AZ766" s="50"/>
      <c r="BA766" s="50"/>
      <c r="BB766" s="12"/>
      <c r="BC766" s="12"/>
      <c r="BD766" s="12"/>
    </row>
    <row r="767" spans="1:56">
      <c r="A767" s="53"/>
      <c r="C767" s="30" t="e">
        <f>$C$24</f>
        <v>#REF!</v>
      </c>
      <c r="D767" s="34" t="e">
        <f>D765-D771</f>
        <v>#REF!</v>
      </c>
      <c r="E767" s="34" t="e">
        <f t="shared" ref="E767:AE767" si="409">D767+E765-E771</f>
        <v>#REF!</v>
      </c>
      <c r="F767" s="34" t="e">
        <f t="shared" si="409"/>
        <v>#REF!</v>
      </c>
      <c r="G767" s="34" t="e">
        <f t="shared" si="409"/>
        <v>#REF!</v>
      </c>
      <c r="H767" s="34" t="e">
        <f t="shared" si="409"/>
        <v>#REF!</v>
      </c>
      <c r="I767" s="34" t="e">
        <f t="shared" si="409"/>
        <v>#REF!</v>
      </c>
      <c r="J767" s="34" t="e">
        <f t="shared" si="409"/>
        <v>#REF!</v>
      </c>
      <c r="K767" s="34" t="e">
        <f t="shared" si="409"/>
        <v>#REF!</v>
      </c>
      <c r="L767" s="34" t="e">
        <f t="shared" si="409"/>
        <v>#REF!</v>
      </c>
      <c r="M767" s="34" t="e">
        <f t="shared" si="409"/>
        <v>#REF!</v>
      </c>
      <c r="N767" s="34" t="e">
        <f t="shared" si="409"/>
        <v>#REF!</v>
      </c>
      <c r="O767" s="34" t="e">
        <f t="shared" si="409"/>
        <v>#REF!</v>
      </c>
      <c r="P767" s="34" t="e">
        <f t="shared" si="409"/>
        <v>#REF!</v>
      </c>
      <c r="Q767" s="34" t="e">
        <f t="shared" si="409"/>
        <v>#REF!</v>
      </c>
      <c r="R767" s="34" t="e">
        <f t="shared" si="409"/>
        <v>#REF!</v>
      </c>
      <c r="S767" s="34" t="e">
        <f t="shared" si="409"/>
        <v>#REF!</v>
      </c>
      <c r="T767" s="34" t="e">
        <f t="shared" si="409"/>
        <v>#REF!</v>
      </c>
      <c r="U767" s="34" t="e">
        <f t="shared" si="409"/>
        <v>#REF!</v>
      </c>
      <c r="V767" s="34" t="e">
        <f t="shared" si="409"/>
        <v>#REF!</v>
      </c>
      <c r="W767" s="34" t="e">
        <f t="shared" si="409"/>
        <v>#REF!</v>
      </c>
      <c r="X767" s="34" t="e">
        <f t="shared" si="409"/>
        <v>#REF!</v>
      </c>
      <c r="Y767" s="34" t="e">
        <f t="shared" si="409"/>
        <v>#REF!</v>
      </c>
      <c r="Z767" s="34" t="e">
        <f t="shared" si="409"/>
        <v>#REF!</v>
      </c>
      <c r="AA767" s="34" t="e">
        <f t="shared" si="409"/>
        <v>#REF!</v>
      </c>
      <c r="AB767" s="84" t="e">
        <f t="shared" si="409"/>
        <v>#REF!</v>
      </c>
      <c r="AC767" s="34" t="e">
        <f t="shared" si="409"/>
        <v>#REF!</v>
      </c>
      <c r="AD767" s="34" t="e">
        <f t="shared" si="409"/>
        <v>#REF!</v>
      </c>
      <c r="AE767" s="34" t="e">
        <f t="shared" si="409"/>
        <v>#REF!</v>
      </c>
      <c r="AF767" s="50"/>
      <c r="AG767" s="50"/>
      <c r="AH767" s="50"/>
      <c r="AI767" s="50"/>
      <c r="AJ767" s="50"/>
      <c r="AK767" s="50"/>
      <c r="AL767" s="50"/>
      <c r="AM767" s="50"/>
      <c r="AN767" s="50"/>
      <c r="AO767" s="50"/>
      <c r="AP767" s="50"/>
      <c r="AQ767" s="50"/>
      <c r="AR767" s="50"/>
      <c r="AS767" s="50"/>
      <c r="AT767" s="50"/>
      <c r="AU767" s="50"/>
      <c r="AV767" s="50"/>
      <c r="AW767" s="50"/>
      <c r="AX767" s="50"/>
      <c r="AY767" s="50"/>
      <c r="AZ767" s="50"/>
      <c r="BA767" s="50"/>
      <c r="BB767" s="12"/>
      <c r="BC767" s="12"/>
      <c r="BD767" s="12"/>
    </row>
    <row r="768" spans="1:56" s="12" customFormat="1">
      <c r="A768" s="39"/>
      <c r="C768" s="30" t="e">
        <f>+TEXT(C757,"#")&amp;"   "&amp;TEXT(A750,"#")</f>
        <v>#REF!</v>
      </c>
      <c r="D768" s="56" t="e">
        <f>IF($B753&gt;=$B754,D765,D765*D757/100)</f>
        <v>#REF!</v>
      </c>
      <c r="E768" s="56" t="e">
        <f t="shared" ref="E768:AE768" si="410">IF($B753&gt;=$B754,D768-E771+E765,D768*(1+$B754)-E769+E765*$D757/100)</f>
        <v>#REF!</v>
      </c>
      <c r="F768" s="56" t="e">
        <f t="shared" si="410"/>
        <v>#REF!</v>
      </c>
      <c r="G768" s="56" t="e">
        <f t="shared" si="410"/>
        <v>#REF!</v>
      </c>
      <c r="H768" s="56" t="e">
        <f t="shared" si="410"/>
        <v>#REF!</v>
      </c>
      <c r="I768" s="56" t="e">
        <f t="shared" si="410"/>
        <v>#REF!</v>
      </c>
      <c r="J768" s="56" t="e">
        <f t="shared" si="410"/>
        <v>#REF!</v>
      </c>
      <c r="K768" s="56" t="e">
        <f t="shared" si="410"/>
        <v>#REF!</v>
      </c>
      <c r="L768" s="56" t="e">
        <f t="shared" si="410"/>
        <v>#REF!</v>
      </c>
      <c r="M768" s="56" t="e">
        <f t="shared" si="410"/>
        <v>#REF!</v>
      </c>
      <c r="N768" s="56" t="e">
        <f t="shared" si="410"/>
        <v>#REF!</v>
      </c>
      <c r="O768" s="56" t="e">
        <f t="shared" si="410"/>
        <v>#REF!</v>
      </c>
      <c r="P768" s="56" t="e">
        <f t="shared" si="410"/>
        <v>#REF!</v>
      </c>
      <c r="Q768" s="56" t="e">
        <f t="shared" si="410"/>
        <v>#REF!</v>
      </c>
      <c r="R768" s="56" t="e">
        <f t="shared" si="410"/>
        <v>#REF!</v>
      </c>
      <c r="S768" s="56" t="e">
        <f t="shared" si="410"/>
        <v>#REF!</v>
      </c>
      <c r="T768" s="56" t="e">
        <f t="shared" si="410"/>
        <v>#REF!</v>
      </c>
      <c r="U768" s="56" t="e">
        <f t="shared" si="410"/>
        <v>#REF!</v>
      </c>
      <c r="V768" s="56" t="e">
        <f t="shared" si="410"/>
        <v>#REF!</v>
      </c>
      <c r="W768" s="56" t="e">
        <f t="shared" si="410"/>
        <v>#REF!</v>
      </c>
      <c r="X768" s="56" t="e">
        <f t="shared" si="410"/>
        <v>#REF!</v>
      </c>
      <c r="Y768" s="56" t="e">
        <f t="shared" si="410"/>
        <v>#REF!</v>
      </c>
      <c r="Z768" s="56" t="e">
        <f t="shared" si="410"/>
        <v>#REF!</v>
      </c>
      <c r="AA768" s="56" t="e">
        <f t="shared" si="410"/>
        <v>#REF!</v>
      </c>
      <c r="AB768" s="56" t="e">
        <f t="shared" si="410"/>
        <v>#REF!</v>
      </c>
      <c r="AC768" s="56" t="e">
        <f t="shared" si="410"/>
        <v>#REF!</v>
      </c>
      <c r="AD768" s="56" t="e">
        <f t="shared" si="410"/>
        <v>#REF!</v>
      </c>
      <c r="AE768" s="56" t="e">
        <f t="shared" si="410"/>
        <v>#REF!</v>
      </c>
      <c r="AF768" s="50"/>
      <c r="AG768" s="50"/>
      <c r="AH768" s="50"/>
      <c r="AI768" s="50"/>
      <c r="AJ768" s="50"/>
      <c r="AK768" s="50"/>
      <c r="AL768" s="50"/>
      <c r="AM768" s="50"/>
      <c r="AN768" s="50"/>
      <c r="AO768" s="50"/>
      <c r="AP768" s="50"/>
      <c r="AQ768" s="50"/>
      <c r="AR768" s="50"/>
      <c r="AS768" s="50"/>
      <c r="AT768" s="50"/>
      <c r="AU768" s="50"/>
      <c r="AV768" s="50"/>
      <c r="AW768" s="50"/>
      <c r="AX768" s="50"/>
      <c r="AY768" s="50"/>
      <c r="AZ768" s="50"/>
      <c r="BA768" s="50"/>
      <c r="BB768" s="50"/>
      <c r="BC768" s="50"/>
      <c r="BD768" s="50"/>
    </row>
    <row r="769" spans="1:56">
      <c r="C769" s="30" t="e">
        <f>$C$26</f>
        <v>#REF!</v>
      </c>
      <c r="D769" s="84" t="e">
        <f t="shared" ref="D769:AE769" si="411">D770+D771</f>
        <v>#REF!</v>
      </c>
      <c r="E769" s="84" t="e">
        <f t="shared" si="411"/>
        <v>#REF!</v>
      </c>
      <c r="F769" s="84" t="e">
        <f t="shared" si="411"/>
        <v>#REF!</v>
      </c>
      <c r="G769" s="84" t="e">
        <f t="shared" si="411"/>
        <v>#REF!</v>
      </c>
      <c r="H769" s="84" t="e">
        <f t="shared" si="411"/>
        <v>#REF!</v>
      </c>
      <c r="I769" s="84" t="e">
        <f t="shared" si="411"/>
        <v>#REF!</v>
      </c>
      <c r="J769" s="84" t="e">
        <f t="shared" si="411"/>
        <v>#REF!</v>
      </c>
      <c r="K769" s="84" t="e">
        <f t="shared" si="411"/>
        <v>#REF!</v>
      </c>
      <c r="L769" s="84" t="e">
        <f t="shared" si="411"/>
        <v>#REF!</v>
      </c>
      <c r="M769" s="84" t="e">
        <f t="shared" si="411"/>
        <v>#REF!</v>
      </c>
      <c r="N769" s="84" t="e">
        <f t="shared" si="411"/>
        <v>#REF!</v>
      </c>
      <c r="O769" s="84" t="e">
        <f t="shared" si="411"/>
        <v>#REF!</v>
      </c>
      <c r="P769" s="84" t="e">
        <f t="shared" si="411"/>
        <v>#REF!</v>
      </c>
      <c r="Q769" s="84" t="e">
        <f t="shared" si="411"/>
        <v>#REF!</v>
      </c>
      <c r="R769" s="84" t="e">
        <f t="shared" si="411"/>
        <v>#REF!</v>
      </c>
      <c r="S769" s="84" t="e">
        <f t="shared" si="411"/>
        <v>#REF!</v>
      </c>
      <c r="T769" s="84" t="e">
        <f t="shared" si="411"/>
        <v>#REF!</v>
      </c>
      <c r="U769" s="84" t="e">
        <f t="shared" si="411"/>
        <v>#REF!</v>
      </c>
      <c r="V769" s="84" t="e">
        <f t="shared" si="411"/>
        <v>#REF!</v>
      </c>
      <c r="W769" s="84" t="e">
        <f t="shared" si="411"/>
        <v>#REF!</v>
      </c>
      <c r="X769" s="84" t="e">
        <f t="shared" si="411"/>
        <v>#REF!</v>
      </c>
      <c r="Y769" s="84" t="e">
        <f t="shared" si="411"/>
        <v>#REF!</v>
      </c>
      <c r="Z769" s="84" t="e">
        <f t="shared" si="411"/>
        <v>#REF!</v>
      </c>
      <c r="AA769" s="84" t="e">
        <f t="shared" si="411"/>
        <v>#REF!</v>
      </c>
      <c r="AB769" s="84" t="e">
        <f t="shared" si="411"/>
        <v>#REF!</v>
      </c>
      <c r="AC769" s="84" t="e">
        <f t="shared" si="411"/>
        <v>#REF!</v>
      </c>
      <c r="AD769" s="84" t="e">
        <f t="shared" si="411"/>
        <v>#REF!</v>
      </c>
      <c r="AE769" s="84" t="e">
        <f t="shared" si="411"/>
        <v>#REF!</v>
      </c>
      <c r="AF769" s="23"/>
      <c r="AG769" s="23"/>
      <c r="AH769" s="23"/>
      <c r="AI769" s="23"/>
      <c r="AJ769" s="23"/>
      <c r="AK769" s="23"/>
      <c r="AL769" s="23"/>
      <c r="AM769" s="23"/>
      <c r="AN769" s="23"/>
      <c r="AO769" s="23"/>
      <c r="AP769" s="59"/>
      <c r="AQ769" s="23"/>
      <c r="AR769" s="23"/>
      <c r="AS769" s="23"/>
      <c r="AT769" s="23"/>
      <c r="AU769" s="23"/>
      <c r="AV769" s="23"/>
      <c r="AW769" s="23"/>
      <c r="AX769" s="23"/>
      <c r="AY769" s="23"/>
      <c r="AZ769" s="23"/>
      <c r="BA769" s="23"/>
      <c r="BB769" s="12"/>
      <c r="BC769" s="12"/>
      <c r="BD769" s="12"/>
    </row>
    <row r="770" spans="1:56">
      <c r="C770" s="30" t="e">
        <f>$C$27</f>
        <v>#REF!</v>
      </c>
      <c r="D770" s="84"/>
      <c r="E770" s="84" t="e">
        <f>$B753*D767</f>
        <v>#REF!</v>
      </c>
      <c r="F770" s="84" t="e">
        <f t="shared" ref="F770:AE770" si="412">$B753*E767</f>
        <v>#REF!</v>
      </c>
      <c r="G770" s="84" t="e">
        <f t="shared" si="412"/>
        <v>#REF!</v>
      </c>
      <c r="H770" s="84" t="e">
        <f t="shared" si="412"/>
        <v>#REF!</v>
      </c>
      <c r="I770" s="84" t="e">
        <f t="shared" si="412"/>
        <v>#REF!</v>
      </c>
      <c r="J770" s="84" t="e">
        <f t="shared" si="412"/>
        <v>#REF!</v>
      </c>
      <c r="K770" s="84" t="e">
        <f t="shared" si="412"/>
        <v>#REF!</v>
      </c>
      <c r="L770" s="84" t="e">
        <f t="shared" si="412"/>
        <v>#REF!</v>
      </c>
      <c r="M770" s="84" t="e">
        <f t="shared" si="412"/>
        <v>#REF!</v>
      </c>
      <c r="N770" s="84" t="e">
        <f t="shared" si="412"/>
        <v>#REF!</v>
      </c>
      <c r="O770" s="84" t="e">
        <f t="shared" si="412"/>
        <v>#REF!</v>
      </c>
      <c r="P770" s="84" t="e">
        <f t="shared" si="412"/>
        <v>#REF!</v>
      </c>
      <c r="Q770" s="84" t="e">
        <f t="shared" si="412"/>
        <v>#REF!</v>
      </c>
      <c r="R770" s="84" t="e">
        <f t="shared" si="412"/>
        <v>#REF!</v>
      </c>
      <c r="S770" s="84" t="e">
        <f t="shared" si="412"/>
        <v>#REF!</v>
      </c>
      <c r="T770" s="84" t="e">
        <f t="shared" si="412"/>
        <v>#REF!</v>
      </c>
      <c r="U770" s="84" t="e">
        <f t="shared" si="412"/>
        <v>#REF!</v>
      </c>
      <c r="V770" s="84" t="e">
        <f t="shared" si="412"/>
        <v>#REF!</v>
      </c>
      <c r="W770" s="84" t="e">
        <f t="shared" si="412"/>
        <v>#REF!</v>
      </c>
      <c r="X770" s="84" t="e">
        <f t="shared" si="412"/>
        <v>#REF!</v>
      </c>
      <c r="Y770" s="84" t="e">
        <f t="shared" si="412"/>
        <v>#REF!</v>
      </c>
      <c r="Z770" s="84" t="e">
        <f t="shared" si="412"/>
        <v>#REF!</v>
      </c>
      <c r="AA770" s="84" t="e">
        <f t="shared" si="412"/>
        <v>#REF!</v>
      </c>
      <c r="AB770" s="84" t="e">
        <f t="shared" si="412"/>
        <v>#REF!</v>
      </c>
      <c r="AC770" s="84" t="e">
        <f t="shared" si="412"/>
        <v>#REF!</v>
      </c>
      <c r="AD770" s="84" t="e">
        <f t="shared" si="412"/>
        <v>#REF!</v>
      </c>
      <c r="AE770" s="84" t="e">
        <f t="shared" si="412"/>
        <v>#REF!</v>
      </c>
      <c r="AF770" s="45"/>
      <c r="AG770" s="45"/>
      <c r="AH770" s="45"/>
      <c r="AI770" s="45"/>
      <c r="AJ770" s="45"/>
      <c r="AK770" s="45"/>
      <c r="AL770" s="45"/>
      <c r="AM770" s="45"/>
      <c r="AN770" s="45"/>
      <c r="AO770" s="45"/>
      <c r="AP770" s="60"/>
      <c r="AQ770" s="45"/>
      <c r="AR770" s="45"/>
      <c r="AS770" s="45"/>
      <c r="AT770" s="45"/>
      <c r="AU770" s="45"/>
      <c r="AV770" s="45"/>
      <c r="AW770" s="46"/>
      <c r="AX770" s="45"/>
      <c r="AY770" s="45"/>
      <c r="AZ770" s="45"/>
      <c r="BA770" s="45"/>
      <c r="BB770" s="12"/>
      <c r="BC770" s="12"/>
      <c r="BD770" s="12"/>
    </row>
    <row r="771" spans="1:56">
      <c r="C771" s="30" t="e">
        <f>$C$28</f>
        <v>#REF!</v>
      </c>
      <c r="D771" s="84" t="e">
        <f>(D760-D762)/(B752-B751)</f>
        <v>#REF!</v>
      </c>
      <c r="E771" s="84" t="e">
        <f>(E760-E762)/(B752-B751)</f>
        <v>#REF!</v>
      </c>
      <c r="F771" s="84" t="e">
        <f>(F760-F762)/(B752-B751)</f>
        <v>#REF!</v>
      </c>
      <c r="G771" s="84" t="e">
        <f>(G760-G762)/(B752-B751)</f>
        <v>#REF!</v>
      </c>
      <c r="H771" s="84" t="e">
        <f>(H760-H762)/(B752-B751)</f>
        <v>#REF!</v>
      </c>
      <c r="I771" s="84" t="e">
        <f>(I760-I762)/(B752-B751)</f>
        <v>#REF!</v>
      </c>
      <c r="J771" s="84" t="e">
        <f>(J760-J762)/(B752-B751)</f>
        <v>#REF!</v>
      </c>
      <c r="K771" s="84" t="e">
        <f>(K760-K762)/(B752-B751)</f>
        <v>#REF!</v>
      </c>
      <c r="L771" s="84" t="e">
        <f>(L760-L762)/(B752-B751)</f>
        <v>#REF!</v>
      </c>
      <c r="M771" s="84" t="e">
        <f>(M760-M762)/(B752-B751)</f>
        <v>#REF!</v>
      </c>
      <c r="N771" s="84" t="e">
        <f>(N760-N762)/(B752-B751)</f>
        <v>#REF!</v>
      </c>
      <c r="O771" s="84" t="e">
        <f>(O760-O762)/(B752-B751)</f>
        <v>#REF!</v>
      </c>
      <c r="P771" s="84" t="e">
        <f>(P760-P762)/(B752-B751)</f>
        <v>#REF!</v>
      </c>
      <c r="Q771" s="84" t="e">
        <f>(Q760-Q762)/(B752-B751)</f>
        <v>#REF!</v>
      </c>
      <c r="R771" s="84" t="e">
        <f>(R760-R762)/(B752-B751)</f>
        <v>#REF!</v>
      </c>
      <c r="S771" s="84" t="e">
        <f>(S760-S762)/(B752-B751)</f>
        <v>#REF!</v>
      </c>
      <c r="T771" s="84" t="e">
        <f>(T760-T762)/(B752-B751)</f>
        <v>#REF!</v>
      </c>
      <c r="U771" s="84" t="e">
        <f>(U760-U762)/(B752-B751)</f>
        <v>#REF!</v>
      </c>
      <c r="V771" s="84" t="e">
        <f>(V760-V762)/(B752-B751)</f>
        <v>#REF!</v>
      </c>
      <c r="W771" s="84" t="e">
        <f>(W760-W762)/(B752-B751)</f>
        <v>#REF!</v>
      </c>
      <c r="X771" s="84" t="e">
        <f>(X760-X762)/(B752-B751)</f>
        <v>#REF!</v>
      </c>
      <c r="Y771" s="84" t="e">
        <f>(Y760-Y762)/(B752-B751)</f>
        <v>#REF!</v>
      </c>
      <c r="Z771" s="84" t="e">
        <f>(Z760-Z762)/(B752-B751)</f>
        <v>#REF!</v>
      </c>
      <c r="AA771" s="84" t="e">
        <f>(AA760-AA762)/(B752-B751)</f>
        <v>#REF!</v>
      </c>
      <c r="AB771" s="84" t="e">
        <f>(AB760-AB762)/(B752-B751)</f>
        <v>#REF!</v>
      </c>
      <c r="AC771" s="84" t="e">
        <f>(AC760-AC762)/(B752-B751)</f>
        <v>#REF!</v>
      </c>
      <c r="AD771" s="84" t="e">
        <f>(AD760-AD762)/(B752-B751)</f>
        <v>#REF!</v>
      </c>
      <c r="AE771" s="84" t="e">
        <f>(AE760-AE762)/(B752-B751)</f>
        <v>#REF!</v>
      </c>
      <c r="AF771" s="46"/>
      <c r="AG771" s="46"/>
      <c r="AH771" s="46"/>
      <c r="AI771" s="46"/>
      <c r="AJ771" s="46"/>
      <c r="AK771" s="46"/>
      <c r="AL771" s="46"/>
      <c r="AM771" s="46"/>
      <c r="AN771" s="46"/>
      <c r="AO771" s="46"/>
      <c r="AP771" s="46"/>
      <c r="AQ771" s="46"/>
      <c r="AR771" s="46"/>
      <c r="AS771" s="46"/>
      <c r="AT771" s="46"/>
      <c r="AU771" s="46"/>
      <c r="AV771" s="12"/>
      <c r="AW771" s="46"/>
      <c r="AX771" s="12"/>
      <c r="AY771" s="12"/>
      <c r="AZ771" s="12"/>
      <c r="BA771" s="12"/>
      <c r="BB771" s="12"/>
      <c r="BC771" s="12"/>
      <c r="BD771" s="12"/>
    </row>
    <row r="772" spans="1:56">
      <c r="C772" s="30"/>
      <c r="D772" s="34"/>
      <c r="E772" s="34"/>
      <c r="F772" s="34"/>
      <c r="G772" s="34"/>
      <c r="H772" s="34"/>
      <c r="I772" s="34"/>
      <c r="J772" s="34"/>
      <c r="K772" s="34"/>
      <c r="L772" s="34"/>
      <c r="M772" s="34"/>
      <c r="N772" s="34"/>
      <c r="O772" s="34"/>
      <c r="P772" s="34"/>
      <c r="Q772" s="34"/>
      <c r="R772" s="34"/>
      <c r="S772" s="34"/>
      <c r="T772" s="34"/>
      <c r="U772" s="34"/>
      <c r="V772" s="34"/>
      <c r="W772" s="34"/>
      <c r="X772" s="89"/>
      <c r="Y772" s="89"/>
      <c r="Z772" s="89"/>
      <c r="AA772" s="89"/>
      <c r="AB772" s="34"/>
      <c r="AC772" s="34"/>
      <c r="AD772" s="34"/>
      <c r="AE772" s="34"/>
      <c r="AF772" s="46"/>
      <c r="AG772" s="46"/>
      <c r="AH772" s="46"/>
      <c r="AI772" s="46"/>
      <c r="AJ772" s="46"/>
      <c r="AK772" s="46"/>
      <c r="AL772" s="46"/>
      <c r="AM772" s="46"/>
      <c r="AN772" s="46"/>
      <c r="AO772" s="46"/>
      <c r="AP772" s="46"/>
      <c r="AQ772" s="46"/>
      <c r="AR772" s="46"/>
      <c r="AS772" s="46"/>
      <c r="AT772" s="46"/>
      <c r="AU772" s="46"/>
      <c r="AV772" s="46"/>
      <c r="AW772" s="46"/>
      <c r="AX772" s="46"/>
      <c r="AY772" s="46"/>
      <c r="AZ772" s="46"/>
      <c r="BA772" s="46"/>
      <c r="BB772" s="12"/>
      <c r="BC772" s="12"/>
      <c r="BD772" s="12"/>
    </row>
    <row r="773" spans="1:56">
      <c r="A773" s="39"/>
      <c r="B773" s="86"/>
      <c r="C773" s="30"/>
      <c r="D773" s="34"/>
      <c r="E773" s="34"/>
      <c r="F773" s="34"/>
      <c r="G773" s="34"/>
      <c r="H773" s="34"/>
      <c r="I773" s="34"/>
      <c r="J773" s="84"/>
      <c r="K773" s="34"/>
      <c r="L773" s="34"/>
      <c r="M773" s="34"/>
      <c r="N773" s="34"/>
      <c r="O773" s="34"/>
      <c r="P773" s="34"/>
      <c r="Q773" s="34"/>
      <c r="R773" s="34"/>
      <c r="S773" s="34"/>
      <c r="T773" s="34"/>
      <c r="U773" s="34"/>
      <c r="V773" s="34"/>
      <c r="W773" s="34"/>
      <c r="X773" s="89"/>
      <c r="Y773" s="89"/>
      <c r="Z773" s="89"/>
      <c r="AA773" s="89"/>
      <c r="AB773" s="34"/>
      <c r="AC773" s="34"/>
      <c r="AD773" s="34"/>
      <c r="AE773" s="34"/>
      <c r="AF773" s="46"/>
      <c r="AG773" s="46"/>
      <c r="AH773" s="46"/>
      <c r="AI773" s="46"/>
      <c r="AJ773" s="46"/>
      <c r="AK773" s="46"/>
      <c r="AL773" s="46"/>
      <c r="AM773" s="46"/>
      <c r="AN773" s="46"/>
      <c r="AO773" s="46"/>
      <c r="AP773" s="46"/>
      <c r="AQ773" s="46"/>
      <c r="AR773" s="46"/>
      <c r="AS773" s="46"/>
      <c r="AT773" s="46"/>
      <c r="AU773" s="46"/>
      <c r="AV773" s="46"/>
      <c r="AW773" s="46"/>
      <c r="AX773" s="46"/>
      <c r="AY773" s="46"/>
      <c r="AZ773" s="46"/>
      <c r="BA773" s="46"/>
      <c r="BB773" s="12"/>
      <c r="BC773" s="12"/>
      <c r="BD773" s="12"/>
    </row>
    <row r="774" spans="1:56">
      <c r="A774" s="39"/>
      <c r="B774" s="86"/>
      <c r="C774" s="30"/>
      <c r="D774" s="34"/>
      <c r="E774" s="34"/>
      <c r="F774" s="34"/>
      <c r="G774" s="34"/>
      <c r="H774" s="34"/>
      <c r="I774" s="34"/>
      <c r="J774" s="34"/>
      <c r="K774" s="34"/>
      <c r="L774" s="34"/>
      <c r="M774" s="34"/>
      <c r="N774" s="34"/>
      <c r="O774" s="34"/>
      <c r="P774" s="34"/>
      <c r="Q774" s="34"/>
      <c r="R774" s="34"/>
      <c r="S774" s="34"/>
      <c r="T774" s="34"/>
      <c r="U774" s="34"/>
      <c r="V774" s="34"/>
      <c r="W774" s="34"/>
      <c r="X774" s="89"/>
      <c r="Y774" s="89"/>
      <c r="Z774" s="89"/>
      <c r="AA774" s="89"/>
      <c r="AB774" s="34"/>
      <c r="AC774" s="34"/>
      <c r="AD774" s="34"/>
      <c r="AE774" s="34"/>
      <c r="AF774" s="46"/>
      <c r="AG774" s="46"/>
      <c r="AH774" s="46"/>
      <c r="AI774" s="46"/>
      <c r="AJ774" s="46"/>
      <c r="AK774" s="46"/>
      <c r="AL774" s="46"/>
      <c r="AM774" s="46"/>
      <c r="AN774" s="46"/>
      <c r="AO774" s="46"/>
      <c r="AP774" s="46"/>
      <c r="AQ774" s="46"/>
      <c r="AR774" s="46"/>
      <c r="AS774" s="46"/>
      <c r="AT774" s="46"/>
      <c r="AU774" s="46"/>
      <c r="AV774" s="46"/>
      <c r="AW774" s="46"/>
      <c r="AX774" s="46"/>
      <c r="AY774" s="46"/>
      <c r="AZ774" s="46"/>
      <c r="BA774" s="46"/>
      <c r="BB774" s="12"/>
      <c r="BC774" s="12"/>
      <c r="BD774" s="12"/>
    </row>
    <row r="775" spans="1:56">
      <c r="B775" s="12"/>
      <c r="C775" s="17"/>
      <c r="D775" s="12"/>
      <c r="E775" s="12"/>
      <c r="F775" s="12"/>
      <c r="G775" s="12"/>
      <c r="H775" s="12"/>
      <c r="I775" s="12"/>
      <c r="J775" s="12"/>
      <c r="K775" s="12"/>
      <c r="L775" s="50"/>
      <c r="M775" s="12"/>
      <c r="N775" s="12"/>
      <c r="O775" s="12"/>
      <c r="P775" s="12"/>
      <c r="Q775" s="12"/>
      <c r="R775" s="12"/>
      <c r="S775" s="12"/>
      <c r="T775" s="12"/>
      <c r="U775" s="12"/>
      <c r="V775" s="12"/>
      <c r="W775" s="12"/>
      <c r="X775" s="12"/>
      <c r="Y775" s="12"/>
      <c r="Z775" s="12"/>
      <c r="AA775" s="12"/>
      <c r="AB775" s="12"/>
      <c r="AC775" s="12"/>
      <c r="AD775" s="12"/>
      <c r="AE775" s="12"/>
      <c r="AF775" s="22"/>
      <c r="AG775" s="22"/>
      <c r="AH775" s="22"/>
      <c r="AI775" s="22"/>
      <c r="AJ775" s="22"/>
      <c r="AK775" s="22"/>
      <c r="AL775" s="22"/>
      <c r="AM775" s="22"/>
      <c r="AN775" s="22"/>
      <c r="AO775" s="22"/>
      <c r="AP775" s="22"/>
      <c r="AQ775" s="23"/>
      <c r="AR775" s="23"/>
      <c r="AS775" s="23"/>
      <c r="AT775" s="23"/>
      <c r="AU775" s="23"/>
      <c r="AV775" s="23"/>
      <c r="AW775" s="23"/>
      <c r="AX775" s="23"/>
      <c r="AY775" s="23"/>
      <c r="AZ775" s="23"/>
      <c r="BA775" s="23"/>
      <c r="BB775" s="12"/>
      <c r="BC775" s="12"/>
      <c r="BD775" s="12"/>
    </row>
    <row r="776" spans="1:56" ht="15.95" customHeight="1">
      <c r="A776" s="18" t="e">
        <f>+#REF!</f>
        <v>#REF!</v>
      </c>
      <c r="B776" s="12"/>
      <c r="C776" s="12"/>
      <c r="D776" s="12">
        <f>D$49</f>
        <v>0</v>
      </c>
      <c r="E776" s="12">
        <f t="shared" ref="E776:BD776" si="413">E$49</f>
        <v>1</v>
      </c>
      <c r="F776" s="12">
        <f t="shared" si="413"/>
        <v>2</v>
      </c>
      <c r="G776" s="12">
        <f t="shared" si="413"/>
        <v>3</v>
      </c>
      <c r="H776" s="12">
        <f t="shared" si="413"/>
        <v>4</v>
      </c>
      <c r="I776" s="12">
        <f t="shared" si="413"/>
        <v>5</v>
      </c>
      <c r="J776" s="12">
        <f t="shared" si="413"/>
        <v>6</v>
      </c>
      <c r="K776" s="12">
        <f t="shared" si="413"/>
        <v>7</v>
      </c>
      <c r="L776" s="12">
        <f t="shared" si="413"/>
        <v>8</v>
      </c>
      <c r="M776" s="12">
        <f t="shared" si="413"/>
        <v>9</v>
      </c>
      <c r="N776" s="12">
        <f t="shared" si="413"/>
        <v>10</v>
      </c>
      <c r="O776" s="12">
        <f t="shared" si="413"/>
        <v>11</v>
      </c>
      <c r="P776" s="12">
        <f t="shared" si="413"/>
        <v>12</v>
      </c>
      <c r="Q776" s="12">
        <f t="shared" si="413"/>
        <v>13</v>
      </c>
      <c r="R776" s="12">
        <f t="shared" si="413"/>
        <v>14</v>
      </c>
      <c r="S776" s="12">
        <f t="shared" si="413"/>
        <v>15</v>
      </c>
      <c r="T776" s="12">
        <f t="shared" si="413"/>
        <v>16</v>
      </c>
      <c r="U776" s="12">
        <f t="shared" si="413"/>
        <v>17</v>
      </c>
      <c r="V776" s="12">
        <f t="shared" si="413"/>
        <v>18</v>
      </c>
      <c r="W776" s="12">
        <f t="shared" si="413"/>
        <v>19</v>
      </c>
      <c r="X776" s="12">
        <f t="shared" si="413"/>
        <v>20</v>
      </c>
      <c r="Y776" s="12">
        <f t="shared" si="413"/>
        <v>21</v>
      </c>
      <c r="Z776" s="12">
        <f t="shared" si="413"/>
        <v>22</v>
      </c>
      <c r="AA776" s="12">
        <f t="shared" si="413"/>
        <v>23</v>
      </c>
      <c r="AB776" s="12">
        <f t="shared" si="413"/>
        <v>24</v>
      </c>
      <c r="AC776" s="12">
        <f t="shared" si="413"/>
        <v>25</v>
      </c>
      <c r="AD776" s="12">
        <f t="shared" si="413"/>
        <v>26</v>
      </c>
      <c r="AE776" s="12">
        <f t="shared" si="413"/>
        <v>27</v>
      </c>
      <c r="AF776" s="12">
        <f t="shared" si="413"/>
        <v>28</v>
      </c>
      <c r="AG776" s="12">
        <f t="shared" si="413"/>
        <v>29</v>
      </c>
      <c r="AH776" s="12">
        <f t="shared" si="413"/>
        <v>30</v>
      </c>
      <c r="AI776" s="12">
        <f t="shared" si="413"/>
        <v>31</v>
      </c>
      <c r="AJ776" s="12">
        <f t="shared" si="413"/>
        <v>32</v>
      </c>
      <c r="AK776" s="12">
        <f t="shared" si="413"/>
        <v>33</v>
      </c>
      <c r="AL776" s="12">
        <f t="shared" si="413"/>
        <v>34</v>
      </c>
      <c r="AM776" s="12">
        <f t="shared" si="413"/>
        <v>35</v>
      </c>
      <c r="AN776" s="12">
        <f t="shared" si="413"/>
        <v>36</v>
      </c>
      <c r="AO776" s="12">
        <f t="shared" si="413"/>
        <v>37</v>
      </c>
      <c r="AP776" s="12">
        <f t="shared" si="413"/>
        <v>38</v>
      </c>
      <c r="AQ776" s="12">
        <f t="shared" si="413"/>
        <v>39</v>
      </c>
      <c r="AR776" s="12">
        <f t="shared" si="413"/>
        <v>40</v>
      </c>
      <c r="AS776" s="12">
        <f t="shared" si="413"/>
        <v>41</v>
      </c>
      <c r="AT776" s="12">
        <f t="shared" si="413"/>
        <v>42</v>
      </c>
      <c r="AU776" s="12">
        <f t="shared" si="413"/>
        <v>43</v>
      </c>
      <c r="AV776" s="12">
        <f t="shared" si="413"/>
        <v>44</v>
      </c>
      <c r="AW776" s="12">
        <f t="shared" si="413"/>
        <v>45</v>
      </c>
      <c r="AX776" s="12">
        <f t="shared" si="413"/>
        <v>46</v>
      </c>
      <c r="AY776" s="12">
        <f t="shared" si="413"/>
        <v>47</v>
      </c>
      <c r="AZ776" s="12">
        <f t="shared" si="413"/>
        <v>48</v>
      </c>
      <c r="BA776" s="12">
        <f t="shared" si="413"/>
        <v>49</v>
      </c>
      <c r="BB776" s="12">
        <f t="shared" si="413"/>
        <v>50</v>
      </c>
      <c r="BC776" s="12">
        <f t="shared" si="413"/>
        <v>51</v>
      </c>
      <c r="BD776" s="12">
        <f t="shared" si="413"/>
        <v>52</v>
      </c>
    </row>
    <row r="777" spans="1:56" ht="15" customHeight="1">
      <c r="A777" s="28" t="e">
        <f>+"Grace "&amp; PV_Base!A776&amp;""</f>
        <v>#REF!</v>
      </c>
      <c r="B777" s="29" t="e">
        <f>#REF!</f>
        <v>#REF!</v>
      </c>
      <c r="C777" s="17"/>
      <c r="D777" s="25" t="e">
        <f>D$50</f>
        <v>#NAME?</v>
      </c>
      <c r="E777" s="25" t="e">
        <f t="shared" ref="E777:BD777" si="414">E$50</f>
        <v>#NAME?</v>
      </c>
      <c r="F777" s="25" t="e">
        <f t="shared" si="414"/>
        <v>#NAME?</v>
      </c>
      <c r="G777" s="25" t="e">
        <f t="shared" si="414"/>
        <v>#NAME?</v>
      </c>
      <c r="H777" s="25" t="e">
        <f t="shared" si="414"/>
        <v>#NAME?</v>
      </c>
      <c r="I777" s="25" t="e">
        <f t="shared" si="414"/>
        <v>#NAME?</v>
      </c>
      <c r="J777" s="25" t="e">
        <f t="shared" si="414"/>
        <v>#NAME?</v>
      </c>
      <c r="K777" s="25" t="e">
        <f t="shared" si="414"/>
        <v>#NAME?</v>
      </c>
      <c r="L777" s="25" t="e">
        <f t="shared" si="414"/>
        <v>#NAME?</v>
      </c>
      <c r="M777" s="25" t="e">
        <f t="shared" si="414"/>
        <v>#NAME?</v>
      </c>
      <c r="N777" s="25" t="e">
        <f t="shared" si="414"/>
        <v>#NAME?</v>
      </c>
      <c r="O777" s="25" t="e">
        <f t="shared" si="414"/>
        <v>#NAME?</v>
      </c>
      <c r="P777" s="25" t="e">
        <f t="shared" si="414"/>
        <v>#NAME?</v>
      </c>
      <c r="Q777" s="25" t="e">
        <f t="shared" si="414"/>
        <v>#NAME?</v>
      </c>
      <c r="R777" s="25" t="e">
        <f t="shared" si="414"/>
        <v>#NAME?</v>
      </c>
      <c r="S777" s="25" t="e">
        <f t="shared" si="414"/>
        <v>#NAME?</v>
      </c>
      <c r="T777" s="25" t="e">
        <f t="shared" si="414"/>
        <v>#NAME?</v>
      </c>
      <c r="U777" s="25" t="e">
        <f t="shared" si="414"/>
        <v>#NAME?</v>
      </c>
      <c r="V777" s="25" t="e">
        <f t="shared" si="414"/>
        <v>#NAME?</v>
      </c>
      <c r="W777" s="25" t="e">
        <f t="shared" si="414"/>
        <v>#NAME?</v>
      </c>
      <c r="X777" s="25" t="e">
        <f t="shared" si="414"/>
        <v>#NAME?</v>
      </c>
      <c r="Y777" s="25" t="e">
        <f t="shared" si="414"/>
        <v>#NAME?</v>
      </c>
      <c r="Z777" s="25" t="e">
        <f t="shared" si="414"/>
        <v>#NAME?</v>
      </c>
      <c r="AA777" s="25" t="e">
        <f t="shared" si="414"/>
        <v>#NAME?</v>
      </c>
      <c r="AB777" s="25" t="e">
        <f t="shared" si="414"/>
        <v>#NAME?</v>
      </c>
      <c r="AC777" s="25" t="e">
        <f t="shared" si="414"/>
        <v>#NAME?</v>
      </c>
      <c r="AD777" s="25" t="e">
        <f t="shared" si="414"/>
        <v>#NAME?</v>
      </c>
      <c r="AE777" s="25" t="e">
        <f t="shared" si="414"/>
        <v>#NAME?</v>
      </c>
      <c r="AF777" s="25" t="e">
        <f t="shared" si="414"/>
        <v>#NAME?</v>
      </c>
      <c r="AG777" s="25" t="e">
        <f t="shared" si="414"/>
        <v>#NAME?</v>
      </c>
      <c r="AH777" s="25" t="e">
        <f t="shared" si="414"/>
        <v>#NAME?</v>
      </c>
      <c r="AI777" s="25" t="e">
        <f t="shared" si="414"/>
        <v>#NAME?</v>
      </c>
      <c r="AJ777" s="25" t="e">
        <f t="shared" si="414"/>
        <v>#NAME?</v>
      </c>
      <c r="AK777" s="25" t="e">
        <f t="shared" si="414"/>
        <v>#NAME?</v>
      </c>
      <c r="AL777" s="25" t="e">
        <f t="shared" si="414"/>
        <v>#NAME?</v>
      </c>
      <c r="AM777" s="25" t="e">
        <f t="shared" si="414"/>
        <v>#NAME?</v>
      </c>
      <c r="AN777" s="25" t="e">
        <f t="shared" si="414"/>
        <v>#NAME?</v>
      </c>
      <c r="AO777" s="25" t="e">
        <f t="shared" si="414"/>
        <v>#NAME?</v>
      </c>
      <c r="AP777" s="25" t="e">
        <f t="shared" si="414"/>
        <v>#NAME?</v>
      </c>
      <c r="AQ777" s="25" t="e">
        <f t="shared" si="414"/>
        <v>#NAME?</v>
      </c>
      <c r="AR777" s="25" t="e">
        <f t="shared" si="414"/>
        <v>#NAME?</v>
      </c>
      <c r="AS777" s="25" t="e">
        <f t="shared" si="414"/>
        <v>#NAME?</v>
      </c>
      <c r="AT777" s="25" t="e">
        <f t="shared" si="414"/>
        <v>#NAME?</v>
      </c>
      <c r="AU777" s="25" t="e">
        <f t="shared" si="414"/>
        <v>#NAME?</v>
      </c>
      <c r="AV777" s="25" t="e">
        <f t="shared" si="414"/>
        <v>#NAME?</v>
      </c>
      <c r="AW777" s="25" t="e">
        <f t="shared" si="414"/>
        <v>#NAME?</v>
      </c>
      <c r="AX777" s="25" t="e">
        <f t="shared" si="414"/>
        <v>#NAME?</v>
      </c>
      <c r="AY777" s="25" t="e">
        <f t="shared" si="414"/>
        <v>#NAME?</v>
      </c>
      <c r="AZ777" s="25" t="e">
        <f t="shared" si="414"/>
        <v>#NAME?</v>
      </c>
      <c r="BA777" s="25" t="e">
        <f t="shared" si="414"/>
        <v>#NAME?</v>
      </c>
      <c r="BB777" s="25" t="e">
        <f t="shared" si="414"/>
        <v>#NAME?</v>
      </c>
      <c r="BC777" s="25" t="e">
        <f t="shared" si="414"/>
        <v>#NAME?</v>
      </c>
      <c r="BD777" s="25" t="e">
        <f t="shared" si="414"/>
        <v>#NAME?</v>
      </c>
    </row>
    <row r="778" spans="1:56">
      <c r="A778" s="32" t="e">
        <f>+"Maturity "&amp; PV_Base!A776&amp;""</f>
        <v>#REF!</v>
      </c>
      <c r="B778" s="33" t="e">
        <f>#REF!</f>
        <v>#REF!</v>
      </c>
      <c r="C778" s="30" t="str">
        <f>$C$9</f>
        <v>Base</v>
      </c>
      <c r="D778" s="31">
        <v>100</v>
      </c>
      <c r="E778" s="27"/>
      <c r="F778" s="27"/>
      <c r="G778" s="27"/>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7"/>
      <c r="AY778" s="27"/>
      <c r="AZ778" s="27"/>
      <c r="BA778" s="27"/>
      <c r="BB778" s="12"/>
      <c r="BC778" s="12"/>
      <c r="BD778" s="12"/>
    </row>
    <row r="779" spans="1:56">
      <c r="A779" s="32" t="e">
        <f>+"Interest "&amp; PV_Base!A776&amp;""</f>
        <v>#REF!</v>
      </c>
      <c r="B779" s="35" t="e">
        <f>#REF!</f>
        <v>#REF!</v>
      </c>
      <c r="C779" s="30" t="e">
        <f>$C$10</f>
        <v>#REF!</v>
      </c>
      <c r="D779" s="34" t="e">
        <f>D778-D780</f>
        <v>#REF!</v>
      </c>
      <c r="E779" s="34" t="e">
        <f t="shared" ref="E779:AQ779" si="415">D779-E780</f>
        <v>#REF!</v>
      </c>
      <c r="F779" s="34" t="e">
        <f t="shared" si="415"/>
        <v>#REF!</v>
      </c>
      <c r="G779" s="34" t="e">
        <f t="shared" si="415"/>
        <v>#REF!</v>
      </c>
      <c r="H779" s="34" t="e">
        <f t="shared" si="415"/>
        <v>#REF!</v>
      </c>
      <c r="I779" s="34" t="e">
        <f t="shared" si="415"/>
        <v>#REF!</v>
      </c>
      <c r="J779" s="34" t="e">
        <f t="shared" si="415"/>
        <v>#REF!</v>
      </c>
      <c r="K779" s="34" t="e">
        <f t="shared" si="415"/>
        <v>#REF!</v>
      </c>
      <c r="L779" s="34" t="e">
        <f t="shared" si="415"/>
        <v>#REF!</v>
      </c>
      <c r="M779" s="34" t="e">
        <f t="shared" si="415"/>
        <v>#REF!</v>
      </c>
      <c r="N779" s="34" t="e">
        <f t="shared" si="415"/>
        <v>#REF!</v>
      </c>
      <c r="O779" s="34" t="e">
        <f t="shared" si="415"/>
        <v>#REF!</v>
      </c>
      <c r="P779" s="34" t="e">
        <f t="shared" si="415"/>
        <v>#REF!</v>
      </c>
      <c r="Q779" s="34" t="e">
        <f t="shared" si="415"/>
        <v>#REF!</v>
      </c>
      <c r="R779" s="34" t="e">
        <f t="shared" si="415"/>
        <v>#REF!</v>
      </c>
      <c r="S779" s="34" t="e">
        <f t="shared" si="415"/>
        <v>#REF!</v>
      </c>
      <c r="T779" s="34" t="e">
        <f t="shared" si="415"/>
        <v>#REF!</v>
      </c>
      <c r="U779" s="34" t="e">
        <f t="shared" si="415"/>
        <v>#REF!</v>
      </c>
      <c r="V779" s="34" t="e">
        <f t="shared" si="415"/>
        <v>#REF!</v>
      </c>
      <c r="W779" s="34" t="e">
        <f t="shared" si="415"/>
        <v>#REF!</v>
      </c>
      <c r="X779" s="34" t="e">
        <f t="shared" si="415"/>
        <v>#REF!</v>
      </c>
      <c r="Y779" s="34" t="e">
        <f t="shared" si="415"/>
        <v>#REF!</v>
      </c>
      <c r="Z779" s="34" t="e">
        <f t="shared" si="415"/>
        <v>#REF!</v>
      </c>
      <c r="AA779" s="34" t="e">
        <f t="shared" si="415"/>
        <v>#REF!</v>
      </c>
      <c r="AB779" s="34" t="e">
        <f t="shared" si="415"/>
        <v>#REF!</v>
      </c>
      <c r="AC779" s="34" t="e">
        <f t="shared" si="415"/>
        <v>#REF!</v>
      </c>
      <c r="AD779" s="34" t="e">
        <f t="shared" si="415"/>
        <v>#REF!</v>
      </c>
      <c r="AE779" s="34" t="e">
        <f t="shared" si="415"/>
        <v>#REF!</v>
      </c>
      <c r="AF779" s="34" t="e">
        <f t="shared" si="415"/>
        <v>#REF!</v>
      </c>
      <c r="AG779" s="34" t="e">
        <f t="shared" si="415"/>
        <v>#REF!</v>
      </c>
      <c r="AH779" s="34" t="e">
        <f t="shared" si="415"/>
        <v>#REF!</v>
      </c>
      <c r="AI779" s="34" t="e">
        <f t="shared" si="415"/>
        <v>#REF!</v>
      </c>
      <c r="AJ779" s="34" t="e">
        <f t="shared" si="415"/>
        <v>#REF!</v>
      </c>
      <c r="AK779" s="34" t="e">
        <f t="shared" si="415"/>
        <v>#REF!</v>
      </c>
      <c r="AL779" s="34" t="e">
        <f t="shared" si="415"/>
        <v>#REF!</v>
      </c>
      <c r="AM779" s="34" t="e">
        <f t="shared" si="415"/>
        <v>#REF!</v>
      </c>
      <c r="AN779" s="34" t="e">
        <f t="shared" si="415"/>
        <v>#REF!</v>
      </c>
      <c r="AO779" s="34" t="e">
        <f t="shared" si="415"/>
        <v>#REF!</v>
      </c>
      <c r="AP779" s="34" t="e">
        <f t="shared" si="415"/>
        <v>#REF!</v>
      </c>
      <c r="AQ779" s="34" t="e">
        <f t="shared" si="415"/>
        <v>#REF!</v>
      </c>
      <c r="AR779" s="34"/>
      <c r="AS779" s="34"/>
      <c r="AT779" s="34"/>
      <c r="AU779" s="34"/>
      <c r="AV779" s="34"/>
      <c r="AW779" s="34"/>
      <c r="AX779" s="34"/>
      <c r="AY779" s="34"/>
      <c r="AZ779" s="34"/>
      <c r="BA779" s="34"/>
      <c r="BB779" s="46"/>
      <c r="BC779" s="46"/>
      <c r="BD779" s="46"/>
    </row>
    <row r="780" spans="1:56">
      <c r="A780" s="36" t="e">
        <f>+"Discount "&amp; PV_Base!A776&amp;""</f>
        <v>#REF!</v>
      </c>
      <c r="B780" s="37" t="e">
        <f>#REF!</f>
        <v>#REF!</v>
      </c>
      <c r="C780" s="30" t="e">
        <f>$C$11</f>
        <v>#REF!</v>
      </c>
      <c r="D780" s="34" t="e">
        <f>IF(D776-D776-1&lt;B777,0,IF(D776-D776-1&lt;B778,D778/(B778-B777),0))</f>
        <v>#REF!</v>
      </c>
      <c r="E780" s="34" t="e">
        <f>IF(E776-D776-1&lt;B777,0,IF(E776-D776-1&lt;B778,D778/(B778-B777),0))</f>
        <v>#REF!</v>
      </c>
      <c r="F780" s="34" t="e">
        <f>IF(F776-D776-1&lt;B777,0,IF(F776-D776-1&lt;B778,D778/(B778-B777),0))</f>
        <v>#REF!</v>
      </c>
      <c r="G780" s="34" t="e">
        <f>IF(G776-D776-1&lt;B777,0,IF(G776-D776-1&lt;B778,D778/(B778-B777),0))</f>
        <v>#REF!</v>
      </c>
      <c r="H780" s="34" t="e">
        <f>IF(H776-D776-1&lt;B777,0,IF(H776-D776-1&lt;B778,D778/(B778-B777),0))</f>
        <v>#REF!</v>
      </c>
      <c r="I780" s="34" t="e">
        <f>IF(I776-D776-1&lt;B777,0,IF(I776-D776-1&lt;B778,D778/(B778-B777),0))</f>
        <v>#REF!</v>
      </c>
      <c r="J780" s="34" t="e">
        <f>IF(J776-D776-1&lt;B777,0,IF(J776-D776-1&lt;B778,D778/(B778-B777),0))</f>
        <v>#REF!</v>
      </c>
      <c r="K780" s="34" t="e">
        <f>IF(K776-D776-1&lt;B777,0,IF(K776-D776-1&lt;B778,D778/(B778-B777),0))</f>
        <v>#REF!</v>
      </c>
      <c r="L780" s="34" t="e">
        <f>IF(L776-D776-1&lt;B777,0,IF(L776-D776-1&lt;B778,D778/(B778-B777),0))</f>
        <v>#REF!</v>
      </c>
      <c r="M780" s="34" t="e">
        <f>IF(M776-D776-1&lt;B777,0,IF(M776-D776-1&lt;B778,D778/(B778-B777),0))</f>
        <v>#REF!</v>
      </c>
      <c r="N780" s="34" t="e">
        <f>IF(N776-D776-1&lt;B777,0,IF(N776-D776-1&lt;B778,D778/(B778-B777),0))</f>
        <v>#REF!</v>
      </c>
      <c r="O780" s="34" t="e">
        <f>IF(O776-D776-1&lt;B777,0,IF(O776-D776-1&lt;B778,D778/(B778-B777),0))</f>
        <v>#REF!</v>
      </c>
      <c r="P780" s="34" t="e">
        <f>IF(P776-D776-1&lt;B777,0,IF(P776-D776-1&lt;B778,D778/(B778-B777),0))</f>
        <v>#REF!</v>
      </c>
      <c r="Q780" s="34" t="e">
        <f>IF(Q776-D776-1&lt;B777,0,IF(Q776-D776-1&lt;B778,D778/(B778-B777),0))</f>
        <v>#REF!</v>
      </c>
      <c r="R780" s="34" t="e">
        <f>IF(R776-D776-1&lt;B777,0,IF(R776-D776-1&lt;B778,D778/(B778-B777),0))</f>
        <v>#REF!</v>
      </c>
      <c r="S780" s="34" t="e">
        <f>IF(S776-D776-1&lt;B777,0,IF(S776-D776-1&lt;B778,D778/(B778-B777),0))</f>
        <v>#REF!</v>
      </c>
      <c r="T780" s="34" t="e">
        <f>IF(T776-D776-1&lt;B777,0,IF(T776-D776-1&lt;B778,D778/(B778-B777),0))</f>
        <v>#REF!</v>
      </c>
      <c r="U780" s="34" t="e">
        <f>IF(U776-D776-1&lt;B777,0,IF(U776-D776-1&lt;B778,D778/(B778-B777),0))</f>
        <v>#REF!</v>
      </c>
      <c r="V780" s="34" t="e">
        <f>IF(V776-D776-1&lt;B777,0,IF(V776-D776-1&lt;B778,D778/(B778-B777),0))</f>
        <v>#REF!</v>
      </c>
      <c r="W780" s="34" t="e">
        <f>IF(W776-D776-1&lt;B777,0,IF(W776-D776-1&lt;B778,D778/(B778-B777),0))</f>
        <v>#REF!</v>
      </c>
      <c r="X780" s="34" t="e">
        <f>IF(X776-D776-1&lt;B777,0,IF(X776-D776-1&lt;B778,D778/(B778-B777),0))</f>
        <v>#REF!</v>
      </c>
      <c r="Y780" s="34" t="e">
        <f>IF(Y776-D776-1&lt;B777,0,IF(Y776-D776-1&lt;B778,D778/(B778-B777),0))</f>
        <v>#REF!</v>
      </c>
      <c r="Z780" s="34" t="e">
        <f>IF(Z776-D776-1&lt;B777,0,IF(Z776-D776-1&lt;B778,D778/(B778-B777),0))</f>
        <v>#REF!</v>
      </c>
      <c r="AA780" s="34" t="e">
        <f>IF(AA776-D776-1&lt;B777,0,IF(AA776-D776-1&lt;B778,D778/(B778-B777),0))</f>
        <v>#REF!</v>
      </c>
      <c r="AB780" s="34" t="e">
        <f>IF(AB776-D776-1&lt;B777,0,IF(AB776-D776-1&lt;B778,D778/(B778-B777),0))</f>
        <v>#REF!</v>
      </c>
      <c r="AC780" s="34" t="e">
        <f>IF(AC776-D776-1&lt;B777,0,IF(AC776-D776-1&lt;B778,D778/(B778-B777),0))</f>
        <v>#REF!</v>
      </c>
      <c r="AD780" s="34" t="e">
        <f>IF(AD776-D776-1&lt;B777,0,IF(AD776-D776-1&lt;B778,D778/(B778-B777),0))</f>
        <v>#REF!</v>
      </c>
      <c r="AE780" s="34" t="e">
        <f>IF(AE776-D776-1&lt;B777,0,IF(AE776-D776-1&lt;B778,D778/(B778-B777),0))</f>
        <v>#REF!</v>
      </c>
      <c r="AF780" s="34" t="e">
        <f>IF(AF776-D776-1&lt;B777,0,IF(AF776-D776-1&lt;B778,D778/(B778-B777),0))</f>
        <v>#REF!</v>
      </c>
      <c r="AG780" s="34" t="e">
        <f>IF(AG776-D776-1&lt;B777,0,IF(AG776-D776-1&lt;B778,D778/(B778-B777),0))</f>
        <v>#REF!</v>
      </c>
      <c r="AH780" s="34" t="e">
        <f>IF(AH776-D776-1&lt;B777,0,IF(AH776-D776-1&lt;B778,D778/(B778-B777),0))</f>
        <v>#REF!</v>
      </c>
      <c r="AI780" s="34" t="e">
        <f>IF(AI776-D776-1&lt;B777,0,IF(AI776-D776-1&lt;B778,D778/(B778-B777),0))</f>
        <v>#REF!</v>
      </c>
      <c r="AJ780" s="34" t="e">
        <f>IF(AJ776-D776-1&lt;B777,0,IF(AJ776-D776-1&lt;B778,D778/(B778-B777),0))</f>
        <v>#REF!</v>
      </c>
      <c r="AK780" s="34" t="e">
        <f>IF(AK776-D776-1&lt;B777,0,IF(AK776-D776-1&lt;B778,D778/(B778-B777),0))</f>
        <v>#REF!</v>
      </c>
      <c r="AL780" s="34" t="e">
        <f>IF(AL776-D776-1&lt;B777,0,IF(AL776-D776-1&lt;B778,D778/(B778-B777),0))</f>
        <v>#REF!</v>
      </c>
      <c r="AM780" s="34" t="e">
        <f>IF(AM776-D776-1&lt;B777,0,IF(AM776-D776-1&lt;B778,D778/(B778-B777),0))</f>
        <v>#REF!</v>
      </c>
      <c r="AN780" s="34" t="e">
        <f>IF(AN776-D776-1&lt;B777,0,IF(AN776-D776-1&lt;B778,D778/(B778-B777),0))</f>
        <v>#REF!</v>
      </c>
      <c r="AO780" s="34" t="e">
        <f>IF(AO776-D776-1&lt;B777,0,IF(AO776-D776-1&lt;B778,D778/(B778-B777),0))</f>
        <v>#REF!</v>
      </c>
      <c r="AP780" s="34" t="e">
        <f>IF(AP776-D776-1&lt;B777,0,IF(AP776-D776-1&lt;B778,D778/(B778-B777),0))</f>
        <v>#REF!</v>
      </c>
      <c r="AQ780" s="34" t="e">
        <f>IF(AQ776-D776-1&lt;B777,0,IF(AQ776-D776-1&lt;B778,D778/(B778-B777),0))</f>
        <v>#REF!</v>
      </c>
      <c r="AR780" s="34"/>
      <c r="AS780" s="34"/>
      <c r="AT780" s="34"/>
      <c r="AU780" s="34"/>
      <c r="AV780" s="34"/>
      <c r="AW780" s="34"/>
      <c r="AX780" s="34"/>
      <c r="AY780" s="34"/>
      <c r="AZ780" s="34"/>
      <c r="BA780" s="34"/>
      <c r="BB780" s="46"/>
      <c r="BC780" s="46"/>
      <c r="BD780" s="46"/>
    </row>
    <row r="781" spans="1:56">
      <c r="A781" s="49"/>
      <c r="B781" s="12"/>
      <c r="C781" s="30" t="e">
        <f>$C$12</f>
        <v>#REF!</v>
      </c>
      <c r="D781" s="84"/>
      <c r="E781" s="84" t="e">
        <f>$B779*D779</f>
        <v>#REF!</v>
      </c>
      <c r="F781" s="84" t="e">
        <f t="shared" ref="F781:BD781" si="416">$B779*E779</f>
        <v>#REF!</v>
      </c>
      <c r="G781" s="84" t="e">
        <f t="shared" si="416"/>
        <v>#REF!</v>
      </c>
      <c r="H781" s="84" t="e">
        <f t="shared" si="416"/>
        <v>#REF!</v>
      </c>
      <c r="I781" s="84" t="e">
        <f t="shared" si="416"/>
        <v>#REF!</v>
      </c>
      <c r="J781" s="84" t="e">
        <f t="shared" si="416"/>
        <v>#REF!</v>
      </c>
      <c r="K781" s="84" t="e">
        <f t="shared" si="416"/>
        <v>#REF!</v>
      </c>
      <c r="L781" s="84" t="e">
        <f t="shared" si="416"/>
        <v>#REF!</v>
      </c>
      <c r="M781" s="84" t="e">
        <f t="shared" si="416"/>
        <v>#REF!</v>
      </c>
      <c r="N781" s="84" t="e">
        <f t="shared" si="416"/>
        <v>#REF!</v>
      </c>
      <c r="O781" s="84" t="e">
        <f t="shared" si="416"/>
        <v>#REF!</v>
      </c>
      <c r="P781" s="84" t="e">
        <f t="shared" si="416"/>
        <v>#REF!</v>
      </c>
      <c r="Q781" s="84" t="e">
        <f t="shared" si="416"/>
        <v>#REF!</v>
      </c>
      <c r="R781" s="84" t="e">
        <f t="shared" si="416"/>
        <v>#REF!</v>
      </c>
      <c r="S781" s="84" t="e">
        <f t="shared" si="416"/>
        <v>#REF!</v>
      </c>
      <c r="T781" s="84" t="e">
        <f t="shared" si="416"/>
        <v>#REF!</v>
      </c>
      <c r="U781" s="84" t="e">
        <f t="shared" si="416"/>
        <v>#REF!</v>
      </c>
      <c r="V781" s="84" t="e">
        <f t="shared" si="416"/>
        <v>#REF!</v>
      </c>
      <c r="W781" s="84" t="e">
        <f t="shared" si="416"/>
        <v>#REF!</v>
      </c>
      <c r="X781" s="84" t="e">
        <f t="shared" si="416"/>
        <v>#REF!</v>
      </c>
      <c r="Y781" s="84" t="e">
        <f t="shared" si="416"/>
        <v>#REF!</v>
      </c>
      <c r="Z781" s="84" t="e">
        <f t="shared" si="416"/>
        <v>#REF!</v>
      </c>
      <c r="AA781" s="84" t="e">
        <f t="shared" si="416"/>
        <v>#REF!</v>
      </c>
      <c r="AB781" s="84" t="e">
        <f t="shared" si="416"/>
        <v>#REF!</v>
      </c>
      <c r="AC781" s="84" t="e">
        <f t="shared" si="416"/>
        <v>#REF!</v>
      </c>
      <c r="AD781" s="84" t="e">
        <f t="shared" si="416"/>
        <v>#REF!</v>
      </c>
      <c r="AE781" s="84" t="e">
        <f t="shared" si="416"/>
        <v>#REF!</v>
      </c>
      <c r="AF781" s="84" t="e">
        <f t="shared" si="416"/>
        <v>#REF!</v>
      </c>
      <c r="AG781" s="84" t="e">
        <f t="shared" si="416"/>
        <v>#REF!</v>
      </c>
      <c r="AH781" s="84" t="e">
        <f t="shared" si="416"/>
        <v>#REF!</v>
      </c>
      <c r="AI781" s="84" t="e">
        <f t="shared" si="416"/>
        <v>#REF!</v>
      </c>
      <c r="AJ781" s="84" t="e">
        <f t="shared" si="416"/>
        <v>#REF!</v>
      </c>
      <c r="AK781" s="84" t="e">
        <f t="shared" si="416"/>
        <v>#REF!</v>
      </c>
      <c r="AL781" s="84" t="e">
        <f t="shared" si="416"/>
        <v>#REF!</v>
      </c>
      <c r="AM781" s="84" t="e">
        <f t="shared" si="416"/>
        <v>#REF!</v>
      </c>
      <c r="AN781" s="84" t="e">
        <f t="shared" si="416"/>
        <v>#REF!</v>
      </c>
      <c r="AO781" s="84" t="e">
        <f t="shared" si="416"/>
        <v>#REF!</v>
      </c>
      <c r="AP781" s="84" t="e">
        <f t="shared" si="416"/>
        <v>#REF!</v>
      </c>
      <c r="AQ781" s="84" t="e">
        <f t="shared" si="416"/>
        <v>#REF!</v>
      </c>
      <c r="AR781" s="84" t="e">
        <f t="shared" si="416"/>
        <v>#REF!</v>
      </c>
      <c r="AS781" s="84" t="e">
        <f t="shared" si="416"/>
        <v>#REF!</v>
      </c>
      <c r="AT781" s="84" t="e">
        <f t="shared" si="416"/>
        <v>#REF!</v>
      </c>
      <c r="AU781" s="84" t="e">
        <f t="shared" si="416"/>
        <v>#REF!</v>
      </c>
      <c r="AV781" s="84" t="e">
        <f t="shared" si="416"/>
        <v>#REF!</v>
      </c>
      <c r="AW781" s="84" t="e">
        <f t="shared" si="416"/>
        <v>#REF!</v>
      </c>
      <c r="AX781" s="84" t="e">
        <f t="shared" si="416"/>
        <v>#REF!</v>
      </c>
      <c r="AY781" s="84" t="e">
        <f t="shared" si="416"/>
        <v>#REF!</v>
      </c>
      <c r="AZ781" s="84" t="e">
        <f t="shared" si="416"/>
        <v>#REF!</v>
      </c>
      <c r="BA781" s="84" t="e">
        <f t="shared" si="416"/>
        <v>#REF!</v>
      </c>
      <c r="BB781" s="84" t="e">
        <f t="shared" si="416"/>
        <v>#REF!</v>
      </c>
      <c r="BC781" s="84" t="e">
        <f t="shared" si="416"/>
        <v>#REF!</v>
      </c>
      <c r="BD781" s="84" t="e">
        <f t="shared" si="416"/>
        <v>#REF!</v>
      </c>
    </row>
    <row r="782" spans="1:56">
      <c r="A782" s="49"/>
      <c r="B782" s="12"/>
      <c r="C782" s="30" t="e">
        <f>$C$13</f>
        <v>#REF!</v>
      </c>
      <c r="D782" s="34" t="e">
        <f t="shared" ref="D782:AQ782" si="417">D780+D781</f>
        <v>#REF!</v>
      </c>
      <c r="E782" s="34" t="e">
        <f t="shared" si="417"/>
        <v>#REF!</v>
      </c>
      <c r="F782" s="34" t="e">
        <f t="shared" si="417"/>
        <v>#REF!</v>
      </c>
      <c r="G782" s="34" t="e">
        <f t="shared" si="417"/>
        <v>#REF!</v>
      </c>
      <c r="H782" s="34" t="e">
        <f t="shared" si="417"/>
        <v>#REF!</v>
      </c>
      <c r="I782" s="34" t="e">
        <f t="shared" si="417"/>
        <v>#REF!</v>
      </c>
      <c r="J782" s="34" t="e">
        <f t="shared" si="417"/>
        <v>#REF!</v>
      </c>
      <c r="K782" s="34" t="e">
        <f t="shared" si="417"/>
        <v>#REF!</v>
      </c>
      <c r="L782" s="34" t="e">
        <f t="shared" si="417"/>
        <v>#REF!</v>
      </c>
      <c r="M782" s="34" t="e">
        <f t="shared" si="417"/>
        <v>#REF!</v>
      </c>
      <c r="N782" s="34" t="e">
        <f t="shared" si="417"/>
        <v>#REF!</v>
      </c>
      <c r="O782" s="34" t="e">
        <f t="shared" si="417"/>
        <v>#REF!</v>
      </c>
      <c r="P782" s="34" t="e">
        <f t="shared" si="417"/>
        <v>#REF!</v>
      </c>
      <c r="Q782" s="34" t="e">
        <f t="shared" si="417"/>
        <v>#REF!</v>
      </c>
      <c r="R782" s="34" t="e">
        <f t="shared" si="417"/>
        <v>#REF!</v>
      </c>
      <c r="S782" s="34" t="e">
        <f t="shared" si="417"/>
        <v>#REF!</v>
      </c>
      <c r="T782" s="34" t="e">
        <f t="shared" si="417"/>
        <v>#REF!</v>
      </c>
      <c r="U782" s="34" t="e">
        <f t="shared" si="417"/>
        <v>#REF!</v>
      </c>
      <c r="V782" s="34" t="e">
        <f t="shared" si="417"/>
        <v>#REF!</v>
      </c>
      <c r="W782" s="34" t="e">
        <f t="shared" si="417"/>
        <v>#REF!</v>
      </c>
      <c r="X782" s="34" t="e">
        <f t="shared" si="417"/>
        <v>#REF!</v>
      </c>
      <c r="Y782" s="34" t="e">
        <f t="shared" si="417"/>
        <v>#REF!</v>
      </c>
      <c r="Z782" s="34" t="e">
        <f t="shared" si="417"/>
        <v>#REF!</v>
      </c>
      <c r="AA782" s="34" t="e">
        <f t="shared" si="417"/>
        <v>#REF!</v>
      </c>
      <c r="AB782" s="34" t="e">
        <f t="shared" si="417"/>
        <v>#REF!</v>
      </c>
      <c r="AC782" s="34" t="e">
        <f t="shared" si="417"/>
        <v>#REF!</v>
      </c>
      <c r="AD782" s="34" t="e">
        <f t="shared" si="417"/>
        <v>#REF!</v>
      </c>
      <c r="AE782" s="34" t="e">
        <f t="shared" si="417"/>
        <v>#REF!</v>
      </c>
      <c r="AF782" s="34" t="e">
        <f t="shared" si="417"/>
        <v>#REF!</v>
      </c>
      <c r="AG782" s="34" t="e">
        <f t="shared" si="417"/>
        <v>#REF!</v>
      </c>
      <c r="AH782" s="34" t="e">
        <f t="shared" si="417"/>
        <v>#REF!</v>
      </c>
      <c r="AI782" s="34" t="e">
        <f t="shared" si="417"/>
        <v>#REF!</v>
      </c>
      <c r="AJ782" s="34" t="e">
        <f t="shared" si="417"/>
        <v>#REF!</v>
      </c>
      <c r="AK782" s="34" t="e">
        <f t="shared" si="417"/>
        <v>#REF!</v>
      </c>
      <c r="AL782" s="34" t="e">
        <f t="shared" si="417"/>
        <v>#REF!</v>
      </c>
      <c r="AM782" s="34" t="e">
        <f t="shared" si="417"/>
        <v>#REF!</v>
      </c>
      <c r="AN782" s="34" t="e">
        <f t="shared" si="417"/>
        <v>#REF!</v>
      </c>
      <c r="AO782" s="34" t="e">
        <f t="shared" si="417"/>
        <v>#REF!</v>
      </c>
      <c r="AP782" s="34" t="e">
        <f t="shared" si="417"/>
        <v>#REF!</v>
      </c>
      <c r="AQ782" s="34" t="e">
        <f t="shared" si="417"/>
        <v>#REF!</v>
      </c>
      <c r="AR782" s="34"/>
      <c r="AS782" s="34"/>
      <c r="AT782" s="34"/>
      <c r="AU782" s="34"/>
      <c r="AV782" s="34"/>
      <c r="AW782" s="34"/>
      <c r="AX782" s="34"/>
      <c r="AY782" s="34"/>
      <c r="AZ782" s="34"/>
      <c r="BA782" s="34"/>
      <c r="BB782" s="45"/>
      <c r="BC782" s="45"/>
      <c r="BD782" s="45"/>
    </row>
    <row r="783" spans="1:56">
      <c r="A783" s="39"/>
      <c r="B783" s="12"/>
      <c r="C783" s="30" t="e">
        <f>$C$14</f>
        <v>#REF!</v>
      </c>
      <c r="D783" s="34" t="e">
        <f>IF($B779&gt;=$B780, D779, NPV($B780,E782:$BD782))</f>
        <v>#REF!</v>
      </c>
      <c r="E783" s="34" t="e">
        <f>IF($B779&gt;=$B780, E779, NPV($B780,F782:$BD782))</f>
        <v>#REF!</v>
      </c>
      <c r="F783" s="34" t="e">
        <f>IF($B779&gt;=$B780, F779, NPV($B780,G782:$BD782))</f>
        <v>#REF!</v>
      </c>
      <c r="G783" s="34" t="e">
        <f>IF($B779&gt;=$B780, G779, NPV($B780,H782:$BD782))</f>
        <v>#REF!</v>
      </c>
      <c r="H783" s="34" t="e">
        <f>IF($B779&gt;=$B780, H779, NPV($B780,I782:$BD782))</f>
        <v>#REF!</v>
      </c>
      <c r="I783" s="34" t="e">
        <f>IF($B779&gt;=$B780, I779, NPV($B780,J782:$BD782))</f>
        <v>#REF!</v>
      </c>
      <c r="J783" s="34" t="e">
        <f>IF($B779&gt;=$B780, J779, NPV($B780,K782:$BD782))</f>
        <v>#REF!</v>
      </c>
      <c r="K783" s="34" t="e">
        <f>IF($B779&gt;=$B780, K779, NPV($B780,L782:$BD782))</f>
        <v>#REF!</v>
      </c>
      <c r="L783" s="34" t="e">
        <f>IF($B779&gt;=$B780, L779, NPV($B780,M782:$BD782))</f>
        <v>#REF!</v>
      </c>
      <c r="M783" s="34" t="e">
        <f>IF($B779&gt;=$B780, M779, NPV($B780,N782:$BD782))</f>
        <v>#REF!</v>
      </c>
      <c r="N783" s="34" t="e">
        <f>IF($B779&gt;=$B780, N779, NPV($B780,O782:$BD782))</f>
        <v>#REF!</v>
      </c>
      <c r="O783" s="34" t="e">
        <f>IF($B779&gt;=$B780, O779, NPV($B780,P782:$BD782))</f>
        <v>#REF!</v>
      </c>
      <c r="P783" s="34" t="e">
        <f>IF($B779&gt;=$B780, P779, NPV($B780,Q782:$BD782))</f>
        <v>#REF!</v>
      </c>
      <c r="Q783" s="34" t="e">
        <f>IF($B779&gt;=$B780, Q779, NPV($B780,R782:$BD782))</f>
        <v>#REF!</v>
      </c>
      <c r="R783" s="34" t="e">
        <f>IF($B779&gt;=$B780, R779, NPV($B780,S782:$BD782))</f>
        <v>#REF!</v>
      </c>
      <c r="S783" s="34" t="e">
        <f>IF($B779&gt;=$B780, S779, NPV($B780,T782:$BD782))</f>
        <v>#REF!</v>
      </c>
      <c r="T783" s="34" t="e">
        <f>IF($B779&gt;=$B780, T779, NPV($B780,U782:$BD782))</f>
        <v>#REF!</v>
      </c>
      <c r="U783" s="34" t="e">
        <f>IF($B779&gt;=$B780, U779, NPV($B780,V782:$BD782))</f>
        <v>#REF!</v>
      </c>
      <c r="V783" s="34" t="e">
        <f>IF($B779&gt;=$B780, V779, NPV($B780,W782:$BD782))</f>
        <v>#REF!</v>
      </c>
      <c r="W783" s="34" t="e">
        <f>IF($B779&gt;=$B780, W779, NPV($B780,X782:$BD782))</f>
        <v>#REF!</v>
      </c>
      <c r="X783" s="34" t="e">
        <f>IF($B779&gt;=$B780, X779, NPV($B780,Y782:$BD782))</f>
        <v>#REF!</v>
      </c>
      <c r="Y783" s="34" t="e">
        <f>IF($B779&gt;=$B780, Y779, NPV($B780,Z782:$BD782))</f>
        <v>#REF!</v>
      </c>
      <c r="Z783" s="34" t="e">
        <f>IF($B779&gt;=$B780, Z779, NPV($B780,AA782:$BD782))</f>
        <v>#REF!</v>
      </c>
      <c r="AA783" s="34" t="e">
        <f>IF($B779&gt;=$B780, AA779, NPV($B780,AB782:$BD782))</f>
        <v>#REF!</v>
      </c>
      <c r="AB783" s="34" t="e">
        <f>IF($B779&gt;=$B780, AB779, NPV($B780,AC782:$BD782))</f>
        <v>#REF!</v>
      </c>
      <c r="AC783" s="34" t="e">
        <f>IF($B779&gt;=$B780, AC779, NPV($B780,AD782:$BD782))</f>
        <v>#REF!</v>
      </c>
      <c r="AD783" s="34" t="e">
        <f>IF($B779&gt;=$B780, AD779, NPV($B780,AE782:$BD782))</f>
        <v>#REF!</v>
      </c>
      <c r="AE783" s="34" t="e">
        <f>IF($B779&gt;=$B780, AE779, NPV($B780,AF782:$BD782))</f>
        <v>#REF!</v>
      </c>
      <c r="AF783" s="34" t="e">
        <f>IF($B779&gt;=$B780, AF779, NPV($B780,AG782:$BD782))</f>
        <v>#REF!</v>
      </c>
      <c r="AG783" s="34" t="e">
        <f>IF($B779&gt;=$B780, AG779, NPV($B780,AH782:$BD782))</f>
        <v>#REF!</v>
      </c>
      <c r="AH783" s="34" t="e">
        <f>IF($B779&gt;=$B780, AH779, NPV($B780,AI782:$BD782))</f>
        <v>#REF!</v>
      </c>
      <c r="AI783" s="34" t="e">
        <f>IF($B779&gt;=$B780, AI779, NPV($B780,AJ782:$BD782))</f>
        <v>#REF!</v>
      </c>
      <c r="AJ783" s="34" t="e">
        <f>IF($B779&gt;=$B780, AJ779, NPV($B780,AK782:$BD782))</f>
        <v>#REF!</v>
      </c>
      <c r="AK783" s="34" t="e">
        <f>IF($B779&gt;=$B780, AK779, NPV($B780,AL782:$BD782))</f>
        <v>#REF!</v>
      </c>
      <c r="AL783" s="34" t="e">
        <f>IF($B779&gt;=$B780, AL779, NPV($B780,AM782:$BD782))</f>
        <v>#REF!</v>
      </c>
      <c r="AM783" s="34" t="e">
        <f>IF($B779&gt;=$B780, AM779, NPV($B780,AN782:$BD782))</f>
        <v>#REF!</v>
      </c>
      <c r="AN783" s="34" t="e">
        <f>IF($B779&gt;=$B780, AN779, NPV($B780,AO782:$BD782))</f>
        <v>#REF!</v>
      </c>
      <c r="AO783" s="34" t="e">
        <f>IF($B779&gt;=$B780, AO779, NPV($B780,AP782:$BD782))</f>
        <v>#REF!</v>
      </c>
      <c r="AP783" s="34" t="e">
        <f>IF($B779&gt;=$B780, AP779, NPV($B780,AQ782:$BD782))</f>
        <v>#REF!</v>
      </c>
      <c r="AQ783" s="34" t="e">
        <f>IF($B779&gt;=$B780, AQ779, NPV($B780,AR782:$BD782))</f>
        <v>#REF!</v>
      </c>
      <c r="AR783" s="34"/>
      <c r="AS783" s="34"/>
      <c r="AT783" s="34"/>
      <c r="AU783" s="34"/>
      <c r="AV783" s="34"/>
      <c r="AW783" s="34"/>
      <c r="AX783" s="34"/>
      <c r="AY783" s="34"/>
      <c r="AZ783" s="34"/>
      <c r="BA783" s="34"/>
      <c r="BB783" s="34"/>
      <c r="BC783" s="34"/>
      <c r="BD783" s="34"/>
    </row>
    <row r="784" spans="1:56">
      <c r="A784" s="39"/>
      <c r="B784" s="12"/>
      <c r="C784" s="30" t="e">
        <f>$C$15</f>
        <v>#REF!</v>
      </c>
      <c r="D784" s="34" t="e">
        <f t="shared" ref="D784:AQ784" si="418">IF(D783=0,0,(1-D783/D779)*100)</f>
        <v>#REF!</v>
      </c>
      <c r="E784" s="34" t="e">
        <f t="shared" si="418"/>
        <v>#REF!</v>
      </c>
      <c r="F784" s="34" t="e">
        <f t="shared" si="418"/>
        <v>#REF!</v>
      </c>
      <c r="G784" s="34" t="e">
        <f t="shared" si="418"/>
        <v>#REF!</v>
      </c>
      <c r="H784" s="34" t="e">
        <f t="shared" si="418"/>
        <v>#REF!</v>
      </c>
      <c r="I784" s="34" t="e">
        <f t="shared" si="418"/>
        <v>#REF!</v>
      </c>
      <c r="J784" s="34" t="e">
        <f t="shared" si="418"/>
        <v>#REF!</v>
      </c>
      <c r="K784" s="34" t="e">
        <f t="shared" si="418"/>
        <v>#REF!</v>
      </c>
      <c r="L784" s="34" t="e">
        <f t="shared" si="418"/>
        <v>#REF!</v>
      </c>
      <c r="M784" s="34" t="e">
        <f t="shared" si="418"/>
        <v>#REF!</v>
      </c>
      <c r="N784" s="34" t="e">
        <f t="shared" si="418"/>
        <v>#REF!</v>
      </c>
      <c r="O784" s="34" t="e">
        <f t="shared" si="418"/>
        <v>#REF!</v>
      </c>
      <c r="P784" s="34" t="e">
        <f t="shared" si="418"/>
        <v>#REF!</v>
      </c>
      <c r="Q784" s="34" t="e">
        <f t="shared" si="418"/>
        <v>#REF!</v>
      </c>
      <c r="R784" s="34" t="e">
        <f t="shared" si="418"/>
        <v>#REF!</v>
      </c>
      <c r="S784" s="34" t="e">
        <f t="shared" si="418"/>
        <v>#REF!</v>
      </c>
      <c r="T784" s="34" t="e">
        <f t="shared" si="418"/>
        <v>#REF!</v>
      </c>
      <c r="U784" s="34" t="e">
        <f t="shared" si="418"/>
        <v>#REF!</v>
      </c>
      <c r="V784" s="34" t="e">
        <f t="shared" si="418"/>
        <v>#REF!</v>
      </c>
      <c r="W784" s="34" t="e">
        <f t="shared" si="418"/>
        <v>#REF!</v>
      </c>
      <c r="X784" s="34" t="e">
        <f t="shared" si="418"/>
        <v>#REF!</v>
      </c>
      <c r="Y784" s="34" t="e">
        <f t="shared" si="418"/>
        <v>#REF!</v>
      </c>
      <c r="Z784" s="34" t="e">
        <f t="shared" si="418"/>
        <v>#REF!</v>
      </c>
      <c r="AA784" s="34" t="e">
        <f t="shared" si="418"/>
        <v>#REF!</v>
      </c>
      <c r="AB784" s="34" t="e">
        <f t="shared" si="418"/>
        <v>#REF!</v>
      </c>
      <c r="AC784" s="34" t="e">
        <f t="shared" si="418"/>
        <v>#REF!</v>
      </c>
      <c r="AD784" s="34" t="e">
        <f t="shared" si="418"/>
        <v>#REF!</v>
      </c>
      <c r="AE784" s="34" t="e">
        <f t="shared" si="418"/>
        <v>#REF!</v>
      </c>
      <c r="AF784" s="34" t="e">
        <f t="shared" si="418"/>
        <v>#REF!</v>
      </c>
      <c r="AG784" s="34" t="e">
        <f t="shared" si="418"/>
        <v>#REF!</v>
      </c>
      <c r="AH784" s="34" t="e">
        <f t="shared" si="418"/>
        <v>#REF!</v>
      </c>
      <c r="AI784" s="34" t="e">
        <f t="shared" si="418"/>
        <v>#REF!</v>
      </c>
      <c r="AJ784" s="34" t="e">
        <f t="shared" si="418"/>
        <v>#REF!</v>
      </c>
      <c r="AK784" s="34" t="e">
        <f t="shared" si="418"/>
        <v>#REF!</v>
      </c>
      <c r="AL784" s="34" t="e">
        <f t="shared" si="418"/>
        <v>#REF!</v>
      </c>
      <c r="AM784" s="34" t="e">
        <f t="shared" si="418"/>
        <v>#REF!</v>
      </c>
      <c r="AN784" s="34" t="e">
        <f t="shared" si="418"/>
        <v>#REF!</v>
      </c>
      <c r="AO784" s="34" t="e">
        <f t="shared" si="418"/>
        <v>#REF!</v>
      </c>
      <c r="AP784" s="34" t="e">
        <f t="shared" si="418"/>
        <v>#REF!</v>
      </c>
      <c r="AQ784" s="34" t="e">
        <f t="shared" si="418"/>
        <v>#REF!</v>
      </c>
      <c r="AR784" s="50"/>
      <c r="AS784" s="50"/>
      <c r="AT784" s="50"/>
      <c r="AU784" s="50"/>
      <c r="AV784" s="50"/>
      <c r="AW784" s="50"/>
      <c r="AX784" s="50"/>
      <c r="AY784" s="50"/>
      <c r="AZ784" s="50"/>
      <c r="BA784" s="50"/>
      <c r="BB784" s="12"/>
      <c r="BC784" s="12"/>
      <c r="BD784" s="12"/>
    </row>
    <row r="785" spans="1:56">
      <c r="C785" s="30" t="str">
        <f>$C$16</f>
        <v>t-g&gt;0</v>
      </c>
      <c r="D785" s="42" t="e">
        <f t="shared" ref="D785:AE785" si="419">IF(D776-$B777&gt;0,D776-$B777,0)</f>
        <v>#REF!</v>
      </c>
      <c r="E785" s="42" t="e">
        <f t="shared" si="419"/>
        <v>#REF!</v>
      </c>
      <c r="F785" s="42" t="e">
        <f t="shared" si="419"/>
        <v>#REF!</v>
      </c>
      <c r="G785" s="42" t="e">
        <f t="shared" si="419"/>
        <v>#REF!</v>
      </c>
      <c r="H785" s="42" t="e">
        <f t="shared" si="419"/>
        <v>#REF!</v>
      </c>
      <c r="I785" s="42" t="e">
        <f t="shared" si="419"/>
        <v>#REF!</v>
      </c>
      <c r="J785" s="42" t="e">
        <f t="shared" si="419"/>
        <v>#REF!</v>
      </c>
      <c r="K785" s="42" t="e">
        <f t="shared" si="419"/>
        <v>#REF!</v>
      </c>
      <c r="L785" s="42" t="e">
        <f t="shared" si="419"/>
        <v>#REF!</v>
      </c>
      <c r="M785" s="42" t="e">
        <f t="shared" si="419"/>
        <v>#REF!</v>
      </c>
      <c r="N785" s="42" t="e">
        <f t="shared" si="419"/>
        <v>#REF!</v>
      </c>
      <c r="O785" s="42" t="e">
        <f t="shared" si="419"/>
        <v>#REF!</v>
      </c>
      <c r="P785" s="42" t="e">
        <f t="shared" si="419"/>
        <v>#REF!</v>
      </c>
      <c r="Q785" s="42" t="e">
        <f t="shared" si="419"/>
        <v>#REF!</v>
      </c>
      <c r="R785" s="42" t="e">
        <f t="shared" si="419"/>
        <v>#REF!</v>
      </c>
      <c r="S785" s="42" t="e">
        <f t="shared" si="419"/>
        <v>#REF!</v>
      </c>
      <c r="T785" s="42" t="e">
        <f t="shared" si="419"/>
        <v>#REF!</v>
      </c>
      <c r="U785" s="42" t="e">
        <f t="shared" si="419"/>
        <v>#REF!</v>
      </c>
      <c r="V785" s="42" t="e">
        <f t="shared" si="419"/>
        <v>#REF!</v>
      </c>
      <c r="W785" s="42" t="e">
        <f t="shared" si="419"/>
        <v>#REF!</v>
      </c>
      <c r="X785" s="42" t="e">
        <f t="shared" si="419"/>
        <v>#REF!</v>
      </c>
      <c r="Y785" s="42" t="e">
        <f t="shared" si="419"/>
        <v>#REF!</v>
      </c>
      <c r="Z785" s="42" t="e">
        <f t="shared" si="419"/>
        <v>#REF!</v>
      </c>
      <c r="AA785" s="42" t="e">
        <f t="shared" si="419"/>
        <v>#REF!</v>
      </c>
      <c r="AB785" s="42" t="e">
        <f t="shared" si="419"/>
        <v>#REF!</v>
      </c>
      <c r="AC785" s="42" t="e">
        <f t="shared" si="419"/>
        <v>#REF!</v>
      </c>
      <c r="AD785" s="42" t="e">
        <f t="shared" si="419"/>
        <v>#REF!</v>
      </c>
      <c r="AE785" s="42" t="e">
        <f t="shared" si="419"/>
        <v>#REF!</v>
      </c>
      <c r="AF785" s="42"/>
      <c r="AG785" s="42"/>
      <c r="AH785" s="42"/>
      <c r="AI785" s="42"/>
      <c r="AJ785" s="42"/>
      <c r="AK785" s="42"/>
      <c r="AL785" s="42"/>
      <c r="AM785" s="42"/>
      <c r="AN785" s="42"/>
      <c r="AO785" s="42"/>
      <c r="AP785" s="42"/>
      <c r="AQ785" s="42"/>
      <c r="AR785" s="43"/>
      <c r="AS785" s="43"/>
      <c r="AT785" s="43"/>
      <c r="AU785" s="43"/>
      <c r="AV785" s="43"/>
      <c r="AW785" s="43"/>
      <c r="AX785" s="43"/>
      <c r="AY785" s="43"/>
      <c r="AZ785" s="43"/>
      <c r="BA785" s="43"/>
      <c r="BB785" s="12"/>
      <c r="BC785" s="12"/>
      <c r="BD785" s="12"/>
    </row>
    <row r="786" spans="1:56">
      <c r="C786" s="30"/>
      <c r="D786" s="42" t="e">
        <f>IF(D785=0,0,CHOOSE(D785,D792,E792,F792,G792,H792,I792,J792,K792,L792,M792,N792,O792,P792,Q792,R792,S792,T792,U792,V792,W792,X792,Y792,Z792,AA792,AB792,AC792,AD792,AE792,AF792))</f>
        <v>#REF!</v>
      </c>
      <c r="E786" s="42" t="e">
        <f>IF(E785=0,0,CHOOSE(E785,D792,E792,F792,G792,H792,I792,J792,K792,L792,M792,N792,O792,P792,Q792,R792,S792,T792,U792,V792,W792,X792,Y792,Z792,AA792,AB792,AC792,AD792,AE792,AF792))</f>
        <v>#REF!</v>
      </c>
      <c r="F786" s="42" t="e">
        <f>IF(F785=0,0,CHOOSE(F785,D792,E792,F792,G792,H792,I792,J792,K792,L792,M792,N792,O792,P792,Q792,R792,S792,T792,U792,V792,W792,X792,Y792,Z792,AA792,AB792,AC792,AD792,AE792,AF792))</f>
        <v>#REF!</v>
      </c>
      <c r="G786" s="42" t="e">
        <f>IF(G785=0,0,CHOOSE(G785,D792,E792,F792,G792,H792,I792,J792,K792,L792,M792,N792,O792,P792,Q792,R792,S792,T792,U792,V792,W792,X792,Y792,Z792,AA792,AB792,AC792,AD792,AE792,AF792))</f>
        <v>#REF!</v>
      </c>
      <c r="H786" s="42" t="e">
        <f>IF(H785=0,0,CHOOSE(H785,D792,E792,F792,G792,H792,I792,J792,K792,L792,M792,N792,O792,P792,Q792,R792,S792,T792,U792,V792,W792,X792,Y792,Z792,AA792,AB792,AC792,AD792,AE792,AF792))</f>
        <v>#REF!</v>
      </c>
      <c r="I786" s="42" t="e">
        <f>IF(I785=0,0,CHOOSE(I785,D792,E792,F792,G792,H792,I792,J792,K792,L792,M792,N792,O792,P792,Q792,R792,S792,T792,U792,V792,W792,X792,Y792,Z792,AA792,AB792,AC792,AD792,AE792,AF792))</f>
        <v>#REF!</v>
      </c>
      <c r="J786" s="42" t="e">
        <f>IF(J785=0,0,CHOOSE(J785,D792,E792,F792,G792,H792,I792,J792,K792,L792,M792,N792,O792,P792,Q792,R792,S792,T792,U792,V792,W792,X792,Y792,Z792,AA792,AB792,AC792,AD792,AE792,AF792))</f>
        <v>#REF!</v>
      </c>
      <c r="K786" s="42" t="e">
        <f>IF(K785=0,0,CHOOSE(K785,D792,E792,F792,G792,H792,I792,J792,K792,L792,M792,N792,O792,P792,Q792,R792,S792,T792,U792,V792,W792,X792,Y792,Z792,AA792,AB792,AC792,AD792,AE792,AF792))</f>
        <v>#REF!</v>
      </c>
      <c r="L786" s="42" t="e">
        <f>IF(L785=0,0,CHOOSE(L785,D792,E792,F792,G792,H792,I792,J792,K792,L792,M792,N792,O792,P792,Q792,R792,S792,T792,U792,V792,W792,X792,Y792,Z792,AA792,AB792,AC792,AD792,AE792,AF792))</f>
        <v>#REF!</v>
      </c>
      <c r="M786" s="42" t="e">
        <f>IF(M785=0,0,CHOOSE(M785,D792,E792,F792,G792,H792,I792,J792,K792,L792,M792,N792,O792,P792,Q792,R792,S792,T792,U792,V792,W792,X792,Y792,Z792,AA792,AB792,AC792,AD792,AE792,AF792))</f>
        <v>#REF!</v>
      </c>
      <c r="N786" s="42" t="e">
        <f>IF(N785=0,0,CHOOSE(N785,D792,E792,F792,G792,H792,I792,J792,K792,L792,M792,N792,O792,P792,Q792,R792,S792,T792,U792,V792,W792,X792,Y792,Z792,AA792,AB792,AC792,AD792,AE792,AF792))</f>
        <v>#REF!</v>
      </c>
      <c r="O786" s="42" t="e">
        <f>IF(O785=0,0,CHOOSE(O785,D792,E792,F792,G792,H792,I792,J792,K792,L792,M792,N792,O792,P792,Q792,R792,S792,T792,U792,V792,W792,X792,Y792,Z792,AA792,AB792,AC792,AD792,AE792,AF792))</f>
        <v>#REF!</v>
      </c>
      <c r="P786" s="42" t="e">
        <f>IF(P785=0,0,CHOOSE(P785,D792,E792,F792,G792,H792,I792,J792,K792,L792,M792,N792,O792,P792,Q792,R792,S792,T792,U792,V792,W792,X792,Y792,Z792,AA792,AB792,AC792,AD792,AE792,AF792))</f>
        <v>#REF!</v>
      </c>
      <c r="Q786" s="42" t="e">
        <f>IF(Q785=0,0,CHOOSE(Q785,D792,E792,F792,G792,H792,I792,J792,K792,L792,M792,N792,O792,P792,Q792,R792,S792,T792,U792,V792,W792,X792,Y792,Z792,AA792,AB792,AC792,AD792,AE792,AF792))</f>
        <v>#REF!</v>
      </c>
      <c r="R786" s="42" t="e">
        <f>IF(R785=0,0,CHOOSE(R785,D792,E792,F792,G792,H792,I792,J792,K792,L792,M792,N792,O792,P792,Q792,R792,S792,T792,U792,V792,W792,X792,Y792,Z792,AA792,AB792,AC792,AD792,AE792,AF792))</f>
        <v>#REF!</v>
      </c>
      <c r="S786" s="42" t="e">
        <f>IF(S785=0,0,CHOOSE(S785,D792,E792,F792,G792,H792,I792,J792,K792,L792,M792,N792,O792,P792,Q792,R792,S792,T792,U792,V792,W792,X792,Y792,Z792,AA792,AB792,AC792,AD792,AE792,AF792))</f>
        <v>#REF!</v>
      </c>
      <c r="T786" s="42" t="e">
        <f>IF(T785=0,0,CHOOSE(T785,D792,E792,F792,G792,H792,I792,J792,K792,L792,M792,N792,O792,P792,Q792,R792,S792,T792,U792,V792,W792,X792,Y792,Z792,AA792,AB792,AC792,AD792,AE792,AF792))</f>
        <v>#REF!</v>
      </c>
      <c r="U786" s="42" t="e">
        <f>IF(U785=0,0,CHOOSE(U785,D792,E792,F792,G792,H792,I792,J792,K792,L792,M792,N792,O792,P792,Q792,R792,S792,T792,U792,V792,W792,X792,Y792,Z792,AA792,AB792,AC792,AD792,AE792,AF792))</f>
        <v>#REF!</v>
      </c>
      <c r="V786" s="42" t="e">
        <f>IF(V785=0,0,CHOOSE(V785,D792,E792,F792,G792,H792,I792,J792,K792,L792,M792,N792,O792,P792,Q792,R792,S792,T792,U792,V792,W792,X792,Y792,Z792,AA792,AB792,AC792,AD792,AE792,AF792))</f>
        <v>#REF!</v>
      </c>
      <c r="W786" s="42" t="e">
        <f>IF(W785=0,0,CHOOSE(W785,D792,E792,F792,G792,H792,I792,J792,K792,L792,M792,N792,O792,P792,Q792,R792,S792,T792,U792,V792,W792,X792,Y792,Z792,AA792,AB792,AC792,AD792,AE792,AF792))</f>
        <v>#REF!</v>
      </c>
      <c r="X786" s="42" t="e">
        <f>IF(X785=0,0,CHOOSE(X785,D792,E792,F792,G792,H792,I792,J792,K792,L792,M792,N792,O792,P792,Q792,R792,S792,T792,U792,V792,W792,X792,Y792,Z792,AA792,AB792,AC792,AD792,AE792,AF792))</f>
        <v>#REF!</v>
      </c>
      <c r="Y786" s="42" t="e">
        <f>IF(Y785=0,0,CHOOSE(Y785,D792,E792,F792,G792,H792,I792,J792,K792,L792,M792,N792,O792,P792,Q792,R792,S792,T792,U792,V792,W792,X792,Y792,Z792,AA792,AB792,AC792,AD792,AE792,AF792))</f>
        <v>#REF!</v>
      </c>
      <c r="Z786" s="42" t="e">
        <f>IF(Z785=0,0,CHOOSE(Z785,D792,E792,F792,G792,H792,I792,J792,K792,L792,M792,N792,O792,P792,Q792,R792,S792,T792,U792,V792,W792,X792,Y792,Z792,AA792,AB792,AC792,AD792,AE792,AF792))</f>
        <v>#REF!</v>
      </c>
      <c r="AA786" s="42" t="e">
        <f>IF(AA785=0,0,CHOOSE(AA785,D792,E792,F792,G792,H792,I792,J792,K792,L792,M792,N792,O792,P792,Q792,R792,S792,T792,U792,V792,W792,X792,Y792,Z792,AA792,AB792,AC792,AD792,AE792,AF792))</f>
        <v>#REF!</v>
      </c>
      <c r="AB786" s="42" t="e">
        <f>IF(AB785=0,0,CHOOSE(AB785,D792,E792,F792,G792,H792,I792,J792,K792,L792,M792,N792,O792,P792,Q792,R792,S792,T792,U792,V792,W792,X792,Y792,Z792,AA792,AB792,AC792,AD792,AE792,AF792))</f>
        <v>#REF!</v>
      </c>
      <c r="AC786" s="42" t="e">
        <f>IF(AC785=0,0,CHOOSE(AC785,D792,E792,F792,G792,H792,I792,J792,K792,L792,M792,N792,O792,P792,Q792,R792,S792,T792,U792,V792,W792,X792,Y792,Z792,AA792,AB792,AC792,AD792,AE792,AF792))</f>
        <v>#REF!</v>
      </c>
      <c r="AD786" s="42" t="e">
        <f>IF(AD785=0,0,CHOOSE(AD785,D792,E792,F792,G792,H792,I792,J792,K792,L792,M792,N792,O792,P792,Q792,R792,S792,T792,U792,V792,W792,X792,Y792,Z792,AA792,AB792,AC792,AD792,AE792,AF792))</f>
        <v>#REF!</v>
      </c>
      <c r="AE786" s="42" t="e">
        <f>IF(AE785=0,0,CHOOSE(AE785,D792,E792,F792,G792,H792,I792,J792,K792,L792,M792,N792,O792,P792,Q792,R792,S792,T792,U792,V792,W792,X792,Y792,Z792,AA792,AB792,AC792,AD792,AE792,AF792))</f>
        <v>#REF!</v>
      </c>
      <c r="AF786" s="42"/>
      <c r="AG786" s="42"/>
      <c r="AH786" s="42"/>
      <c r="AI786" s="42"/>
      <c r="AJ786" s="42"/>
      <c r="AK786" s="42"/>
      <c r="AL786" s="42"/>
      <c r="AM786" s="42"/>
      <c r="AN786" s="42"/>
      <c r="AO786" s="42"/>
      <c r="AP786" s="42"/>
      <c r="AQ786" s="42"/>
      <c r="AR786" s="23"/>
      <c r="AS786" s="23"/>
      <c r="AT786" s="23"/>
      <c r="AU786" s="23"/>
      <c r="AV786" s="23"/>
      <c r="AW786" s="23"/>
      <c r="AX786" s="23"/>
      <c r="AY786" s="23"/>
      <c r="AZ786" s="23"/>
      <c r="BA786" s="23"/>
      <c r="BB786" s="12"/>
      <c r="BC786" s="12"/>
      <c r="BD786" s="12"/>
    </row>
    <row r="787" spans="1:56">
      <c r="C787" s="30" t="str">
        <f>$C$18</f>
        <v>t-m condition</v>
      </c>
      <c r="D787" s="42" t="e">
        <f t="shared" ref="D787:AE787" si="420">IF(D776-$B778&gt;0,D776-$B778,0)</f>
        <v>#REF!</v>
      </c>
      <c r="E787" s="42" t="e">
        <f t="shared" si="420"/>
        <v>#REF!</v>
      </c>
      <c r="F787" s="42" t="e">
        <f t="shared" si="420"/>
        <v>#REF!</v>
      </c>
      <c r="G787" s="42" t="e">
        <f t="shared" si="420"/>
        <v>#REF!</v>
      </c>
      <c r="H787" s="42" t="e">
        <f t="shared" si="420"/>
        <v>#REF!</v>
      </c>
      <c r="I787" s="42" t="e">
        <f t="shared" si="420"/>
        <v>#REF!</v>
      </c>
      <c r="J787" s="42" t="e">
        <f t="shared" si="420"/>
        <v>#REF!</v>
      </c>
      <c r="K787" s="42" t="e">
        <f t="shared" si="420"/>
        <v>#REF!</v>
      </c>
      <c r="L787" s="42" t="e">
        <f t="shared" si="420"/>
        <v>#REF!</v>
      </c>
      <c r="M787" s="42" t="e">
        <f t="shared" si="420"/>
        <v>#REF!</v>
      </c>
      <c r="N787" s="42" t="e">
        <f t="shared" si="420"/>
        <v>#REF!</v>
      </c>
      <c r="O787" s="42" t="e">
        <f t="shared" si="420"/>
        <v>#REF!</v>
      </c>
      <c r="P787" s="42" t="e">
        <f t="shared" si="420"/>
        <v>#REF!</v>
      </c>
      <c r="Q787" s="42" t="e">
        <f t="shared" si="420"/>
        <v>#REF!</v>
      </c>
      <c r="R787" s="42" t="e">
        <f t="shared" si="420"/>
        <v>#REF!</v>
      </c>
      <c r="S787" s="42" t="e">
        <f t="shared" si="420"/>
        <v>#REF!</v>
      </c>
      <c r="T787" s="42" t="e">
        <f t="shared" si="420"/>
        <v>#REF!</v>
      </c>
      <c r="U787" s="42" t="e">
        <f t="shared" si="420"/>
        <v>#REF!</v>
      </c>
      <c r="V787" s="42" t="e">
        <f t="shared" si="420"/>
        <v>#REF!</v>
      </c>
      <c r="W787" s="42" t="e">
        <f t="shared" si="420"/>
        <v>#REF!</v>
      </c>
      <c r="X787" s="42" t="e">
        <f t="shared" si="420"/>
        <v>#REF!</v>
      </c>
      <c r="Y787" s="42" t="e">
        <f t="shared" si="420"/>
        <v>#REF!</v>
      </c>
      <c r="Z787" s="42" t="e">
        <f t="shared" si="420"/>
        <v>#REF!</v>
      </c>
      <c r="AA787" s="42" t="e">
        <f t="shared" si="420"/>
        <v>#REF!</v>
      </c>
      <c r="AB787" s="42" t="e">
        <f t="shared" si="420"/>
        <v>#REF!</v>
      </c>
      <c r="AC787" s="42" t="e">
        <f t="shared" si="420"/>
        <v>#REF!</v>
      </c>
      <c r="AD787" s="42" t="e">
        <f t="shared" si="420"/>
        <v>#REF!</v>
      </c>
      <c r="AE787" s="42" t="e">
        <f t="shared" si="420"/>
        <v>#REF!</v>
      </c>
      <c r="AF787" s="42"/>
      <c r="AG787" s="42"/>
      <c r="AH787" s="42"/>
      <c r="AI787" s="42"/>
      <c r="AJ787" s="42"/>
      <c r="AK787" s="42"/>
      <c r="AL787" s="42"/>
      <c r="AM787" s="42"/>
      <c r="AN787" s="42"/>
      <c r="AO787" s="42"/>
      <c r="AP787" s="42"/>
      <c r="AQ787" s="42"/>
      <c r="AR787" s="45"/>
      <c r="AS787" s="45"/>
      <c r="AT787" s="45"/>
      <c r="AU787" s="45"/>
      <c r="AV787" s="45"/>
      <c r="AW787" s="46"/>
      <c r="AX787" s="45"/>
      <c r="AY787" s="45"/>
      <c r="AZ787" s="45"/>
      <c r="BA787" s="45"/>
      <c r="BB787" s="12"/>
      <c r="BC787" s="12"/>
      <c r="BD787" s="12"/>
    </row>
    <row r="788" spans="1:56">
      <c r="D788" s="34" t="e">
        <f>IF(D787=0,0,CHOOSE(D787,D792,E792,F792,G792,H792,I792,J792,K792,L792,M792,N792,O792,P792,Q792,R792,S792,T792,U792,V792,W792,X792,Y792,Z792,AA792,AB792,AC792,AD792,AE792))</f>
        <v>#REF!</v>
      </c>
      <c r="E788" s="34" t="e">
        <f>IF(E787=0,0,CHOOSE(E787,D792,E792,F792,G792,H792,I792,J792,K792,L792,M792,N792,O792,P792,Q792,R792,S792,T792,U792,V792,W792,X792,Y792,Z792,AA792,AB792,AC792,AD792,AE792))</f>
        <v>#REF!</v>
      </c>
      <c r="F788" s="34" t="e">
        <f>IF(F787=0,0,CHOOSE(F787,D792,E792,F792,G792,H792,I792,J792,K792,L792,M792,N792,O792,P792,Q792,R792,S792,T792,U792,V792,W792,X792,Y792,Z792,AA792,AB792,AC792,AD792,AE792))</f>
        <v>#REF!</v>
      </c>
      <c r="G788" s="34" t="e">
        <f>IF(G787=0,0,CHOOSE(G787,D792,E792,F792,G792,H792,I792,J792,K792,L792,M792,N792,O792,P792,Q792,R792,S792,T792,U792,V792,W792,X792,Y792,Z792,AA792,AB792,AC792,AD792,AE792))</f>
        <v>#REF!</v>
      </c>
      <c r="H788" s="34" t="e">
        <f>IF(H787=0,0,CHOOSE(H787,D792,E792,F792,G792,H792,I792,J792,K792,L792,M792,N792,O792,P792,Q792,R792,S792,T792,U792,V792,W792,X792,Y792,Z792,AA792,AB792,AC792,AD792,AE792))</f>
        <v>#REF!</v>
      </c>
      <c r="I788" s="34" t="e">
        <f>IF(I787=0,0,CHOOSE(I787,D792,E792,F792,G792,H792,I792,J792,K792,L792,M792,N792,O792,P792,Q792,R792,S792,T792,U792,V792,W792,X792,Y792,Z792,AA792,AB792,AC792,AD792,AE792))</f>
        <v>#REF!</v>
      </c>
      <c r="J788" s="34" t="e">
        <f>IF(J787=0,0,CHOOSE(J787,D792,E792,F792,G792,H792,I792,J792,K792,L792,M792,N792,O792,P792,Q792,R792,S792,T792,U792,V792,W792,X792,Y792,Z792,AA792,AB792,AC792,AD792,AE792))</f>
        <v>#REF!</v>
      </c>
      <c r="K788" s="34" t="e">
        <f>IF(K787=0,0,CHOOSE(K787,D792,E792,F792,G792,H792,I792,J792,K792,L792,M792,N792,O792,P792,Q792,R792,S792,T792,U792,V792,W792,X792,Y792,Z792,AA792,AB792,AC792,AD792,AE792))</f>
        <v>#REF!</v>
      </c>
      <c r="L788" s="34" t="e">
        <f>IF(L787=0,0,CHOOSE(L787,D792,E792,F792,G792,H792,I792,J792,K792,L792,M792,N792,O792,P792,Q792,R792,S792,T792,U792,V792,W792,X792,Y792,Z792,AA792,AB792,AC792,AD792,AE792))</f>
        <v>#REF!</v>
      </c>
      <c r="M788" s="34" t="e">
        <f>IF(M787=0,0,CHOOSE(M787,D792,E792,F792,G792,H792,I792,J792,K792,L792,M792,N792,O792,P792,Q792,R792,S792,T792,U792,V792,W792,X792,Y792,Z792,AA792,AB792,AC792,AD792,AE792))</f>
        <v>#REF!</v>
      </c>
      <c r="N788" s="34" t="e">
        <f>IF(N787=0,0,CHOOSE(N787,D792,E792,F792,G792,H792,I792,J792,K792,L792,M792,N792,O792,P792,Q792,R792,S792,T792,U792,V792,W792,X792,Y792,Z792,AA792,AB792,AC792,AD792,AE792))</f>
        <v>#REF!</v>
      </c>
      <c r="O788" s="34" t="e">
        <f>IF(O787=0,0,CHOOSE(O787,D792,E792,F792,G792,H792,I792,J792,K792,L792,M792,N792,O792,P792,Q792,R792,S792,T792,U792,V792,W792,X792,Y792,Z792,AA792,AB792,AC792,AD792,AE792))</f>
        <v>#REF!</v>
      </c>
      <c r="P788" s="34" t="e">
        <f>IF(P787=0,0,CHOOSE(P787,D792,E792,F792,G792,H792,I792,J792,K792,L792,M792,N792,O792,P792,Q792,R792,S792,T792,U792,V792,W792,X792,Y792,Z792,AA792,AB792,AC792,AD792,AE792))</f>
        <v>#REF!</v>
      </c>
      <c r="Q788" s="34" t="e">
        <f>IF(Q787=0,0,CHOOSE(Q787,D792,E792,F792,G792,H792,I792,J792,K792,L792,M792,N792,O792,P792,Q792,R792,S792,T792,U792,V792,W792,X792,Y792,Z792,AA792,AB792,AC792,AD792,AE792))</f>
        <v>#REF!</v>
      </c>
      <c r="R788" s="34" t="e">
        <f>IF(R787=0,0,CHOOSE(R787,D792,E792,F792,G792,H792,I792,J792,K792,L792,M792,N792,O792,P792,Q792,R792,S792,T792,U792,V792,W792,X792,Y792,Z792,AA792,AB792,AC792,AD792,AE792))</f>
        <v>#REF!</v>
      </c>
      <c r="S788" s="34" t="e">
        <f>IF(S787=0,0,CHOOSE(S787,D792,E792,F792,G792,H792,I792,J792,K792,L792,M792,N792,O792,P792,Q792,R792,S792,T792,U792,V792,W792,X792,Y792,Z792,AA792,AB792,AC792,AD792,AE792))</f>
        <v>#REF!</v>
      </c>
      <c r="T788" s="34" t="e">
        <f>IF(T787=0,0,CHOOSE(T787,D792,E792,F792,G792,H792,I792,J792,K792,L792,M792,N792,O792,P792,Q792,R792,S792,T792,U792,V792,W792,X792,Y792,Z792,AA792,AB792,AC792,AD792,AE792))</f>
        <v>#REF!</v>
      </c>
      <c r="U788" s="34" t="e">
        <f>IF(U787=0,0,CHOOSE(U787,D792,E792,F792,G792,H792,I792,J792,K792,L792,M792,N792,O792,P792,Q792,R792,S792,T792,U792,V792,W792,X792,Y792,Z792,AA792,AB792,AC792,AD792,AE792))</f>
        <v>#REF!</v>
      </c>
      <c r="V788" s="34" t="e">
        <f>IF(V787=0,0,CHOOSE(V787,D792,E792,F792,G792,H792,I792,J792,K792,L792,M792,N792,O792,P792,Q792,R792,S792,T792,U792,V792,W792,X792,Y792,Z792,AA792,AB792,AC792,AD792,AE792))</f>
        <v>#REF!</v>
      </c>
      <c r="W788" s="34" t="e">
        <f>IF(W787=0,0,CHOOSE(W787,D792,E792,F792,G792,H792,I792,J792,K792,L792,M792,N792,O792,P792,Q792,R792,S792,T792,U792,V792,W792,X792,Y792,Z792,AA792,AB792,AC792,AD792,AE792))</f>
        <v>#REF!</v>
      </c>
      <c r="X788" s="34" t="e">
        <f>IF(X787=0,0,CHOOSE(X787,D792,E792,F792,G792,H792,I792,J792,K792,L792,M792,N792,O792,P792,Q792,R792,S792,T792,U792,V792,W792,X792,Y792,Z792,AA792,AB792,AC792,AD792,AE792))</f>
        <v>#REF!</v>
      </c>
      <c r="Y788" s="34" t="e">
        <f>IF(Y787=0,0,CHOOSE(Y787,D792,E792,F792,G792,H792,I792,J792,K792,L792,M792,N792,O792,P792,Q792,R792,S792,T792,U792,V792,W792,X792,Y792,Z792,AA792,AB792,AC792,AD792,AE792))</f>
        <v>#REF!</v>
      </c>
      <c r="Z788" s="34" t="e">
        <f>IF(Z787=0,0,CHOOSE(Z787,D792,E792,F792,G792,H792,I792,J792,K792,L792,M792,N792,O792,P792,Q792,R792,S792,T792,U792,V792,W792,X792,Y792,Z792,AA792,AB792,AC792,AD792,AE792))</f>
        <v>#REF!</v>
      </c>
      <c r="AA788" s="34" t="e">
        <f>IF(AA787=0,0,CHOOSE(AA787,D792,E792,F792,G792,H792,I792,J792,K792,L792,M792,N792,O792,P792,Q792,R792,S792,T792,U792,V792,W792,X792,Y792,Z792,AA792,AB792,AC792,AD792,AE792))</f>
        <v>#REF!</v>
      </c>
      <c r="AB788" s="34" t="e">
        <f>IF(AB787=0,0,CHOOSE(AB787,D792,E792,F792,G792,H792,I792,J792,K792,L792,M792,N792,O792,P792,Q792,R792,S792,T792,U792,V792,W792,X792,Y792,Z792,AA792,AB792,AC792,AD792,AE792))</f>
        <v>#REF!</v>
      </c>
      <c r="AC788" s="34" t="e">
        <f>IF(AC787=0,0,CHOOSE(AC787,D792,E792,F792,G792,H792,I792,J792,K792,L792,M792,N792,O792,P792,Q792,R792,S792,T792,U792,V792,W792,X792,Y792,Z792,AA792,AB792,AC792,AD792,AE792))</f>
        <v>#REF!</v>
      </c>
      <c r="AD788" s="34" t="e">
        <f>IF(AD787=0,0,CHOOSE(AD787,D792,E792,F792,G792,H792,I792,J792,K792,L792,M792,N792,O792,P792,Q792,R792,S792,T792,U792,V792,W792,X792,Y792,Z792,AA792,AB792,AC792,AD792,AE792))</f>
        <v>#REF!</v>
      </c>
      <c r="AE788" s="34" t="e">
        <f>IF(AE787=0,0,CHOOSE(AE787,D792,E792,F792,G792,H792,I792,J792,K792,L792,M792,N792,O792,P792,Q792,R792,S792,T792,U792,V792,W792,X792,Y792,Z792,AA792,AB792,AC792,AD792,AE792))</f>
        <v>#REF!</v>
      </c>
      <c r="AF788" s="42"/>
      <c r="AG788" s="42"/>
      <c r="AH788" s="42"/>
      <c r="AI788" s="42"/>
      <c r="AJ788" s="42"/>
      <c r="AK788" s="42"/>
      <c r="AL788" s="42"/>
      <c r="AM788" s="42"/>
      <c r="AN788" s="42"/>
      <c r="AO788" s="42"/>
      <c r="AP788" s="42"/>
      <c r="AQ788" s="42"/>
      <c r="AR788" s="12"/>
      <c r="AS788" s="12"/>
      <c r="AT788" s="12"/>
      <c r="AU788" s="12"/>
      <c r="AV788" s="12"/>
      <c r="AW788" s="12"/>
      <c r="AX788" s="12"/>
      <c r="AY788" s="12"/>
      <c r="AZ788" s="12"/>
      <c r="BA788" s="12"/>
      <c r="BB788" s="12"/>
      <c r="BC788" s="12"/>
      <c r="BD788" s="12"/>
    </row>
    <row r="789" spans="1:56">
      <c r="A789" s="49"/>
      <c r="B789" s="12"/>
      <c r="C789" s="12"/>
      <c r="D789" s="22"/>
      <c r="E789" s="22"/>
      <c r="F789" s="22"/>
      <c r="G789" s="22"/>
      <c r="H789" s="22"/>
      <c r="I789" s="22"/>
      <c r="J789" s="22"/>
      <c r="K789" s="22"/>
      <c r="L789" s="22"/>
      <c r="M789" s="22"/>
      <c r="N789" s="22"/>
      <c r="O789" s="22"/>
      <c r="P789" s="22"/>
      <c r="Q789" s="22"/>
      <c r="R789" s="22"/>
      <c r="S789" s="22"/>
      <c r="T789" s="22"/>
      <c r="U789" s="22"/>
      <c r="V789" s="22"/>
      <c r="W789" s="22"/>
      <c r="X789" s="22"/>
      <c r="Y789" s="22"/>
      <c r="Z789" s="22"/>
      <c r="AA789" s="22"/>
      <c r="AB789" s="22"/>
      <c r="AC789" s="22"/>
      <c r="AD789" s="50"/>
      <c r="AE789" s="50"/>
      <c r="AF789" s="50"/>
      <c r="AG789" s="50"/>
      <c r="AH789" s="50"/>
      <c r="AI789" s="50"/>
      <c r="AJ789" s="50"/>
      <c r="AK789" s="50"/>
      <c r="AL789" s="50"/>
      <c r="AM789" s="50"/>
      <c r="AN789" s="50"/>
      <c r="AO789" s="50"/>
      <c r="AP789" s="50"/>
      <c r="AQ789" s="50"/>
      <c r="AR789" s="50"/>
      <c r="AS789" s="50"/>
      <c r="AT789" s="50"/>
      <c r="AU789" s="50"/>
      <c r="AV789" s="50"/>
      <c r="AW789" s="50"/>
      <c r="AX789" s="50"/>
      <c r="AY789" s="50"/>
      <c r="AZ789" s="50"/>
      <c r="BA789" s="50"/>
      <c r="BB789" s="12"/>
      <c r="BC789" s="12"/>
      <c r="BD789" s="12"/>
    </row>
    <row r="790" spans="1:56">
      <c r="A790" s="49" t="e">
        <f>+"Output "&amp; PV_Base!A776&amp;""</f>
        <v>#REF!</v>
      </c>
      <c r="B790" s="12"/>
      <c r="C790" s="51"/>
      <c r="D790" s="52" t="e">
        <f>D$7</f>
        <v>#NAME?</v>
      </c>
      <c r="E790" s="25" t="e">
        <f t="shared" ref="E790:AE790" si="421">D790+1</f>
        <v>#NAME?</v>
      </c>
      <c r="F790" s="25" t="e">
        <f t="shared" si="421"/>
        <v>#NAME?</v>
      </c>
      <c r="G790" s="25" t="e">
        <f t="shared" si="421"/>
        <v>#NAME?</v>
      </c>
      <c r="H790" s="25" t="e">
        <f t="shared" si="421"/>
        <v>#NAME?</v>
      </c>
      <c r="I790" s="25" t="e">
        <f t="shared" si="421"/>
        <v>#NAME?</v>
      </c>
      <c r="J790" s="25" t="e">
        <f t="shared" si="421"/>
        <v>#NAME?</v>
      </c>
      <c r="K790" s="25" t="e">
        <f t="shared" si="421"/>
        <v>#NAME?</v>
      </c>
      <c r="L790" s="25" t="e">
        <f t="shared" si="421"/>
        <v>#NAME?</v>
      </c>
      <c r="M790" s="25" t="e">
        <f t="shared" si="421"/>
        <v>#NAME?</v>
      </c>
      <c r="N790" s="25" t="e">
        <f t="shared" si="421"/>
        <v>#NAME?</v>
      </c>
      <c r="O790" s="25" t="e">
        <f t="shared" si="421"/>
        <v>#NAME?</v>
      </c>
      <c r="P790" s="25" t="e">
        <f t="shared" si="421"/>
        <v>#NAME?</v>
      </c>
      <c r="Q790" s="25" t="e">
        <f t="shared" si="421"/>
        <v>#NAME?</v>
      </c>
      <c r="R790" s="25" t="e">
        <f t="shared" si="421"/>
        <v>#NAME?</v>
      </c>
      <c r="S790" s="25" t="e">
        <f t="shared" si="421"/>
        <v>#NAME?</v>
      </c>
      <c r="T790" s="25" t="e">
        <f t="shared" si="421"/>
        <v>#NAME?</v>
      </c>
      <c r="U790" s="25" t="e">
        <f t="shared" si="421"/>
        <v>#NAME?</v>
      </c>
      <c r="V790" s="25" t="e">
        <f t="shared" si="421"/>
        <v>#NAME?</v>
      </c>
      <c r="W790" s="25" t="e">
        <f t="shared" si="421"/>
        <v>#NAME?</v>
      </c>
      <c r="X790" s="25" t="e">
        <f t="shared" si="421"/>
        <v>#NAME?</v>
      </c>
      <c r="Y790" s="25" t="e">
        <f t="shared" si="421"/>
        <v>#NAME?</v>
      </c>
      <c r="Z790" s="25" t="e">
        <f t="shared" si="421"/>
        <v>#NAME?</v>
      </c>
      <c r="AA790" s="25" t="e">
        <f t="shared" si="421"/>
        <v>#NAME?</v>
      </c>
      <c r="AB790" s="25" t="e">
        <f t="shared" si="421"/>
        <v>#NAME?</v>
      </c>
      <c r="AC790" s="25" t="e">
        <f t="shared" si="421"/>
        <v>#NAME?</v>
      </c>
      <c r="AD790" s="25" t="e">
        <f t="shared" si="421"/>
        <v>#NAME?</v>
      </c>
      <c r="AE790" s="25" t="e">
        <f t="shared" si="421"/>
        <v>#NAME?</v>
      </c>
      <c r="AF790" s="50"/>
      <c r="AG790" s="50"/>
      <c r="AH790" s="50"/>
      <c r="AI790" s="50"/>
      <c r="AJ790" s="50"/>
      <c r="AK790" s="50"/>
      <c r="AL790" s="50"/>
      <c r="AM790" s="50"/>
      <c r="AN790" s="50"/>
      <c r="AO790" s="50"/>
      <c r="AP790" s="50"/>
      <c r="AQ790" s="50"/>
      <c r="AR790" s="50"/>
      <c r="AS790" s="50"/>
      <c r="AT790" s="50"/>
      <c r="AU790" s="50"/>
      <c r="AV790" s="50"/>
      <c r="AW790" s="50"/>
      <c r="AX790" s="50"/>
      <c r="AY790" s="50"/>
      <c r="AZ790" s="50"/>
      <c r="BA790" s="50"/>
      <c r="BB790" s="12"/>
      <c r="BC790" s="12"/>
      <c r="BD790" s="12"/>
    </row>
    <row r="791" spans="1:56">
      <c r="A791" s="53"/>
      <c r="B791" s="51"/>
      <c r="C791" s="54" t="e">
        <f>$C$22</f>
        <v>#REF!</v>
      </c>
      <c r="D791" s="101" t="e">
        <f>#REF!</f>
        <v>#REF!</v>
      </c>
      <c r="E791" s="101" t="e">
        <f>#REF!</f>
        <v>#REF!</v>
      </c>
      <c r="F791" s="101" t="e">
        <f>#REF!</f>
        <v>#REF!</v>
      </c>
      <c r="G791" s="101" t="e">
        <f>#REF!</f>
        <v>#REF!</v>
      </c>
      <c r="H791" s="101" t="e">
        <f>#REF!</f>
        <v>#REF!</v>
      </c>
      <c r="I791" s="101" t="e">
        <f>#REF!</f>
        <v>#REF!</v>
      </c>
      <c r="J791" s="101" t="e">
        <f>#REF!</f>
        <v>#REF!</v>
      </c>
      <c r="K791" s="101" t="e">
        <f>#REF!</f>
        <v>#REF!</v>
      </c>
      <c r="L791" s="101" t="e">
        <f>#REF!</f>
        <v>#REF!</v>
      </c>
      <c r="M791" s="101" t="e">
        <f>#REF!</f>
        <v>#REF!</v>
      </c>
      <c r="N791" s="101" t="e">
        <f>#REF!</f>
        <v>#REF!</v>
      </c>
      <c r="O791" s="101" t="e">
        <f>#REF!</f>
        <v>#REF!</v>
      </c>
      <c r="P791" s="101" t="e">
        <f>#REF!</f>
        <v>#REF!</v>
      </c>
      <c r="Q791" s="101" t="e">
        <f>#REF!</f>
        <v>#REF!</v>
      </c>
      <c r="R791" s="101" t="e">
        <f>#REF!</f>
        <v>#REF!</v>
      </c>
      <c r="S791" s="101" t="e">
        <f>#REF!</f>
        <v>#REF!</v>
      </c>
      <c r="T791" s="101" t="e">
        <f>#REF!</f>
        <v>#REF!</v>
      </c>
      <c r="U791" s="101" t="e">
        <f>#REF!</f>
        <v>#REF!</v>
      </c>
      <c r="V791" s="101" t="e">
        <f>#REF!</f>
        <v>#REF!</v>
      </c>
      <c r="W791" s="101" t="e">
        <f>#REF!</f>
        <v>#REF!</v>
      </c>
      <c r="X791" s="101" t="e">
        <f>#REF!</f>
        <v>#REF!</v>
      </c>
      <c r="Y791" s="101" t="e">
        <f>#REF!</f>
        <v>#REF!</v>
      </c>
      <c r="Z791" s="101" t="e">
        <f>#REF!</f>
        <v>#REF!</v>
      </c>
      <c r="AA791" s="101" t="e">
        <f>#REF!</f>
        <v>#REF!</v>
      </c>
      <c r="AB791" s="101" t="e">
        <f>#REF!</f>
        <v>#REF!</v>
      </c>
      <c r="AC791" s="101" t="e">
        <f>#REF!</f>
        <v>#REF!</v>
      </c>
      <c r="AD791" s="101" t="e">
        <f>#REF!</f>
        <v>#REF!</v>
      </c>
      <c r="AE791" s="101" t="e">
        <f>#REF!</f>
        <v>#REF!</v>
      </c>
      <c r="AF791" s="50"/>
      <c r="AG791" s="50"/>
      <c r="AH791" s="50"/>
      <c r="AI791" s="50"/>
      <c r="AJ791" s="50"/>
      <c r="AK791" s="50"/>
      <c r="AL791" s="50"/>
      <c r="AM791" s="50"/>
      <c r="AN791" s="50"/>
      <c r="AO791" s="50"/>
      <c r="AP791" s="50"/>
      <c r="AQ791" s="50"/>
      <c r="AR791" s="50"/>
      <c r="AS791" s="50"/>
      <c r="AT791" s="50"/>
      <c r="AU791" s="50"/>
      <c r="AV791" s="50"/>
      <c r="AW791" s="50"/>
      <c r="AX791" s="50"/>
      <c r="AY791" s="50"/>
      <c r="AZ791" s="50"/>
      <c r="BA791" s="50"/>
      <c r="BB791" s="12"/>
      <c r="BC791" s="12"/>
      <c r="BD791" s="12"/>
    </row>
    <row r="792" spans="1:56">
      <c r="C792" s="30" t="e">
        <f>$C$23</f>
        <v>#REF!</v>
      </c>
      <c r="D792" s="84" t="e">
        <f>D791</f>
        <v>#REF!</v>
      </c>
      <c r="E792" s="84" t="e">
        <f>SUM(D791:E791)</f>
        <v>#REF!</v>
      </c>
      <c r="F792" s="84" t="e">
        <f>SUM(D791:F791)</f>
        <v>#REF!</v>
      </c>
      <c r="G792" s="84" t="e">
        <f>SUM(D791:G791)</f>
        <v>#REF!</v>
      </c>
      <c r="H792" s="84" t="e">
        <f>SUM(D791:H791)</f>
        <v>#REF!</v>
      </c>
      <c r="I792" s="84" t="e">
        <f>SUM(D791:I791)</f>
        <v>#REF!</v>
      </c>
      <c r="J792" s="84" t="e">
        <f>SUM(D791:J791)</f>
        <v>#REF!</v>
      </c>
      <c r="K792" s="84" t="e">
        <f>SUM(D791:K791)</f>
        <v>#REF!</v>
      </c>
      <c r="L792" s="84" t="e">
        <f>SUM(D791:L791)</f>
        <v>#REF!</v>
      </c>
      <c r="M792" s="84" t="e">
        <f>SUM(D791:M791)</f>
        <v>#REF!</v>
      </c>
      <c r="N792" s="84" t="e">
        <f>SUM(D791:N791)</f>
        <v>#REF!</v>
      </c>
      <c r="O792" s="84" t="e">
        <f>SUM(D791:O791)</f>
        <v>#REF!</v>
      </c>
      <c r="P792" s="84" t="e">
        <f>SUM(D791:P791)</f>
        <v>#REF!</v>
      </c>
      <c r="Q792" s="84" t="e">
        <f>SUM(D791:Q791)</f>
        <v>#REF!</v>
      </c>
      <c r="R792" s="84" t="e">
        <f>SUM(D791:R791)</f>
        <v>#REF!</v>
      </c>
      <c r="S792" s="84" t="e">
        <f>SUM(D791:S791)</f>
        <v>#REF!</v>
      </c>
      <c r="T792" s="84" t="e">
        <f>SUM(D791:T791)</f>
        <v>#REF!</v>
      </c>
      <c r="U792" s="84" t="e">
        <f>SUM(D791:U791)</f>
        <v>#REF!</v>
      </c>
      <c r="V792" s="84" t="e">
        <f>SUM(D791:V791)</f>
        <v>#REF!</v>
      </c>
      <c r="W792" s="84" t="e">
        <f>SUM(D791:W791)</f>
        <v>#REF!</v>
      </c>
      <c r="X792" s="84" t="e">
        <f>SUM(D791:X791)</f>
        <v>#REF!</v>
      </c>
      <c r="Y792" s="84" t="e">
        <f>SUM(D791:Y791)</f>
        <v>#REF!</v>
      </c>
      <c r="Z792" s="84" t="e">
        <f>SUM(D791:Z791)</f>
        <v>#REF!</v>
      </c>
      <c r="AA792" s="84" t="e">
        <f>SUM(D791:AA791)</f>
        <v>#REF!</v>
      </c>
      <c r="AB792" s="84" t="e">
        <f>SUM(D791:AB791)</f>
        <v>#REF!</v>
      </c>
      <c r="AC792" s="84" t="e">
        <f>SUM(D791:AC791)</f>
        <v>#REF!</v>
      </c>
      <c r="AD792" s="84" t="e">
        <f>SUM(D791:AD791)</f>
        <v>#REF!</v>
      </c>
      <c r="AE792" s="84" t="e">
        <f>SUM(D791:AE791)</f>
        <v>#REF!</v>
      </c>
      <c r="AF792" s="50"/>
      <c r="AG792" s="50"/>
      <c r="AH792" s="50"/>
      <c r="AI792" s="50"/>
      <c r="AJ792" s="50"/>
      <c r="AK792" s="50"/>
      <c r="AL792" s="50"/>
      <c r="AM792" s="50"/>
      <c r="AN792" s="50"/>
      <c r="AO792" s="50"/>
      <c r="AP792" s="50"/>
      <c r="AQ792" s="50"/>
      <c r="AR792" s="50"/>
      <c r="AS792" s="50"/>
      <c r="AT792" s="50"/>
      <c r="AU792" s="50"/>
      <c r="AV792" s="50"/>
      <c r="AW792" s="50"/>
      <c r="AX792" s="50"/>
      <c r="AY792" s="50"/>
      <c r="AZ792" s="50"/>
      <c r="BA792" s="50"/>
      <c r="BB792" s="12"/>
      <c r="BC792" s="12"/>
      <c r="BD792" s="12"/>
    </row>
    <row r="793" spans="1:56">
      <c r="A793" s="53"/>
      <c r="C793" s="30" t="e">
        <f>$C$24</f>
        <v>#REF!</v>
      </c>
      <c r="D793" s="34" t="e">
        <f>D791-D797</f>
        <v>#REF!</v>
      </c>
      <c r="E793" s="34" t="e">
        <f t="shared" ref="E793:AE793" si="422">D793+E791-E797</f>
        <v>#REF!</v>
      </c>
      <c r="F793" s="34" t="e">
        <f t="shared" si="422"/>
        <v>#REF!</v>
      </c>
      <c r="G793" s="34" t="e">
        <f t="shared" si="422"/>
        <v>#REF!</v>
      </c>
      <c r="H793" s="34" t="e">
        <f t="shared" si="422"/>
        <v>#REF!</v>
      </c>
      <c r="I793" s="34" t="e">
        <f t="shared" si="422"/>
        <v>#REF!</v>
      </c>
      <c r="J793" s="34" t="e">
        <f t="shared" si="422"/>
        <v>#REF!</v>
      </c>
      <c r="K793" s="34" t="e">
        <f t="shared" si="422"/>
        <v>#REF!</v>
      </c>
      <c r="L793" s="34" t="e">
        <f t="shared" si="422"/>
        <v>#REF!</v>
      </c>
      <c r="M793" s="34" t="e">
        <f t="shared" si="422"/>
        <v>#REF!</v>
      </c>
      <c r="N793" s="34" t="e">
        <f t="shared" si="422"/>
        <v>#REF!</v>
      </c>
      <c r="O793" s="34" t="e">
        <f t="shared" si="422"/>
        <v>#REF!</v>
      </c>
      <c r="P793" s="34" t="e">
        <f t="shared" si="422"/>
        <v>#REF!</v>
      </c>
      <c r="Q793" s="34" t="e">
        <f t="shared" si="422"/>
        <v>#REF!</v>
      </c>
      <c r="R793" s="34" t="e">
        <f t="shared" si="422"/>
        <v>#REF!</v>
      </c>
      <c r="S793" s="34" t="e">
        <f t="shared" si="422"/>
        <v>#REF!</v>
      </c>
      <c r="T793" s="34" t="e">
        <f t="shared" si="422"/>
        <v>#REF!</v>
      </c>
      <c r="U793" s="34" t="e">
        <f t="shared" si="422"/>
        <v>#REF!</v>
      </c>
      <c r="V793" s="34" t="e">
        <f t="shared" si="422"/>
        <v>#REF!</v>
      </c>
      <c r="W793" s="34" t="e">
        <f t="shared" si="422"/>
        <v>#REF!</v>
      </c>
      <c r="X793" s="34" t="e">
        <f t="shared" si="422"/>
        <v>#REF!</v>
      </c>
      <c r="Y793" s="34" t="e">
        <f t="shared" si="422"/>
        <v>#REF!</v>
      </c>
      <c r="Z793" s="34" t="e">
        <f t="shared" si="422"/>
        <v>#REF!</v>
      </c>
      <c r="AA793" s="34" t="e">
        <f t="shared" si="422"/>
        <v>#REF!</v>
      </c>
      <c r="AB793" s="84" t="e">
        <f t="shared" si="422"/>
        <v>#REF!</v>
      </c>
      <c r="AC793" s="34" t="e">
        <f t="shared" si="422"/>
        <v>#REF!</v>
      </c>
      <c r="AD793" s="34" t="e">
        <f t="shared" si="422"/>
        <v>#REF!</v>
      </c>
      <c r="AE793" s="34" t="e">
        <f t="shared" si="422"/>
        <v>#REF!</v>
      </c>
      <c r="AF793" s="50"/>
      <c r="AG793" s="50"/>
      <c r="AH793" s="50"/>
      <c r="AI793" s="50"/>
      <c r="AJ793" s="50"/>
      <c r="AK793" s="50"/>
      <c r="AL793" s="50"/>
      <c r="AM793" s="50"/>
      <c r="AN793" s="50"/>
      <c r="AO793" s="50"/>
      <c r="AP793" s="50"/>
      <c r="AQ793" s="50"/>
      <c r="AR793" s="50"/>
      <c r="AS793" s="50"/>
      <c r="AT793" s="50"/>
      <c r="AU793" s="50"/>
      <c r="AV793" s="50"/>
      <c r="AW793" s="50"/>
      <c r="AX793" s="50"/>
      <c r="AY793" s="50"/>
      <c r="AZ793" s="50"/>
      <c r="BA793" s="50"/>
      <c r="BB793" s="12"/>
      <c r="BC793" s="12"/>
      <c r="BD793" s="12"/>
    </row>
    <row r="794" spans="1:56" s="12" customFormat="1">
      <c r="A794" s="39"/>
      <c r="C794" s="30" t="e">
        <f>+TEXT(C783,"#")&amp;"   "&amp;TEXT(A776,"#")</f>
        <v>#REF!</v>
      </c>
      <c r="D794" s="56" t="e">
        <f>IF($B779&gt;=$B780,D791,D791*D783/100)</f>
        <v>#REF!</v>
      </c>
      <c r="E794" s="56" t="e">
        <f t="shared" ref="E794:AE794" si="423">IF($B779&gt;=$B780,D794-E797+E791,D794*(1+$B780)-E795+E791*$D783/100)</f>
        <v>#REF!</v>
      </c>
      <c r="F794" s="56" t="e">
        <f t="shared" si="423"/>
        <v>#REF!</v>
      </c>
      <c r="G794" s="56" t="e">
        <f t="shared" si="423"/>
        <v>#REF!</v>
      </c>
      <c r="H794" s="56" t="e">
        <f t="shared" si="423"/>
        <v>#REF!</v>
      </c>
      <c r="I794" s="56" t="e">
        <f t="shared" si="423"/>
        <v>#REF!</v>
      </c>
      <c r="J794" s="56" t="e">
        <f t="shared" si="423"/>
        <v>#REF!</v>
      </c>
      <c r="K794" s="56" t="e">
        <f t="shared" si="423"/>
        <v>#REF!</v>
      </c>
      <c r="L794" s="56" t="e">
        <f t="shared" si="423"/>
        <v>#REF!</v>
      </c>
      <c r="M794" s="56" t="e">
        <f t="shared" si="423"/>
        <v>#REF!</v>
      </c>
      <c r="N794" s="56" t="e">
        <f t="shared" si="423"/>
        <v>#REF!</v>
      </c>
      <c r="O794" s="56" t="e">
        <f t="shared" si="423"/>
        <v>#REF!</v>
      </c>
      <c r="P794" s="56" t="e">
        <f t="shared" si="423"/>
        <v>#REF!</v>
      </c>
      <c r="Q794" s="56" t="e">
        <f t="shared" si="423"/>
        <v>#REF!</v>
      </c>
      <c r="R794" s="56" t="e">
        <f t="shared" si="423"/>
        <v>#REF!</v>
      </c>
      <c r="S794" s="56" t="e">
        <f t="shared" si="423"/>
        <v>#REF!</v>
      </c>
      <c r="T794" s="56" t="e">
        <f t="shared" si="423"/>
        <v>#REF!</v>
      </c>
      <c r="U794" s="56" t="e">
        <f t="shared" si="423"/>
        <v>#REF!</v>
      </c>
      <c r="V794" s="56" t="e">
        <f t="shared" si="423"/>
        <v>#REF!</v>
      </c>
      <c r="W794" s="56" t="e">
        <f t="shared" si="423"/>
        <v>#REF!</v>
      </c>
      <c r="X794" s="56" t="e">
        <f t="shared" si="423"/>
        <v>#REF!</v>
      </c>
      <c r="Y794" s="56" t="e">
        <f t="shared" si="423"/>
        <v>#REF!</v>
      </c>
      <c r="Z794" s="56" t="e">
        <f t="shared" si="423"/>
        <v>#REF!</v>
      </c>
      <c r="AA794" s="56" t="e">
        <f t="shared" si="423"/>
        <v>#REF!</v>
      </c>
      <c r="AB794" s="56" t="e">
        <f t="shared" si="423"/>
        <v>#REF!</v>
      </c>
      <c r="AC794" s="56" t="e">
        <f t="shared" si="423"/>
        <v>#REF!</v>
      </c>
      <c r="AD794" s="56" t="e">
        <f t="shared" si="423"/>
        <v>#REF!</v>
      </c>
      <c r="AE794" s="56" t="e">
        <f t="shared" si="423"/>
        <v>#REF!</v>
      </c>
      <c r="AF794" s="50"/>
      <c r="AG794" s="50"/>
      <c r="AH794" s="50"/>
      <c r="AI794" s="50"/>
      <c r="AJ794" s="50"/>
      <c r="AK794" s="50"/>
      <c r="AL794" s="50"/>
      <c r="AM794" s="50"/>
      <c r="AN794" s="50"/>
      <c r="AO794" s="50"/>
      <c r="AP794" s="50"/>
      <c r="AQ794" s="50"/>
      <c r="AR794" s="50"/>
      <c r="AS794" s="50"/>
      <c r="AT794" s="50"/>
      <c r="AU794" s="50"/>
      <c r="AV794" s="50"/>
      <c r="AW794" s="50"/>
      <c r="AX794" s="50"/>
      <c r="AY794" s="50"/>
      <c r="AZ794" s="50"/>
      <c r="BA794" s="50"/>
      <c r="BB794" s="50"/>
      <c r="BC794" s="50"/>
      <c r="BD794" s="50"/>
    </row>
    <row r="795" spans="1:56">
      <c r="C795" s="30" t="e">
        <f>$C$26</f>
        <v>#REF!</v>
      </c>
      <c r="D795" s="84" t="e">
        <f t="shared" ref="D795:AE795" si="424">D796+D797</f>
        <v>#REF!</v>
      </c>
      <c r="E795" s="84" t="e">
        <f t="shared" si="424"/>
        <v>#REF!</v>
      </c>
      <c r="F795" s="84" t="e">
        <f t="shared" si="424"/>
        <v>#REF!</v>
      </c>
      <c r="G795" s="84" t="e">
        <f t="shared" si="424"/>
        <v>#REF!</v>
      </c>
      <c r="H795" s="84" t="e">
        <f t="shared" si="424"/>
        <v>#REF!</v>
      </c>
      <c r="I795" s="84" t="e">
        <f t="shared" si="424"/>
        <v>#REF!</v>
      </c>
      <c r="J795" s="84" t="e">
        <f t="shared" si="424"/>
        <v>#REF!</v>
      </c>
      <c r="K795" s="84" t="e">
        <f t="shared" si="424"/>
        <v>#REF!</v>
      </c>
      <c r="L795" s="84" t="e">
        <f t="shared" si="424"/>
        <v>#REF!</v>
      </c>
      <c r="M795" s="84" t="e">
        <f t="shared" si="424"/>
        <v>#REF!</v>
      </c>
      <c r="N795" s="84" t="e">
        <f t="shared" si="424"/>
        <v>#REF!</v>
      </c>
      <c r="O795" s="84" t="e">
        <f t="shared" si="424"/>
        <v>#REF!</v>
      </c>
      <c r="P795" s="84" t="e">
        <f t="shared" si="424"/>
        <v>#REF!</v>
      </c>
      <c r="Q795" s="84" t="e">
        <f t="shared" si="424"/>
        <v>#REF!</v>
      </c>
      <c r="R795" s="84" t="e">
        <f t="shared" si="424"/>
        <v>#REF!</v>
      </c>
      <c r="S795" s="84" t="e">
        <f t="shared" si="424"/>
        <v>#REF!</v>
      </c>
      <c r="T795" s="84" t="e">
        <f t="shared" si="424"/>
        <v>#REF!</v>
      </c>
      <c r="U795" s="84" t="e">
        <f t="shared" si="424"/>
        <v>#REF!</v>
      </c>
      <c r="V795" s="84" t="e">
        <f t="shared" si="424"/>
        <v>#REF!</v>
      </c>
      <c r="W795" s="84" t="e">
        <f t="shared" si="424"/>
        <v>#REF!</v>
      </c>
      <c r="X795" s="84" t="e">
        <f t="shared" si="424"/>
        <v>#REF!</v>
      </c>
      <c r="Y795" s="84" t="e">
        <f t="shared" si="424"/>
        <v>#REF!</v>
      </c>
      <c r="Z795" s="84" t="e">
        <f t="shared" si="424"/>
        <v>#REF!</v>
      </c>
      <c r="AA795" s="84" t="e">
        <f t="shared" si="424"/>
        <v>#REF!</v>
      </c>
      <c r="AB795" s="84" t="e">
        <f t="shared" si="424"/>
        <v>#REF!</v>
      </c>
      <c r="AC795" s="84" t="e">
        <f t="shared" si="424"/>
        <v>#REF!</v>
      </c>
      <c r="AD795" s="84" t="e">
        <f t="shared" si="424"/>
        <v>#REF!</v>
      </c>
      <c r="AE795" s="84" t="e">
        <f t="shared" si="424"/>
        <v>#REF!</v>
      </c>
      <c r="AF795" s="23"/>
      <c r="AG795" s="23"/>
      <c r="AH795" s="23"/>
      <c r="AI795" s="23"/>
      <c r="AJ795" s="23"/>
      <c r="AK795" s="23"/>
      <c r="AL795" s="23"/>
      <c r="AM795" s="23"/>
      <c r="AN795" s="23"/>
      <c r="AO795" s="23"/>
      <c r="AP795" s="59"/>
      <c r="AQ795" s="23"/>
      <c r="AR795" s="23"/>
      <c r="AS795" s="23"/>
      <c r="AT795" s="23"/>
      <c r="AU795" s="23"/>
      <c r="AV795" s="23"/>
      <c r="AW795" s="23"/>
      <c r="AX795" s="23"/>
      <c r="AY795" s="23"/>
      <c r="AZ795" s="23"/>
      <c r="BA795" s="23"/>
      <c r="BB795" s="12"/>
      <c r="BC795" s="12"/>
      <c r="BD795" s="12"/>
    </row>
    <row r="796" spans="1:56">
      <c r="C796" s="30" t="e">
        <f>$C$27</f>
        <v>#REF!</v>
      </c>
      <c r="D796" s="84"/>
      <c r="E796" s="84" t="e">
        <f>$B779*D793</f>
        <v>#REF!</v>
      </c>
      <c r="F796" s="84" t="e">
        <f t="shared" ref="F796:AE796" si="425">$B779*E793</f>
        <v>#REF!</v>
      </c>
      <c r="G796" s="84" t="e">
        <f t="shared" si="425"/>
        <v>#REF!</v>
      </c>
      <c r="H796" s="84" t="e">
        <f t="shared" si="425"/>
        <v>#REF!</v>
      </c>
      <c r="I796" s="84" t="e">
        <f t="shared" si="425"/>
        <v>#REF!</v>
      </c>
      <c r="J796" s="84" t="e">
        <f t="shared" si="425"/>
        <v>#REF!</v>
      </c>
      <c r="K796" s="84" t="e">
        <f t="shared" si="425"/>
        <v>#REF!</v>
      </c>
      <c r="L796" s="84" t="e">
        <f t="shared" si="425"/>
        <v>#REF!</v>
      </c>
      <c r="M796" s="84" t="e">
        <f t="shared" si="425"/>
        <v>#REF!</v>
      </c>
      <c r="N796" s="84" t="e">
        <f t="shared" si="425"/>
        <v>#REF!</v>
      </c>
      <c r="O796" s="84" t="e">
        <f t="shared" si="425"/>
        <v>#REF!</v>
      </c>
      <c r="P796" s="84" t="e">
        <f t="shared" si="425"/>
        <v>#REF!</v>
      </c>
      <c r="Q796" s="84" t="e">
        <f t="shared" si="425"/>
        <v>#REF!</v>
      </c>
      <c r="R796" s="84" t="e">
        <f t="shared" si="425"/>
        <v>#REF!</v>
      </c>
      <c r="S796" s="84" t="e">
        <f t="shared" si="425"/>
        <v>#REF!</v>
      </c>
      <c r="T796" s="84" t="e">
        <f t="shared" si="425"/>
        <v>#REF!</v>
      </c>
      <c r="U796" s="84" t="e">
        <f t="shared" si="425"/>
        <v>#REF!</v>
      </c>
      <c r="V796" s="84" t="e">
        <f t="shared" si="425"/>
        <v>#REF!</v>
      </c>
      <c r="W796" s="84" t="e">
        <f t="shared" si="425"/>
        <v>#REF!</v>
      </c>
      <c r="X796" s="84" t="e">
        <f t="shared" si="425"/>
        <v>#REF!</v>
      </c>
      <c r="Y796" s="84" t="e">
        <f t="shared" si="425"/>
        <v>#REF!</v>
      </c>
      <c r="Z796" s="84" t="e">
        <f t="shared" si="425"/>
        <v>#REF!</v>
      </c>
      <c r="AA796" s="84" t="e">
        <f t="shared" si="425"/>
        <v>#REF!</v>
      </c>
      <c r="AB796" s="84" t="e">
        <f t="shared" si="425"/>
        <v>#REF!</v>
      </c>
      <c r="AC796" s="84" t="e">
        <f t="shared" si="425"/>
        <v>#REF!</v>
      </c>
      <c r="AD796" s="84" t="e">
        <f t="shared" si="425"/>
        <v>#REF!</v>
      </c>
      <c r="AE796" s="84" t="e">
        <f t="shared" si="425"/>
        <v>#REF!</v>
      </c>
      <c r="AF796" s="45"/>
      <c r="AG796" s="45"/>
      <c r="AH796" s="45"/>
      <c r="AI796" s="45"/>
      <c r="AJ796" s="45"/>
      <c r="AK796" s="45"/>
      <c r="AL796" s="45"/>
      <c r="AM796" s="45"/>
      <c r="AN796" s="45"/>
      <c r="AO796" s="45"/>
      <c r="AP796" s="60"/>
      <c r="AQ796" s="45"/>
      <c r="AR796" s="45"/>
      <c r="AS796" s="45"/>
      <c r="AT796" s="45"/>
      <c r="AU796" s="45"/>
      <c r="AV796" s="45"/>
      <c r="AW796" s="46"/>
      <c r="AX796" s="45"/>
      <c r="AY796" s="45"/>
      <c r="AZ796" s="45"/>
      <c r="BA796" s="45"/>
      <c r="BB796" s="12"/>
      <c r="BC796" s="12"/>
      <c r="BD796" s="12"/>
    </row>
    <row r="797" spans="1:56">
      <c r="C797" s="30" t="e">
        <f>$C$28</f>
        <v>#REF!</v>
      </c>
      <c r="D797" s="84" t="e">
        <f>(D786-D788)/(B778-B777)</f>
        <v>#REF!</v>
      </c>
      <c r="E797" s="84" t="e">
        <f>(E786-E788)/(B778-B777)</f>
        <v>#REF!</v>
      </c>
      <c r="F797" s="84" t="e">
        <f>(F786-F788)/(B778-B777)</f>
        <v>#REF!</v>
      </c>
      <c r="G797" s="84" t="e">
        <f>(G786-G788)/(B778-B777)</f>
        <v>#REF!</v>
      </c>
      <c r="H797" s="84" t="e">
        <f>(H786-H788)/(B778-B777)</f>
        <v>#REF!</v>
      </c>
      <c r="I797" s="84" t="e">
        <f>(I786-I788)/(B778-B777)</f>
        <v>#REF!</v>
      </c>
      <c r="J797" s="84" t="e">
        <f>(J786-J788)/(B778-B777)</f>
        <v>#REF!</v>
      </c>
      <c r="K797" s="84" t="e">
        <f>(K786-K788)/(B778-B777)</f>
        <v>#REF!</v>
      </c>
      <c r="L797" s="84" t="e">
        <f>(L786-L788)/(B778-B777)</f>
        <v>#REF!</v>
      </c>
      <c r="M797" s="84" t="e">
        <f>(M786-M788)/(B778-B777)</f>
        <v>#REF!</v>
      </c>
      <c r="N797" s="84" t="e">
        <f>(N786-N788)/(B778-B777)</f>
        <v>#REF!</v>
      </c>
      <c r="O797" s="84" t="e">
        <f>(O786-O788)/(B778-B777)</f>
        <v>#REF!</v>
      </c>
      <c r="P797" s="84" t="e">
        <f>(P786-P788)/(B778-B777)</f>
        <v>#REF!</v>
      </c>
      <c r="Q797" s="84" t="e">
        <f>(Q786-Q788)/(B778-B777)</f>
        <v>#REF!</v>
      </c>
      <c r="R797" s="84" t="e">
        <f>(R786-R788)/(B778-B777)</f>
        <v>#REF!</v>
      </c>
      <c r="S797" s="84" t="e">
        <f>(S786-S788)/(B778-B777)</f>
        <v>#REF!</v>
      </c>
      <c r="T797" s="84" t="e">
        <f>(T786-T788)/(B778-B777)</f>
        <v>#REF!</v>
      </c>
      <c r="U797" s="84" t="e">
        <f>(U786-U788)/(B778-B777)</f>
        <v>#REF!</v>
      </c>
      <c r="V797" s="84" t="e">
        <f>(V786-V788)/(B778-B777)</f>
        <v>#REF!</v>
      </c>
      <c r="W797" s="84" t="e">
        <f>(W786-W788)/(B778-B777)</f>
        <v>#REF!</v>
      </c>
      <c r="X797" s="84" t="e">
        <f>(X786-X788)/(B778-B777)</f>
        <v>#REF!</v>
      </c>
      <c r="Y797" s="84" t="e">
        <f>(Y786-Y788)/(B778-B777)</f>
        <v>#REF!</v>
      </c>
      <c r="Z797" s="84" t="e">
        <f>(Z786-Z788)/(B778-B777)</f>
        <v>#REF!</v>
      </c>
      <c r="AA797" s="84" t="e">
        <f>(AA786-AA788)/(B778-B777)</f>
        <v>#REF!</v>
      </c>
      <c r="AB797" s="84" t="e">
        <f>(AB786-AB788)/(B778-B777)</f>
        <v>#REF!</v>
      </c>
      <c r="AC797" s="84" t="e">
        <f>(AC786-AC788)/(B778-B777)</f>
        <v>#REF!</v>
      </c>
      <c r="AD797" s="84" t="e">
        <f>(AD786-AD788)/(B778-B777)</f>
        <v>#REF!</v>
      </c>
      <c r="AE797" s="84" t="e">
        <f>(AE786-AE788)/(B778-B777)</f>
        <v>#REF!</v>
      </c>
      <c r="AF797" s="46"/>
      <c r="AG797" s="46"/>
      <c r="AH797" s="46"/>
      <c r="AI797" s="46"/>
      <c r="AJ797" s="46"/>
      <c r="AK797" s="46"/>
      <c r="AL797" s="46"/>
      <c r="AM797" s="46"/>
      <c r="AN797" s="46"/>
      <c r="AO797" s="46"/>
      <c r="AP797" s="46"/>
      <c r="AQ797" s="46"/>
      <c r="AR797" s="46"/>
      <c r="AS797" s="46"/>
      <c r="AT797" s="46"/>
      <c r="AU797" s="46"/>
      <c r="AV797" s="12"/>
      <c r="AW797" s="46"/>
      <c r="AX797" s="12"/>
      <c r="AY797" s="12"/>
      <c r="AZ797" s="12"/>
      <c r="BA797" s="12"/>
      <c r="BB797" s="12"/>
      <c r="BC797" s="12"/>
      <c r="BD797" s="12"/>
    </row>
    <row r="798" spans="1:56">
      <c r="C798" s="30"/>
      <c r="D798" s="34"/>
      <c r="E798" s="34"/>
      <c r="F798" s="34"/>
      <c r="G798" s="34"/>
      <c r="H798" s="34"/>
      <c r="I798" s="34"/>
      <c r="J798" s="34"/>
      <c r="K798" s="34"/>
      <c r="L798" s="34"/>
      <c r="M798" s="34"/>
      <c r="N798" s="34"/>
      <c r="O798" s="34"/>
      <c r="P798" s="34"/>
      <c r="Q798" s="34"/>
      <c r="R798" s="34"/>
      <c r="S798" s="34"/>
      <c r="T798" s="34"/>
      <c r="U798" s="34"/>
      <c r="V798" s="34"/>
      <c r="W798" s="34"/>
      <c r="X798" s="89"/>
      <c r="Y798" s="89"/>
      <c r="Z798" s="89"/>
      <c r="AA798" s="89"/>
      <c r="AB798" s="34"/>
      <c r="AC798" s="34"/>
      <c r="AD798" s="34"/>
      <c r="AE798" s="34"/>
      <c r="AF798" s="46"/>
      <c r="AG798" s="46"/>
      <c r="AH798" s="46"/>
      <c r="AI798" s="46"/>
      <c r="AJ798" s="46"/>
      <c r="AK798" s="46"/>
      <c r="AL798" s="46"/>
      <c r="AM798" s="46"/>
      <c r="AN798" s="46"/>
      <c r="AO798" s="46"/>
      <c r="AP798" s="46"/>
      <c r="AQ798" s="46"/>
      <c r="AR798" s="46"/>
      <c r="AS798" s="46"/>
      <c r="AT798" s="46"/>
      <c r="AU798" s="46"/>
      <c r="AV798" s="46"/>
      <c r="AW798" s="46"/>
      <c r="AX798" s="46"/>
      <c r="AY798" s="46"/>
      <c r="AZ798" s="46"/>
      <c r="BA798" s="46"/>
      <c r="BB798" s="12"/>
      <c r="BC798" s="12"/>
      <c r="BD798" s="12"/>
    </row>
    <row r="799" spans="1:56">
      <c r="A799" s="39"/>
      <c r="B799" s="86"/>
      <c r="C799" s="30"/>
      <c r="D799" s="34"/>
      <c r="E799" s="34"/>
      <c r="F799" s="34"/>
      <c r="G799" s="34"/>
      <c r="H799" s="34"/>
      <c r="I799" s="34"/>
      <c r="J799" s="34" t="e">
        <f>I794*1.05</f>
        <v>#REF!</v>
      </c>
      <c r="K799" s="34"/>
      <c r="L799" s="34"/>
      <c r="M799" s="34"/>
      <c r="N799" s="34"/>
      <c r="O799" s="34"/>
      <c r="P799" s="34"/>
      <c r="Q799" s="34"/>
      <c r="R799" s="34"/>
      <c r="S799" s="34"/>
      <c r="T799" s="34"/>
      <c r="U799" s="34"/>
      <c r="V799" s="34"/>
      <c r="W799" s="34"/>
      <c r="X799" s="89"/>
      <c r="Y799" s="89"/>
      <c r="Z799" s="89"/>
      <c r="AA799" s="89"/>
      <c r="AB799" s="34"/>
      <c r="AC799" s="34"/>
      <c r="AD799" s="34"/>
      <c r="AE799" s="34"/>
      <c r="AF799" s="46"/>
      <c r="AG799" s="46"/>
      <c r="AH799" s="46"/>
      <c r="AI799" s="46"/>
      <c r="AJ799" s="46"/>
      <c r="AK799" s="46"/>
      <c r="AL799" s="46"/>
      <c r="AM799" s="46"/>
      <c r="AN799" s="46"/>
      <c r="AO799" s="46"/>
      <c r="AP799" s="46"/>
      <c r="AQ799" s="46"/>
      <c r="AR799" s="46"/>
      <c r="AS799" s="46"/>
      <c r="AT799" s="46"/>
      <c r="AU799" s="46"/>
      <c r="AV799" s="46"/>
      <c r="AW799" s="46"/>
      <c r="AX799" s="46"/>
      <c r="AY799" s="46"/>
      <c r="AZ799" s="46"/>
      <c r="BA799" s="46"/>
      <c r="BB799" s="12"/>
      <c r="BC799" s="12"/>
      <c r="BD799" s="12"/>
    </row>
    <row r="800" spans="1:56">
      <c r="A800" s="39"/>
      <c r="B800" s="86"/>
      <c r="C800" s="30"/>
      <c r="D800" s="34"/>
      <c r="E800" s="34"/>
      <c r="F800" s="34"/>
      <c r="G800" s="34"/>
      <c r="H800" s="34"/>
      <c r="I800" s="34"/>
      <c r="J800" s="34"/>
      <c r="K800" s="34"/>
      <c r="L800" s="34"/>
      <c r="M800" s="34"/>
      <c r="N800" s="34"/>
      <c r="O800" s="34"/>
      <c r="P800" s="34"/>
      <c r="Q800" s="34"/>
      <c r="R800" s="34"/>
      <c r="S800" s="34"/>
      <c r="T800" s="34"/>
      <c r="U800" s="34"/>
      <c r="V800" s="34"/>
      <c r="W800" s="34"/>
      <c r="X800" s="89"/>
      <c r="Y800" s="89"/>
      <c r="Z800" s="89"/>
      <c r="AA800" s="89"/>
      <c r="AB800" s="34"/>
      <c r="AC800" s="34"/>
      <c r="AD800" s="34"/>
      <c r="AE800" s="34"/>
      <c r="AF800" s="46"/>
      <c r="AG800" s="46"/>
      <c r="AH800" s="46"/>
      <c r="AI800" s="46"/>
      <c r="AJ800" s="46"/>
      <c r="AK800" s="46"/>
      <c r="AL800" s="46"/>
      <c r="AM800" s="46"/>
      <c r="AN800" s="46"/>
      <c r="AO800" s="46"/>
      <c r="AP800" s="46"/>
      <c r="AQ800" s="46"/>
      <c r="AR800" s="46"/>
      <c r="AS800" s="46"/>
      <c r="AT800" s="46"/>
      <c r="AU800" s="46"/>
      <c r="AV800" s="46"/>
      <c r="AW800" s="46"/>
      <c r="AX800" s="46"/>
      <c r="AY800" s="46"/>
      <c r="AZ800" s="46"/>
      <c r="BA800" s="46"/>
      <c r="BB800" s="12"/>
      <c r="BC800" s="12"/>
      <c r="BD800" s="12"/>
    </row>
    <row r="801" spans="1:56">
      <c r="B801" s="12"/>
      <c r="C801" s="17"/>
      <c r="D801" s="12"/>
      <c r="E801" s="12"/>
      <c r="F801" s="12"/>
      <c r="G801" s="12"/>
      <c r="H801" s="12"/>
      <c r="I801" s="12"/>
      <c r="J801" s="12"/>
      <c r="K801" s="12"/>
      <c r="L801" s="50"/>
      <c r="M801" s="12"/>
      <c r="N801" s="12"/>
      <c r="O801" s="12"/>
      <c r="P801" s="12"/>
      <c r="Q801" s="12"/>
      <c r="R801" s="12"/>
      <c r="S801" s="12"/>
      <c r="T801" s="12"/>
      <c r="U801" s="12"/>
      <c r="V801" s="12"/>
      <c r="W801" s="12"/>
      <c r="X801" s="12"/>
      <c r="Y801" s="12"/>
      <c r="Z801" s="12"/>
      <c r="AA801" s="12"/>
      <c r="AB801" s="12"/>
      <c r="AC801" s="12"/>
      <c r="AD801" s="12"/>
      <c r="AE801" s="12"/>
      <c r="AF801" s="22"/>
      <c r="AG801" s="22"/>
      <c r="AH801" s="22"/>
      <c r="AI801" s="22"/>
      <c r="AJ801" s="22"/>
      <c r="AK801" s="22"/>
      <c r="AL801" s="22"/>
      <c r="AM801" s="22"/>
      <c r="AN801" s="22"/>
      <c r="AO801" s="22"/>
      <c r="AP801" s="22"/>
      <c r="AQ801" s="23"/>
      <c r="AR801" s="23"/>
      <c r="AS801" s="23"/>
      <c r="AT801" s="23"/>
      <c r="AU801" s="23"/>
      <c r="AV801" s="23"/>
      <c r="AW801" s="23"/>
      <c r="AX801" s="23"/>
      <c r="AY801" s="23"/>
      <c r="AZ801" s="23"/>
      <c r="BA801" s="23"/>
      <c r="BB801" s="12"/>
      <c r="BC801" s="12"/>
      <c r="BD801" s="12"/>
    </row>
    <row r="802" spans="1:56" ht="14.45" customHeight="1">
      <c r="A802" s="18" t="e">
        <f>+#REF!</f>
        <v>#REF!</v>
      </c>
      <c r="B802" s="12"/>
      <c r="C802" s="12"/>
      <c r="D802" s="12">
        <f>D$49</f>
        <v>0</v>
      </c>
      <c r="E802" s="12">
        <f t="shared" ref="E802:BD802" si="426">E$49</f>
        <v>1</v>
      </c>
      <c r="F802" s="12">
        <f t="shared" si="426"/>
        <v>2</v>
      </c>
      <c r="G802" s="12">
        <f t="shared" si="426"/>
        <v>3</v>
      </c>
      <c r="H802" s="12">
        <f t="shared" si="426"/>
        <v>4</v>
      </c>
      <c r="I802" s="12">
        <f t="shared" si="426"/>
        <v>5</v>
      </c>
      <c r="J802" s="12">
        <f t="shared" si="426"/>
        <v>6</v>
      </c>
      <c r="K802" s="12">
        <f t="shared" si="426"/>
        <v>7</v>
      </c>
      <c r="L802" s="12">
        <f t="shared" si="426"/>
        <v>8</v>
      </c>
      <c r="M802" s="12">
        <f t="shared" si="426"/>
        <v>9</v>
      </c>
      <c r="N802" s="12">
        <f t="shared" si="426"/>
        <v>10</v>
      </c>
      <c r="O802" s="12">
        <f t="shared" si="426"/>
        <v>11</v>
      </c>
      <c r="P802" s="12">
        <f t="shared" si="426"/>
        <v>12</v>
      </c>
      <c r="Q802" s="12">
        <f t="shared" si="426"/>
        <v>13</v>
      </c>
      <c r="R802" s="12">
        <f t="shared" si="426"/>
        <v>14</v>
      </c>
      <c r="S802" s="12">
        <f t="shared" si="426"/>
        <v>15</v>
      </c>
      <c r="T802" s="12">
        <f t="shared" si="426"/>
        <v>16</v>
      </c>
      <c r="U802" s="12">
        <f t="shared" si="426"/>
        <v>17</v>
      </c>
      <c r="V802" s="12">
        <f t="shared" si="426"/>
        <v>18</v>
      </c>
      <c r="W802" s="12">
        <f t="shared" si="426"/>
        <v>19</v>
      </c>
      <c r="X802" s="12">
        <f t="shared" si="426"/>
        <v>20</v>
      </c>
      <c r="Y802" s="12">
        <f t="shared" si="426"/>
        <v>21</v>
      </c>
      <c r="Z802" s="12">
        <f t="shared" si="426"/>
        <v>22</v>
      </c>
      <c r="AA802" s="12">
        <f t="shared" si="426"/>
        <v>23</v>
      </c>
      <c r="AB802" s="12">
        <f t="shared" si="426"/>
        <v>24</v>
      </c>
      <c r="AC802" s="12">
        <f t="shared" si="426"/>
        <v>25</v>
      </c>
      <c r="AD802" s="12">
        <f t="shared" si="426"/>
        <v>26</v>
      </c>
      <c r="AE802" s="12">
        <f t="shared" si="426"/>
        <v>27</v>
      </c>
      <c r="AF802" s="12">
        <f t="shared" si="426"/>
        <v>28</v>
      </c>
      <c r="AG802" s="12">
        <f t="shared" si="426"/>
        <v>29</v>
      </c>
      <c r="AH802" s="12">
        <f t="shared" si="426"/>
        <v>30</v>
      </c>
      <c r="AI802" s="12">
        <f t="shared" si="426"/>
        <v>31</v>
      </c>
      <c r="AJ802" s="12">
        <f t="shared" si="426"/>
        <v>32</v>
      </c>
      <c r="AK802" s="12">
        <f t="shared" si="426"/>
        <v>33</v>
      </c>
      <c r="AL802" s="12">
        <f t="shared" si="426"/>
        <v>34</v>
      </c>
      <c r="AM802" s="12">
        <f t="shared" si="426"/>
        <v>35</v>
      </c>
      <c r="AN802" s="12">
        <f t="shared" si="426"/>
        <v>36</v>
      </c>
      <c r="AO802" s="12">
        <f t="shared" si="426"/>
        <v>37</v>
      </c>
      <c r="AP802" s="12">
        <f t="shared" si="426"/>
        <v>38</v>
      </c>
      <c r="AQ802" s="12">
        <f t="shared" si="426"/>
        <v>39</v>
      </c>
      <c r="AR802" s="12">
        <f t="shared" si="426"/>
        <v>40</v>
      </c>
      <c r="AS802" s="12">
        <f t="shared" si="426"/>
        <v>41</v>
      </c>
      <c r="AT802" s="12">
        <f t="shared" si="426"/>
        <v>42</v>
      </c>
      <c r="AU802" s="12">
        <f t="shared" si="426"/>
        <v>43</v>
      </c>
      <c r="AV802" s="12">
        <f t="shared" si="426"/>
        <v>44</v>
      </c>
      <c r="AW802" s="12">
        <f t="shared" si="426"/>
        <v>45</v>
      </c>
      <c r="AX802" s="12">
        <f t="shared" si="426"/>
        <v>46</v>
      </c>
      <c r="AY802" s="12">
        <f t="shared" si="426"/>
        <v>47</v>
      </c>
      <c r="AZ802" s="12">
        <f t="shared" si="426"/>
        <v>48</v>
      </c>
      <c r="BA802" s="12">
        <f t="shared" si="426"/>
        <v>49</v>
      </c>
      <c r="BB802" s="12">
        <f t="shared" si="426"/>
        <v>50</v>
      </c>
      <c r="BC802" s="12">
        <f t="shared" si="426"/>
        <v>51</v>
      </c>
      <c r="BD802" s="12">
        <f t="shared" si="426"/>
        <v>52</v>
      </c>
    </row>
    <row r="803" spans="1:56" ht="15" customHeight="1">
      <c r="A803" s="28" t="e">
        <f>+"Grace "&amp; PV_Base!A802&amp;""</f>
        <v>#REF!</v>
      </c>
      <c r="B803" s="29" t="e">
        <f>#REF!</f>
        <v>#REF!</v>
      </c>
      <c r="C803" s="17"/>
      <c r="D803" s="25" t="e">
        <f>D$50</f>
        <v>#NAME?</v>
      </c>
      <c r="E803" s="25" t="e">
        <f t="shared" ref="E803:BD803" si="427">E$50</f>
        <v>#NAME?</v>
      </c>
      <c r="F803" s="25" t="e">
        <f t="shared" si="427"/>
        <v>#NAME?</v>
      </c>
      <c r="G803" s="25" t="e">
        <f t="shared" si="427"/>
        <v>#NAME?</v>
      </c>
      <c r="H803" s="25" t="e">
        <f t="shared" si="427"/>
        <v>#NAME?</v>
      </c>
      <c r="I803" s="25" t="e">
        <f t="shared" si="427"/>
        <v>#NAME?</v>
      </c>
      <c r="J803" s="25" t="e">
        <f t="shared" si="427"/>
        <v>#NAME?</v>
      </c>
      <c r="K803" s="25" t="e">
        <f t="shared" si="427"/>
        <v>#NAME?</v>
      </c>
      <c r="L803" s="25" t="e">
        <f t="shared" si="427"/>
        <v>#NAME?</v>
      </c>
      <c r="M803" s="25" t="e">
        <f t="shared" si="427"/>
        <v>#NAME?</v>
      </c>
      <c r="N803" s="25" t="e">
        <f t="shared" si="427"/>
        <v>#NAME?</v>
      </c>
      <c r="O803" s="25" t="e">
        <f t="shared" si="427"/>
        <v>#NAME?</v>
      </c>
      <c r="P803" s="25" t="e">
        <f t="shared" si="427"/>
        <v>#NAME?</v>
      </c>
      <c r="Q803" s="25" t="e">
        <f t="shared" si="427"/>
        <v>#NAME?</v>
      </c>
      <c r="R803" s="25" t="e">
        <f t="shared" si="427"/>
        <v>#NAME?</v>
      </c>
      <c r="S803" s="25" t="e">
        <f t="shared" si="427"/>
        <v>#NAME?</v>
      </c>
      <c r="T803" s="25" t="e">
        <f t="shared" si="427"/>
        <v>#NAME?</v>
      </c>
      <c r="U803" s="25" t="e">
        <f t="shared" si="427"/>
        <v>#NAME?</v>
      </c>
      <c r="V803" s="25" t="e">
        <f t="shared" si="427"/>
        <v>#NAME?</v>
      </c>
      <c r="W803" s="25" t="e">
        <f t="shared" si="427"/>
        <v>#NAME?</v>
      </c>
      <c r="X803" s="25" t="e">
        <f t="shared" si="427"/>
        <v>#NAME?</v>
      </c>
      <c r="Y803" s="25" t="e">
        <f t="shared" si="427"/>
        <v>#NAME?</v>
      </c>
      <c r="Z803" s="25" t="e">
        <f t="shared" si="427"/>
        <v>#NAME?</v>
      </c>
      <c r="AA803" s="25" t="e">
        <f t="shared" si="427"/>
        <v>#NAME?</v>
      </c>
      <c r="AB803" s="25" t="e">
        <f t="shared" si="427"/>
        <v>#NAME?</v>
      </c>
      <c r="AC803" s="25" t="e">
        <f t="shared" si="427"/>
        <v>#NAME?</v>
      </c>
      <c r="AD803" s="25" t="e">
        <f t="shared" si="427"/>
        <v>#NAME?</v>
      </c>
      <c r="AE803" s="25" t="e">
        <f t="shared" si="427"/>
        <v>#NAME?</v>
      </c>
      <c r="AF803" s="25" t="e">
        <f t="shared" si="427"/>
        <v>#NAME?</v>
      </c>
      <c r="AG803" s="25" t="e">
        <f t="shared" si="427"/>
        <v>#NAME?</v>
      </c>
      <c r="AH803" s="25" t="e">
        <f t="shared" si="427"/>
        <v>#NAME?</v>
      </c>
      <c r="AI803" s="25" t="e">
        <f t="shared" si="427"/>
        <v>#NAME?</v>
      </c>
      <c r="AJ803" s="25" t="e">
        <f t="shared" si="427"/>
        <v>#NAME?</v>
      </c>
      <c r="AK803" s="25" t="e">
        <f t="shared" si="427"/>
        <v>#NAME?</v>
      </c>
      <c r="AL803" s="25" t="e">
        <f t="shared" si="427"/>
        <v>#NAME?</v>
      </c>
      <c r="AM803" s="25" t="e">
        <f t="shared" si="427"/>
        <v>#NAME?</v>
      </c>
      <c r="AN803" s="25" t="e">
        <f t="shared" si="427"/>
        <v>#NAME?</v>
      </c>
      <c r="AO803" s="25" t="e">
        <f t="shared" si="427"/>
        <v>#NAME?</v>
      </c>
      <c r="AP803" s="25" t="e">
        <f t="shared" si="427"/>
        <v>#NAME?</v>
      </c>
      <c r="AQ803" s="25" t="e">
        <f t="shared" si="427"/>
        <v>#NAME?</v>
      </c>
      <c r="AR803" s="25" t="e">
        <f t="shared" si="427"/>
        <v>#NAME?</v>
      </c>
      <c r="AS803" s="25" t="e">
        <f t="shared" si="427"/>
        <v>#NAME?</v>
      </c>
      <c r="AT803" s="25" t="e">
        <f t="shared" si="427"/>
        <v>#NAME?</v>
      </c>
      <c r="AU803" s="25" t="e">
        <f t="shared" si="427"/>
        <v>#NAME?</v>
      </c>
      <c r="AV803" s="25" t="e">
        <f t="shared" si="427"/>
        <v>#NAME?</v>
      </c>
      <c r="AW803" s="25" t="e">
        <f t="shared" si="427"/>
        <v>#NAME?</v>
      </c>
      <c r="AX803" s="25" t="e">
        <f t="shared" si="427"/>
        <v>#NAME?</v>
      </c>
      <c r="AY803" s="25" t="e">
        <f t="shared" si="427"/>
        <v>#NAME?</v>
      </c>
      <c r="AZ803" s="25" t="e">
        <f t="shared" si="427"/>
        <v>#NAME?</v>
      </c>
      <c r="BA803" s="25" t="e">
        <f t="shared" si="427"/>
        <v>#NAME?</v>
      </c>
      <c r="BB803" s="25" t="e">
        <f t="shared" si="427"/>
        <v>#NAME?</v>
      </c>
      <c r="BC803" s="25" t="e">
        <f t="shared" si="427"/>
        <v>#NAME?</v>
      </c>
      <c r="BD803" s="25" t="e">
        <f t="shared" si="427"/>
        <v>#NAME?</v>
      </c>
    </row>
    <row r="804" spans="1:56">
      <c r="A804" s="32" t="e">
        <f>+"Maturity "&amp; PV_Base!A802&amp;""</f>
        <v>#REF!</v>
      </c>
      <c r="B804" s="33" t="e">
        <f>#REF!</f>
        <v>#REF!</v>
      </c>
      <c r="C804" s="30" t="str">
        <f>$C$9</f>
        <v>Base</v>
      </c>
      <c r="D804" s="31">
        <v>100</v>
      </c>
      <c r="E804" s="27"/>
      <c r="F804" s="27"/>
      <c r="G804" s="27"/>
      <c r="H804" s="27"/>
      <c r="I804" s="27"/>
      <c r="J804" s="27"/>
      <c r="K804" s="27"/>
      <c r="L804" s="27"/>
      <c r="M804" s="27"/>
      <c r="N804" s="27"/>
      <c r="O804" s="27"/>
      <c r="P804" s="27"/>
      <c r="Q804" s="27"/>
      <c r="R804" s="27"/>
      <c r="S804" s="27"/>
      <c r="T804" s="27"/>
      <c r="U804" s="27"/>
      <c r="V804" s="27"/>
      <c r="W804" s="27"/>
      <c r="X804" s="27"/>
      <c r="Y804" s="27"/>
      <c r="Z804" s="27"/>
      <c r="AA804" s="27"/>
      <c r="AB804" s="27"/>
      <c r="AC804" s="27"/>
      <c r="AD804" s="27"/>
      <c r="AE804" s="27"/>
      <c r="AF804" s="27"/>
      <c r="AG804" s="27"/>
      <c r="AH804" s="27"/>
      <c r="AI804" s="27"/>
      <c r="AJ804" s="27"/>
      <c r="AK804" s="27"/>
      <c r="AL804" s="27"/>
      <c r="AM804" s="27"/>
      <c r="AN804" s="27"/>
      <c r="AO804" s="27"/>
      <c r="AP804" s="27"/>
      <c r="AQ804" s="27"/>
      <c r="AR804" s="27"/>
      <c r="AS804" s="27"/>
      <c r="AT804" s="27"/>
      <c r="AU804" s="27"/>
      <c r="AV804" s="27"/>
      <c r="AW804" s="27"/>
      <c r="AX804" s="27"/>
      <c r="AY804" s="27"/>
      <c r="AZ804" s="27"/>
      <c r="BA804" s="27"/>
      <c r="BB804" s="12"/>
      <c r="BC804" s="12"/>
      <c r="BD804" s="12"/>
    </row>
    <row r="805" spans="1:56">
      <c r="A805" s="32" t="e">
        <f>+"Interest "&amp; PV_Base!A802&amp;""</f>
        <v>#REF!</v>
      </c>
      <c r="B805" s="35" t="e">
        <f>#REF!</f>
        <v>#REF!</v>
      </c>
      <c r="C805" s="30" t="e">
        <f>$C$10</f>
        <v>#REF!</v>
      </c>
      <c r="D805" s="34" t="e">
        <f>D804-D806</f>
        <v>#REF!</v>
      </c>
      <c r="E805" s="34" t="e">
        <f t="shared" ref="E805:AQ805" si="428">D805-E806</f>
        <v>#REF!</v>
      </c>
      <c r="F805" s="34" t="e">
        <f t="shared" si="428"/>
        <v>#REF!</v>
      </c>
      <c r="G805" s="34" t="e">
        <f t="shared" si="428"/>
        <v>#REF!</v>
      </c>
      <c r="H805" s="34" t="e">
        <f t="shared" si="428"/>
        <v>#REF!</v>
      </c>
      <c r="I805" s="34" t="e">
        <f t="shared" si="428"/>
        <v>#REF!</v>
      </c>
      <c r="J805" s="34" t="e">
        <f t="shared" si="428"/>
        <v>#REF!</v>
      </c>
      <c r="K805" s="34" t="e">
        <f t="shared" si="428"/>
        <v>#REF!</v>
      </c>
      <c r="L805" s="34" t="e">
        <f t="shared" si="428"/>
        <v>#REF!</v>
      </c>
      <c r="M805" s="34" t="e">
        <f t="shared" si="428"/>
        <v>#REF!</v>
      </c>
      <c r="N805" s="34" t="e">
        <f t="shared" si="428"/>
        <v>#REF!</v>
      </c>
      <c r="O805" s="34" t="e">
        <f t="shared" si="428"/>
        <v>#REF!</v>
      </c>
      <c r="P805" s="34" t="e">
        <f t="shared" si="428"/>
        <v>#REF!</v>
      </c>
      <c r="Q805" s="34" t="e">
        <f t="shared" si="428"/>
        <v>#REF!</v>
      </c>
      <c r="R805" s="34" t="e">
        <f t="shared" si="428"/>
        <v>#REF!</v>
      </c>
      <c r="S805" s="34" t="e">
        <f t="shared" si="428"/>
        <v>#REF!</v>
      </c>
      <c r="T805" s="34" t="e">
        <f t="shared" si="428"/>
        <v>#REF!</v>
      </c>
      <c r="U805" s="34" t="e">
        <f t="shared" si="428"/>
        <v>#REF!</v>
      </c>
      <c r="V805" s="34" t="e">
        <f t="shared" si="428"/>
        <v>#REF!</v>
      </c>
      <c r="W805" s="34" t="e">
        <f t="shared" si="428"/>
        <v>#REF!</v>
      </c>
      <c r="X805" s="34" t="e">
        <f t="shared" si="428"/>
        <v>#REF!</v>
      </c>
      <c r="Y805" s="34" t="e">
        <f t="shared" si="428"/>
        <v>#REF!</v>
      </c>
      <c r="Z805" s="34" t="e">
        <f t="shared" si="428"/>
        <v>#REF!</v>
      </c>
      <c r="AA805" s="34" t="e">
        <f t="shared" si="428"/>
        <v>#REF!</v>
      </c>
      <c r="AB805" s="34" t="e">
        <f t="shared" si="428"/>
        <v>#REF!</v>
      </c>
      <c r="AC805" s="34" t="e">
        <f t="shared" si="428"/>
        <v>#REF!</v>
      </c>
      <c r="AD805" s="34" t="e">
        <f t="shared" si="428"/>
        <v>#REF!</v>
      </c>
      <c r="AE805" s="34" t="e">
        <f t="shared" si="428"/>
        <v>#REF!</v>
      </c>
      <c r="AF805" s="34" t="e">
        <f t="shared" si="428"/>
        <v>#REF!</v>
      </c>
      <c r="AG805" s="34" t="e">
        <f t="shared" si="428"/>
        <v>#REF!</v>
      </c>
      <c r="AH805" s="34" t="e">
        <f t="shared" si="428"/>
        <v>#REF!</v>
      </c>
      <c r="AI805" s="34" t="e">
        <f t="shared" si="428"/>
        <v>#REF!</v>
      </c>
      <c r="AJ805" s="34" t="e">
        <f t="shared" si="428"/>
        <v>#REF!</v>
      </c>
      <c r="AK805" s="34" t="e">
        <f t="shared" si="428"/>
        <v>#REF!</v>
      </c>
      <c r="AL805" s="34" t="e">
        <f t="shared" si="428"/>
        <v>#REF!</v>
      </c>
      <c r="AM805" s="34" t="e">
        <f t="shared" si="428"/>
        <v>#REF!</v>
      </c>
      <c r="AN805" s="34" t="e">
        <f t="shared" si="428"/>
        <v>#REF!</v>
      </c>
      <c r="AO805" s="34" t="e">
        <f t="shared" si="428"/>
        <v>#REF!</v>
      </c>
      <c r="AP805" s="34" t="e">
        <f t="shared" si="428"/>
        <v>#REF!</v>
      </c>
      <c r="AQ805" s="34" t="e">
        <f t="shared" si="428"/>
        <v>#REF!</v>
      </c>
      <c r="AR805" s="34"/>
      <c r="AS805" s="34"/>
      <c r="AT805" s="34"/>
      <c r="AU805" s="34"/>
      <c r="AV805" s="34"/>
      <c r="AW805" s="34"/>
      <c r="AX805" s="34"/>
      <c r="AY805" s="34"/>
      <c r="AZ805" s="34"/>
      <c r="BA805" s="34"/>
      <c r="BB805" s="46"/>
      <c r="BC805" s="46"/>
      <c r="BD805" s="46"/>
    </row>
    <row r="806" spans="1:56">
      <c r="A806" s="36" t="e">
        <f>+"Discount "&amp; PV_Base!A802&amp;""</f>
        <v>#REF!</v>
      </c>
      <c r="B806" s="37" t="e">
        <f>#REF!</f>
        <v>#REF!</v>
      </c>
      <c r="C806" s="30" t="e">
        <f>$C$11</f>
        <v>#REF!</v>
      </c>
      <c r="D806" s="34" t="e">
        <f>IF(D802-D802-1&lt;B803,0,IF(D802-D802-1&lt;B804,D804/(B804-B803),0))</f>
        <v>#REF!</v>
      </c>
      <c r="E806" s="34" t="e">
        <f>IF(E802-D802-1&lt;B803,0,IF(E802-D802-1&lt;B804,D804/(B804-B803),0))</f>
        <v>#REF!</v>
      </c>
      <c r="F806" s="34" t="e">
        <f>IF(F802-D802-1&lt;B803,0,IF(F802-D802-1&lt;B804,D804/(B804-B803),0))</f>
        <v>#REF!</v>
      </c>
      <c r="G806" s="34" t="e">
        <f>IF(G802-D802-1&lt;B803,0,IF(G802-D802-1&lt;B804,D804/(B804-B803),0))</f>
        <v>#REF!</v>
      </c>
      <c r="H806" s="34" t="e">
        <f>IF(H802-D802-1&lt;B803,0,IF(H802-D802-1&lt;B804,D804/(B804-B803),0))</f>
        <v>#REF!</v>
      </c>
      <c r="I806" s="34" t="e">
        <f>IF(I802-D802-1&lt;B803,0,IF(I802-D802-1&lt;B804,D804/(B804-B803),0))</f>
        <v>#REF!</v>
      </c>
      <c r="J806" s="34" t="e">
        <f>IF(J802-D802-1&lt;B803,0,IF(J802-D802-1&lt;B804,D804/(B804-B803),0))</f>
        <v>#REF!</v>
      </c>
      <c r="K806" s="34" t="e">
        <f>IF(K802-D802-1&lt;B803,0,IF(K802-D802-1&lt;B804,D804/(B804-B803),0))</f>
        <v>#REF!</v>
      </c>
      <c r="L806" s="34" t="e">
        <f>IF(L802-D802-1&lt;B803,0,IF(L802-D802-1&lt;B804,D804/(B804-B803),0))</f>
        <v>#REF!</v>
      </c>
      <c r="M806" s="34" t="e">
        <f>IF(M802-D802-1&lt;B803,0,IF(M802-D802-1&lt;B804,D804/(B804-B803),0))</f>
        <v>#REF!</v>
      </c>
      <c r="N806" s="34" t="e">
        <f>IF(N802-D802-1&lt;B803,0,IF(N802-D802-1&lt;B804,D804/(B804-B803),0))</f>
        <v>#REF!</v>
      </c>
      <c r="O806" s="34" t="e">
        <f>IF(O802-D802-1&lt;B803,0,IF(O802-D802-1&lt;B804,D804/(B804-B803),0))</f>
        <v>#REF!</v>
      </c>
      <c r="P806" s="34" t="e">
        <f>IF(P802-D802-1&lt;B803,0,IF(P802-D802-1&lt;B804,D804/(B804-B803),0))</f>
        <v>#REF!</v>
      </c>
      <c r="Q806" s="34" t="e">
        <f>IF(Q802-D802-1&lt;B803,0,IF(Q802-D802-1&lt;B804,D804/(B804-B803),0))</f>
        <v>#REF!</v>
      </c>
      <c r="R806" s="34" t="e">
        <f>IF(R802-D802-1&lt;B803,0,IF(R802-D802-1&lt;B804,D804/(B804-B803),0))</f>
        <v>#REF!</v>
      </c>
      <c r="S806" s="34" t="e">
        <f>IF(S802-D802-1&lt;B803,0,IF(S802-D802-1&lt;B804,D804/(B804-B803),0))</f>
        <v>#REF!</v>
      </c>
      <c r="T806" s="34" t="e">
        <f>IF(T802-D802-1&lt;B803,0,IF(T802-D802-1&lt;B804,D804/(B804-B803),0))</f>
        <v>#REF!</v>
      </c>
      <c r="U806" s="34" t="e">
        <f>IF(U802-D802-1&lt;B803,0,IF(U802-D802-1&lt;B804,D804/(B804-B803),0))</f>
        <v>#REF!</v>
      </c>
      <c r="V806" s="34" t="e">
        <f>IF(V802-D802-1&lt;B803,0,IF(V802-D802-1&lt;B804,D804/(B804-B803),0))</f>
        <v>#REF!</v>
      </c>
      <c r="W806" s="34" t="e">
        <f>IF(W802-D802-1&lt;B803,0,IF(W802-D802-1&lt;B804,D804/(B804-B803),0))</f>
        <v>#REF!</v>
      </c>
      <c r="X806" s="34" t="e">
        <f>IF(X802-D802-1&lt;B803,0,IF(X802-D802-1&lt;B804,D804/(B804-B803),0))</f>
        <v>#REF!</v>
      </c>
      <c r="Y806" s="34" t="e">
        <f>IF(Y802-D802-1&lt;B803,0,IF(Y802-D802-1&lt;B804,D804/(B804-B803),0))</f>
        <v>#REF!</v>
      </c>
      <c r="Z806" s="34" t="e">
        <f>IF(Z802-D802-1&lt;B803,0,IF(Z802-D802-1&lt;B804,D804/(B804-B803),0))</f>
        <v>#REF!</v>
      </c>
      <c r="AA806" s="34" t="e">
        <f>IF(AA802-D802-1&lt;B803,0,IF(AA802-D802-1&lt;B804,D804/(B804-B803),0))</f>
        <v>#REF!</v>
      </c>
      <c r="AB806" s="34" t="e">
        <f>IF(AB802-D802-1&lt;B803,0,IF(AB802-D802-1&lt;B804,D804/(B804-B803),0))</f>
        <v>#REF!</v>
      </c>
      <c r="AC806" s="34" t="e">
        <f>IF(AC802-D802-1&lt;B803,0,IF(AC802-D802-1&lt;B804,D804/(B804-B803),0))</f>
        <v>#REF!</v>
      </c>
      <c r="AD806" s="34" t="e">
        <f>IF(AD802-D802-1&lt;B803,0,IF(AD802-D802-1&lt;B804,D804/(B804-B803),0))</f>
        <v>#REF!</v>
      </c>
      <c r="AE806" s="34" t="e">
        <f>IF(AE802-D802-1&lt;B803,0,IF(AE802-D802-1&lt;B804,D804/(B804-B803),0))</f>
        <v>#REF!</v>
      </c>
      <c r="AF806" s="34" t="e">
        <f>IF(AF802-D802-1&lt;B803,0,IF(AF802-D802-1&lt;B804,D804/(B804-B803),0))</f>
        <v>#REF!</v>
      </c>
      <c r="AG806" s="34" t="e">
        <f>IF(AG802-D802-1&lt;B803,0,IF(AG802-D802-1&lt;B804,D804/(B804-B803),0))</f>
        <v>#REF!</v>
      </c>
      <c r="AH806" s="34" t="e">
        <f>IF(AH802-D802-1&lt;B803,0,IF(AH802-D802-1&lt;B804,D804/(B804-B803),0))</f>
        <v>#REF!</v>
      </c>
      <c r="AI806" s="34" t="e">
        <f>IF(AI802-D802-1&lt;B803,0,IF(AI802-D802-1&lt;B804,D804/(B804-B803),0))</f>
        <v>#REF!</v>
      </c>
      <c r="AJ806" s="34" t="e">
        <f>IF(AJ802-D802-1&lt;B803,0,IF(AJ802-D802-1&lt;B804,D804/(B804-B803),0))</f>
        <v>#REF!</v>
      </c>
      <c r="AK806" s="34" t="e">
        <f>IF(AK802-D802-1&lt;B803,0,IF(AK802-D802-1&lt;B804,D804/(B804-B803),0))</f>
        <v>#REF!</v>
      </c>
      <c r="AL806" s="34" t="e">
        <f>IF(AL802-D802-1&lt;B803,0,IF(AL802-D802-1&lt;B804,D804/(B804-B803),0))</f>
        <v>#REF!</v>
      </c>
      <c r="AM806" s="34" t="e">
        <f>IF(AM802-D802-1&lt;B803,0,IF(AM802-D802-1&lt;B804,D804/(B804-B803),0))</f>
        <v>#REF!</v>
      </c>
      <c r="AN806" s="34" t="e">
        <f>IF(AN802-D802-1&lt;B803,0,IF(AN802-D802-1&lt;B804,D804/(B804-B803),0))</f>
        <v>#REF!</v>
      </c>
      <c r="AO806" s="34" t="e">
        <f>IF(AO802-D802-1&lt;B803,0,IF(AO802-D802-1&lt;B804,D804/(B804-B803),0))</f>
        <v>#REF!</v>
      </c>
      <c r="AP806" s="34" t="e">
        <f>IF(AP802-D802-1&lt;B803,0,IF(AP802-D802-1&lt;B804,D804/(B804-B803),0))</f>
        <v>#REF!</v>
      </c>
      <c r="AQ806" s="34" t="e">
        <f>IF(AQ802-D802-1&lt;B803,0,IF(AQ802-D802-1&lt;B804,D804/(B804-B803),0))</f>
        <v>#REF!</v>
      </c>
      <c r="AR806" s="34"/>
      <c r="AS806" s="34"/>
      <c r="AT806" s="34"/>
      <c r="AU806" s="34"/>
      <c r="AV806" s="34"/>
      <c r="AW806" s="34"/>
      <c r="AX806" s="34"/>
      <c r="AY806" s="34"/>
      <c r="AZ806" s="34"/>
      <c r="BA806" s="34"/>
      <c r="BB806" s="46"/>
      <c r="BC806" s="46"/>
      <c r="BD806" s="46"/>
    </row>
    <row r="807" spans="1:56">
      <c r="A807" s="49"/>
      <c r="B807" s="12"/>
      <c r="C807" s="30" t="e">
        <f>$C$12</f>
        <v>#REF!</v>
      </c>
      <c r="D807" s="84"/>
      <c r="E807" s="84" t="e">
        <f>$B805*D805</f>
        <v>#REF!</v>
      </c>
      <c r="F807" s="84" t="e">
        <f t="shared" ref="F807:BD807" si="429">$B805*E805</f>
        <v>#REF!</v>
      </c>
      <c r="G807" s="84" t="e">
        <f t="shared" si="429"/>
        <v>#REF!</v>
      </c>
      <c r="H807" s="84" t="e">
        <f t="shared" si="429"/>
        <v>#REF!</v>
      </c>
      <c r="I807" s="84" t="e">
        <f t="shared" si="429"/>
        <v>#REF!</v>
      </c>
      <c r="J807" s="84" t="e">
        <f t="shared" si="429"/>
        <v>#REF!</v>
      </c>
      <c r="K807" s="84" t="e">
        <f t="shared" si="429"/>
        <v>#REF!</v>
      </c>
      <c r="L807" s="84" t="e">
        <f t="shared" si="429"/>
        <v>#REF!</v>
      </c>
      <c r="M807" s="84" t="e">
        <f t="shared" si="429"/>
        <v>#REF!</v>
      </c>
      <c r="N807" s="84" t="e">
        <f t="shared" si="429"/>
        <v>#REF!</v>
      </c>
      <c r="O807" s="84" t="e">
        <f t="shared" si="429"/>
        <v>#REF!</v>
      </c>
      <c r="P807" s="84" t="e">
        <f t="shared" si="429"/>
        <v>#REF!</v>
      </c>
      <c r="Q807" s="84" t="e">
        <f t="shared" si="429"/>
        <v>#REF!</v>
      </c>
      <c r="R807" s="84" t="e">
        <f t="shared" si="429"/>
        <v>#REF!</v>
      </c>
      <c r="S807" s="84" t="e">
        <f t="shared" si="429"/>
        <v>#REF!</v>
      </c>
      <c r="T807" s="84" t="e">
        <f t="shared" si="429"/>
        <v>#REF!</v>
      </c>
      <c r="U807" s="84" t="e">
        <f t="shared" si="429"/>
        <v>#REF!</v>
      </c>
      <c r="V807" s="84" t="e">
        <f t="shared" si="429"/>
        <v>#REF!</v>
      </c>
      <c r="W807" s="84" t="e">
        <f t="shared" si="429"/>
        <v>#REF!</v>
      </c>
      <c r="X807" s="84" t="e">
        <f t="shared" si="429"/>
        <v>#REF!</v>
      </c>
      <c r="Y807" s="84" t="e">
        <f t="shared" si="429"/>
        <v>#REF!</v>
      </c>
      <c r="Z807" s="84" t="e">
        <f t="shared" si="429"/>
        <v>#REF!</v>
      </c>
      <c r="AA807" s="84" t="e">
        <f t="shared" si="429"/>
        <v>#REF!</v>
      </c>
      <c r="AB807" s="84" t="e">
        <f t="shared" si="429"/>
        <v>#REF!</v>
      </c>
      <c r="AC807" s="84" t="e">
        <f t="shared" si="429"/>
        <v>#REF!</v>
      </c>
      <c r="AD807" s="84" t="e">
        <f t="shared" si="429"/>
        <v>#REF!</v>
      </c>
      <c r="AE807" s="84" t="e">
        <f t="shared" si="429"/>
        <v>#REF!</v>
      </c>
      <c r="AF807" s="84" t="e">
        <f t="shared" si="429"/>
        <v>#REF!</v>
      </c>
      <c r="AG807" s="84" t="e">
        <f t="shared" si="429"/>
        <v>#REF!</v>
      </c>
      <c r="AH807" s="84" t="e">
        <f t="shared" si="429"/>
        <v>#REF!</v>
      </c>
      <c r="AI807" s="84" t="e">
        <f t="shared" si="429"/>
        <v>#REF!</v>
      </c>
      <c r="AJ807" s="84" t="e">
        <f t="shared" si="429"/>
        <v>#REF!</v>
      </c>
      <c r="AK807" s="84" t="e">
        <f t="shared" si="429"/>
        <v>#REF!</v>
      </c>
      <c r="AL807" s="84" t="e">
        <f t="shared" si="429"/>
        <v>#REF!</v>
      </c>
      <c r="AM807" s="84" t="e">
        <f t="shared" si="429"/>
        <v>#REF!</v>
      </c>
      <c r="AN807" s="84" t="e">
        <f t="shared" si="429"/>
        <v>#REF!</v>
      </c>
      <c r="AO807" s="84" t="e">
        <f t="shared" si="429"/>
        <v>#REF!</v>
      </c>
      <c r="AP807" s="84" t="e">
        <f t="shared" si="429"/>
        <v>#REF!</v>
      </c>
      <c r="AQ807" s="84" t="e">
        <f t="shared" si="429"/>
        <v>#REF!</v>
      </c>
      <c r="AR807" s="84" t="e">
        <f t="shared" si="429"/>
        <v>#REF!</v>
      </c>
      <c r="AS807" s="84" t="e">
        <f t="shared" si="429"/>
        <v>#REF!</v>
      </c>
      <c r="AT807" s="84" t="e">
        <f t="shared" si="429"/>
        <v>#REF!</v>
      </c>
      <c r="AU807" s="84" t="e">
        <f t="shared" si="429"/>
        <v>#REF!</v>
      </c>
      <c r="AV807" s="84" t="e">
        <f t="shared" si="429"/>
        <v>#REF!</v>
      </c>
      <c r="AW807" s="84" t="e">
        <f t="shared" si="429"/>
        <v>#REF!</v>
      </c>
      <c r="AX807" s="84" t="e">
        <f t="shared" si="429"/>
        <v>#REF!</v>
      </c>
      <c r="AY807" s="84" t="e">
        <f t="shared" si="429"/>
        <v>#REF!</v>
      </c>
      <c r="AZ807" s="84" t="e">
        <f t="shared" si="429"/>
        <v>#REF!</v>
      </c>
      <c r="BA807" s="84" t="e">
        <f t="shared" si="429"/>
        <v>#REF!</v>
      </c>
      <c r="BB807" s="84" t="e">
        <f t="shared" si="429"/>
        <v>#REF!</v>
      </c>
      <c r="BC807" s="84" t="e">
        <f t="shared" si="429"/>
        <v>#REF!</v>
      </c>
      <c r="BD807" s="84" t="e">
        <f t="shared" si="429"/>
        <v>#REF!</v>
      </c>
    </row>
    <row r="808" spans="1:56">
      <c r="A808" s="49"/>
      <c r="B808" s="12"/>
      <c r="C808" s="30" t="e">
        <f>$C$13</f>
        <v>#REF!</v>
      </c>
      <c r="D808" s="34" t="e">
        <f t="shared" ref="D808:AQ808" si="430">D806+D807</f>
        <v>#REF!</v>
      </c>
      <c r="E808" s="34" t="e">
        <f t="shared" si="430"/>
        <v>#REF!</v>
      </c>
      <c r="F808" s="34" t="e">
        <f t="shared" si="430"/>
        <v>#REF!</v>
      </c>
      <c r="G808" s="34" t="e">
        <f t="shared" si="430"/>
        <v>#REF!</v>
      </c>
      <c r="H808" s="34" t="e">
        <f t="shared" si="430"/>
        <v>#REF!</v>
      </c>
      <c r="I808" s="34" t="e">
        <f t="shared" si="430"/>
        <v>#REF!</v>
      </c>
      <c r="J808" s="34" t="e">
        <f t="shared" si="430"/>
        <v>#REF!</v>
      </c>
      <c r="K808" s="34" t="e">
        <f t="shared" si="430"/>
        <v>#REF!</v>
      </c>
      <c r="L808" s="34" t="e">
        <f t="shared" si="430"/>
        <v>#REF!</v>
      </c>
      <c r="M808" s="34" t="e">
        <f t="shared" si="430"/>
        <v>#REF!</v>
      </c>
      <c r="N808" s="34" t="e">
        <f t="shared" si="430"/>
        <v>#REF!</v>
      </c>
      <c r="O808" s="34" t="e">
        <f t="shared" si="430"/>
        <v>#REF!</v>
      </c>
      <c r="P808" s="34" t="e">
        <f t="shared" si="430"/>
        <v>#REF!</v>
      </c>
      <c r="Q808" s="34" t="e">
        <f t="shared" si="430"/>
        <v>#REF!</v>
      </c>
      <c r="R808" s="34" t="e">
        <f t="shared" si="430"/>
        <v>#REF!</v>
      </c>
      <c r="S808" s="34" t="e">
        <f t="shared" si="430"/>
        <v>#REF!</v>
      </c>
      <c r="T808" s="34" t="e">
        <f t="shared" si="430"/>
        <v>#REF!</v>
      </c>
      <c r="U808" s="34" t="e">
        <f t="shared" si="430"/>
        <v>#REF!</v>
      </c>
      <c r="V808" s="34" t="e">
        <f t="shared" si="430"/>
        <v>#REF!</v>
      </c>
      <c r="W808" s="34" t="e">
        <f t="shared" si="430"/>
        <v>#REF!</v>
      </c>
      <c r="X808" s="34" t="e">
        <f t="shared" si="430"/>
        <v>#REF!</v>
      </c>
      <c r="Y808" s="34" t="e">
        <f t="shared" si="430"/>
        <v>#REF!</v>
      </c>
      <c r="Z808" s="34" t="e">
        <f t="shared" si="430"/>
        <v>#REF!</v>
      </c>
      <c r="AA808" s="34" t="e">
        <f t="shared" si="430"/>
        <v>#REF!</v>
      </c>
      <c r="AB808" s="34" t="e">
        <f t="shared" si="430"/>
        <v>#REF!</v>
      </c>
      <c r="AC808" s="34" t="e">
        <f t="shared" si="430"/>
        <v>#REF!</v>
      </c>
      <c r="AD808" s="34" t="e">
        <f t="shared" si="430"/>
        <v>#REF!</v>
      </c>
      <c r="AE808" s="34" t="e">
        <f t="shared" si="430"/>
        <v>#REF!</v>
      </c>
      <c r="AF808" s="34" t="e">
        <f t="shared" si="430"/>
        <v>#REF!</v>
      </c>
      <c r="AG808" s="34" t="e">
        <f t="shared" si="430"/>
        <v>#REF!</v>
      </c>
      <c r="AH808" s="34" t="e">
        <f t="shared" si="430"/>
        <v>#REF!</v>
      </c>
      <c r="AI808" s="34" t="e">
        <f t="shared" si="430"/>
        <v>#REF!</v>
      </c>
      <c r="AJ808" s="34" t="e">
        <f t="shared" si="430"/>
        <v>#REF!</v>
      </c>
      <c r="AK808" s="34" t="e">
        <f t="shared" si="430"/>
        <v>#REF!</v>
      </c>
      <c r="AL808" s="34" t="e">
        <f t="shared" si="430"/>
        <v>#REF!</v>
      </c>
      <c r="AM808" s="34" t="e">
        <f t="shared" si="430"/>
        <v>#REF!</v>
      </c>
      <c r="AN808" s="34" t="e">
        <f t="shared" si="430"/>
        <v>#REF!</v>
      </c>
      <c r="AO808" s="34" t="e">
        <f t="shared" si="430"/>
        <v>#REF!</v>
      </c>
      <c r="AP808" s="34" t="e">
        <f t="shared" si="430"/>
        <v>#REF!</v>
      </c>
      <c r="AQ808" s="34" t="e">
        <f t="shared" si="430"/>
        <v>#REF!</v>
      </c>
      <c r="AR808" s="34"/>
      <c r="AS808" s="34"/>
      <c r="AT808" s="34"/>
      <c r="AU808" s="34"/>
      <c r="AV808" s="34"/>
      <c r="AW808" s="34"/>
      <c r="AX808" s="34"/>
      <c r="AY808" s="34"/>
      <c r="AZ808" s="34"/>
      <c r="BA808" s="34"/>
      <c r="BB808" s="45"/>
      <c r="BC808" s="45"/>
      <c r="BD808" s="45"/>
    </row>
    <row r="809" spans="1:56">
      <c r="A809" s="39"/>
      <c r="B809" s="12"/>
      <c r="C809" s="30" t="e">
        <f>$C$14</f>
        <v>#REF!</v>
      </c>
      <c r="D809" s="34" t="e">
        <f>IF($B805&gt;=$B806, D805, NPV($B806,E808:$BD808))</f>
        <v>#REF!</v>
      </c>
      <c r="E809" s="34" t="e">
        <f>IF($B805&gt;=$B806, E805, NPV($B806,F808:$BD808))</f>
        <v>#REF!</v>
      </c>
      <c r="F809" s="34" t="e">
        <f>IF($B805&gt;=$B806, F805, NPV($B806,G808:$BD808))</f>
        <v>#REF!</v>
      </c>
      <c r="G809" s="34" t="e">
        <f>IF($B805&gt;=$B806, G805, NPV($B806,H808:$BD808))</f>
        <v>#REF!</v>
      </c>
      <c r="H809" s="34" t="e">
        <f>IF($B805&gt;=$B806, H805, NPV($B806,I808:$BD808))</f>
        <v>#REF!</v>
      </c>
      <c r="I809" s="34" t="e">
        <f>IF($B805&gt;=$B806, I805, NPV($B806,J808:$BD808))</f>
        <v>#REF!</v>
      </c>
      <c r="J809" s="34" t="e">
        <f>IF($B805&gt;=$B806, J805, NPV($B806,K808:$BD808))</f>
        <v>#REF!</v>
      </c>
      <c r="K809" s="34" t="e">
        <f>IF($B805&gt;=$B806, K805, NPV($B806,L808:$BD808))</f>
        <v>#REF!</v>
      </c>
      <c r="L809" s="34" t="e">
        <f>IF($B805&gt;=$B806, L805, NPV($B806,M808:$BD808))</f>
        <v>#REF!</v>
      </c>
      <c r="M809" s="34" t="e">
        <f>IF($B805&gt;=$B806, M805, NPV($B806,N808:$BD808))</f>
        <v>#REF!</v>
      </c>
      <c r="N809" s="34" t="e">
        <f>IF($B805&gt;=$B806, N805, NPV($B806,O808:$BD808))</f>
        <v>#REF!</v>
      </c>
      <c r="O809" s="34" t="e">
        <f>IF($B805&gt;=$B806, O805, NPV($B806,P808:$BD808))</f>
        <v>#REF!</v>
      </c>
      <c r="P809" s="34" t="e">
        <f>IF($B805&gt;=$B806, P805, NPV($B806,Q808:$BD808))</f>
        <v>#REF!</v>
      </c>
      <c r="Q809" s="34" t="e">
        <f>IF($B805&gt;=$B806, Q805, NPV($B806,R808:$BD808))</f>
        <v>#REF!</v>
      </c>
      <c r="R809" s="34" t="e">
        <f>IF($B805&gt;=$B806, R805, NPV($B806,S808:$BD808))</f>
        <v>#REF!</v>
      </c>
      <c r="S809" s="34" t="e">
        <f>IF($B805&gt;=$B806, S805, NPV($B806,T808:$BD808))</f>
        <v>#REF!</v>
      </c>
      <c r="T809" s="34" t="e">
        <f>IF($B805&gt;=$B806, T805, NPV($B806,U808:$BD808))</f>
        <v>#REF!</v>
      </c>
      <c r="U809" s="34" t="e">
        <f>IF($B805&gt;=$B806, U805, NPV($B806,V808:$BD808))</f>
        <v>#REF!</v>
      </c>
      <c r="V809" s="34" t="e">
        <f>IF($B805&gt;=$B806, V805, NPV($B806,W808:$BD808))</f>
        <v>#REF!</v>
      </c>
      <c r="W809" s="34" t="e">
        <f>IF($B805&gt;=$B806, W805, NPV($B806,X808:$BD808))</f>
        <v>#REF!</v>
      </c>
      <c r="X809" s="34" t="e">
        <f>IF($B805&gt;=$B806, X805, NPV($B806,Y808:$BD808))</f>
        <v>#REF!</v>
      </c>
      <c r="Y809" s="34" t="e">
        <f>IF($B805&gt;=$B806, Y805, NPV($B806,Z808:$BD808))</f>
        <v>#REF!</v>
      </c>
      <c r="Z809" s="34" t="e">
        <f>IF($B805&gt;=$B806, Z805, NPV($B806,AA808:$BD808))</f>
        <v>#REF!</v>
      </c>
      <c r="AA809" s="34" t="e">
        <f>IF($B805&gt;=$B806, AA805, NPV($B806,AB808:$BD808))</f>
        <v>#REF!</v>
      </c>
      <c r="AB809" s="34" t="e">
        <f>IF($B805&gt;=$B806, AB805, NPV($B806,AC808:$BD808))</f>
        <v>#REF!</v>
      </c>
      <c r="AC809" s="34" t="e">
        <f>IF($B805&gt;=$B806, AC805, NPV($B806,AD808:$BD808))</f>
        <v>#REF!</v>
      </c>
      <c r="AD809" s="34" t="e">
        <f>IF($B805&gt;=$B806, AD805, NPV($B806,AE808:$BD808))</f>
        <v>#REF!</v>
      </c>
      <c r="AE809" s="34" t="e">
        <f>IF($B805&gt;=$B806, AE805, NPV($B806,AF808:$BD808))</f>
        <v>#REF!</v>
      </c>
      <c r="AF809" s="34" t="e">
        <f>IF($B805&gt;=$B806, AF805, NPV($B806,AG808:$BD808))</f>
        <v>#REF!</v>
      </c>
      <c r="AG809" s="34" t="e">
        <f>IF($B805&gt;=$B806, AG805, NPV($B806,AH808:$BD808))</f>
        <v>#REF!</v>
      </c>
      <c r="AH809" s="34" t="e">
        <f>IF($B805&gt;=$B806, AH805, NPV($B806,AI808:$BD808))</f>
        <v>#REF!</v>
      </c>
      <c r="AI809" s="34" t="e">
        <f>IF($B805&gt;=$B806, AI805, NPV($B806,AJ808:$BD808))</f>
        <v>#REF!</v>
      </c>
      <c r="AJ809" s="34" t="e">
        <f>IF($B805&gt;=$B806, AJ805, NPV($B806,AK808:$BD808))</f>
        <v>#REF!</v>
      </c>
      <c r="AK809" s="34" t="e">
        <f>IF($B805&gt;=$B806, AK805, NPV($B806,AL808:$BD808))</f>
        <v>#REF!</v>
      </c>
      <c r="AL809" s="34" t="e">
        <f>IF($B805&gt;=$B806, AL805, NPV($B806,AM808:$BD808))</f>
        <v>#REF!</v>
      </c>
      <c r="AM809" s="34" t="e">
        <f>IF($B805&gt;=$B806, AM805, NPV($B806,AN808:$BD808))</f>
        <v>#REF!</v>
      </c>
      <c r="AN809" s="34" t="e">
        <f>IF($B805&gt;=$B806, AN805, NPV($B806,AO808:$BD808))</f>
        <v>#REF!</v>
      </c>
      <c r="AO809" s="34" t="e">
        <f>IF($B805&gt;=$B806, AO805, NPV($B806,AP808:$BD808))</f>
        <v>#REF!</v>
      </c>
      <c r="AP809" s="34" t="e">
        <f>IF($B805&gt;=$B806, AP805, NPV($B806,AQ808:$BD808))</f>
        <v>#REF!</v>
      </c>
      <c r="AQ809" s="34" t="e">
        <f>IF($B805&gt;=$B806, AQ805, NPV($B806,AR808:$BD808))</f>
        <v>#REF!</v>
      </c>
      <c r="AR809" s="34"/>
      <c r="AS809" s="34"/>
      <c r="AT809" s="34"/>
      <c r="AU809" s="34"/>
      <c r="AV809" s="34"/>
      <c r="AW809" s="34"/>
      <c r="AX809" s="34"/>
      <c r="AY809" s="34"/>
      <c r="AZ809" s="34"/>
      <c r="BA809" s="34"/>
      <c r="BB809" s="34"/>
      <c r="BC809" s="34"/>
      <c r="BD809" s="34"/>
    </row>
    <row r="810" spans="1:56">
      <c r="A810" s="39"/>
      <c r="B810" s="12"/>
      <c r="C810" s="30" t="e">
        <f>$C$15</f>
        <v>#REF!</v>
      </c>
      <c r="D810" s="34" t="e">
        <f t="shared" ref="D810:AQ810" si="431">IF(D809=0,0,(1-D809/D805)*100)</f>
        <v>#REF!</v>
      </c>
      <c r="E810" s="34" t="e">
        <f t="shared" si="431"/>
        <v>#REF!</v>
      </c>
      <c r="F810" s="34" t="e">
        <f t="shared" si="431"/>
        <v>#REF!</v>
      </c>
      <c r="G810" s="34" t="e">
        <f t="shared" si="431"/>
        <v>#REF!</v>
      </c>
      <c r="H810" s="34" t="e">
        <f t="shared" si="431"/>
        <v>#REF!</v>
      </c>
      <c r="I810" s="34" t="e">
        <f t="shared" si="431"/>
        <v>#REF!</v>
      </c>
      <c r="J810" s="34" t="e">
        <f t="shared" si="431"/>
        <v>#REF!</v>
      </c>
      <c r="K810" s="34" t="e">
        <f t="shared" si="431"/>
        <v>#REF!</v>
      </c>
      <c r="L810" s="34" t="e">
        <f t="shared" si="431"/>
        <v>#REF!</v>
      </c>
      <c r="M810" s="34" t="e">
        <f t="shared" si="431"/>
        <v>#REF!</v>
      </c>
      <c r="N810" s="34" t="e">
        <f t="shared" si="431"/>
        <v>#REF!</v>
      </c>
      <c r="O810" s="34" t="e">
        <f t="shared" si="431"/>
        <v>#REF!</v>
      </c>
      <c r="P810" s="34" t="e">
        <f t="shared" si="431"/>
        <v>#REF!</v>
      </c>
      <c r="Q810" s="34" t="e">
        <f t="shared" si="431"/>
        <v>#REF!</v>
      </c>
      <c r="R810" s="34" t="e">
        <f t="shared" si="431"/>
        <v>#REF!</v>
      </c>
      <c r="S810" s="34" t="e">
        <f t="shared" si="431"/>
        <v>#REF!</v>
      </c>
      <c r="T810" s="34" t="e">
        <f t="shared" si="431"/>
        <v>#REF!</v>
      </c>
      <c r="U810" s="34" t="e">
        <f t="shared" si="431"/>
        <v>#REF!</v>
      </c>
      <c r="V810" s="34" t="e">
        <f t="shared" si="431"/>
        <v>#REF!</v>
      </c>
      <c r="W810" s="34" t="e">
        <f t="shared" si="431"/>
        <v>#REF!</v>
      </c>
      <c r="X810" s="34" t="e">
        <f t="shared" si="431"/>
        <v>#REF!</v>
      </c>
      <c r="Y810" s="34" t="e">
        <f t="shared" si="431"/>
        <v>#REF!</v>
      </c>
      <c r="Z810" s="34" t="e">
        <f t="shared" si="431"/>
        <v>#REF!</v>
      </c>
      <c r="AA810" s="34" t="e">
        <f t="shared" si="431"/>
        <v>#REF!</v>
      </c>
      <c r="AB810" s="34" t="e">
        <f t="shared" si="431"/>
        <v>#REF!</v>
      </c>
      <c r="AC810" s="34" t="e">
        <f t="shared" si="431"/>
        <v>#REF!</v>
      </c>
      <c r="AD810" s="34" t="e">
        <f t="shared" si="431"/>
        <v>#REF!</v>
      </c>
      <c r="AE810" s="34" t="e">
        <f t="shared" si="431"/>
        <v>#REF!</v>
      </c>
      <c r="AF810" s="34" t="e">
        <f t="shared" si="431"/>
        <v>#REF!</v>
      </c>
      <c r="AG810" s="34" t="e">
        <f t="shared" si="431"/>
        <v>#REF!</v>
      </c>
      <c r="AH810" s="34" t="e">
        <f t="shared" si="431"/>
        <v>#REF!</v>
      </c>
      <c r="AI810" s="34" t="e">
        <f t="shared" si="431"/>
        <v>#REF!</v>
      </c>
      <c r="AJ810" s="34" t="e">
        <f t="shared" si="431"/>
        <v>#REF!</v>
      </c>
      <c r="AK810" s="34" t="e">
        <f t="shared" si="431"/>
        <v>#REF!</v>
      </c>
      <c r="AL810" s="34" t="e">
        <f t="shared" si="431"/>
        <v>#REF!</v>
      </c>
      <c r="AM810" s="34" t="e">
        <f t="shared" si="431"/>
        <v>#REF!</v>
      </c>
      <c r="AN810" s="34" t="e">
        <f t="shared" si="431"/>
        <v>#REF!</v>
      </c>
      <c r="AO810" s="34" t="e">
        <f t="shared" si="431"/>
        <v>#REF!</v>
      </c>
      <c r="AP810" s="34" t="e">
        <f t="shared" si="431"/>
        <v>#REF!</v>
      </c>
      <c r="AQ810" s="34" t="e">
        <f t="shared" si="431"/>
        <v>#REF!</v>
      </c>
      <c r="AR810" s="50"/>
      <c r="AS810" s="50"/>
      <c r="AT810" s="50"/>
      <c r="AU810" s="50"/>
      <c r="AV810" s="50"/>
      <c r="AW810" s="50"/>
      <c r="AX810" s="50"/>
      <c r="AY810" s="50"/>
      <c r="AZ810" s="50"/>
      <c r="BA810" s="50"/>
      <c r="BB810" s="12"/>
      <c r="BC810" s="12"/>
      <c r="BD810" s="12"/>
    </row>
    <row r="811" spans="1:56">
      <c r="C811" s="30" t="str">
        <f>$C$16</f>
        <v>t-g&gt;0</v>
      </c>
      <c r="D811" s="42" t="e">
        <f t="shared" ref="D811:AE811" si="432">IF(D802-$B803&gt;0,D802-$B803,0)</f>
        <v>#REF!</v>
      </c>
      <c r="E811" s="42" t="e">
        <f t="shared" si="432"/>
        <v>#REF!</v>
      </c>
      <c r="F811" s="42" t="e">
        <f t="shared" si="432"/>
        <v>#REF!</v>
      </c>
      <c r="G811" s="42" t="e">
        <f t="shared" si="432"/>
        <v>#REF!</v>
      </c>
      <c r="H811" s="42" t="e">
        <f t="shared" si="432"/>
        <v>#REF!</v>
      </c>
      <c r="I811" s="42" t="e">
        <f t="shared" si="432"/>
        <v>#REF!</v>
      </c>
      <c r="J811" s="42" t="e">
        <f t="shared" si="432"/>
        <v>#REF!</v>
      </c>
      <c r="K811" s="42" t="e">
        <f t="shared" si="432"/>
        <v>#REF!</v>
      </c>
      <c r="L811" s="42" t="e">
        <f t="shared" si="432"/>
        <v>#REF!</v>
      </c>
      <c r="M811" s="42" t="e">
        <f t="shared" si="432"/>
        <v>#REF!</v>
      </c>
      <c r="N811" s="42" t="e">
        <f t="shared" si="432"/>
        <v>#REF!</v>
      </c>
      <c r="O811" s="42" t="e">
        <f t="shared" si="432"/>
        <v>#REF!</v>
      </c>
      <c r="P811" s="42" t="e">
        <f t="shared" si="432"/>
        <v>#REF!</v>
      </c>
      <c r="Q811" s="42" t="e">
        <f t="shared" si="432"/>
        <v>#REF!</v>
      </c>
      <c r="R811" s="42" t="e">
        <f t="shared" si="432"/>
        <v>#REF!</v>
      </c>
      <c r="S811" s="42" t="e">
        <f t="shared" si="432"/>
        <v>#REF!</v>
      </c>
      <c r="T811" s="42" t="e">
        <f t="shared" si="432"/>
        <v>#REF!</v>
      </c>
      <c r="U811" s="42" t="e">
        <f t="shared" si="432"/>
        <v>#REF!</v>
      </c>
      <c r="V811" s="42" t="e">
        <f t="shared" si="432"/>
        <v>#REF!</v>
      </c>
      <c r="W811" s="42" t="e">
        <f t="shared" si="432"/>
        <v>#REF!</v>
      </c>
      <c r="X811" s="42" t="e">
        <f t="shared" si="432"/>
        <v>#REF!</v>
      </c>
      <c r="Y811" s="42" t="e">
        <f t="shared" si="432"/>
        <v>#REF!</v>
      </c>
      <c r="Z811" s="42" t="e">
        <f t="shared" si="432"/>
        <v>#REF!</v>
      </c>
      <c r="AA811" s="42" t="e">
        <f t="shared" si="432"/>
        <v>#REF!</v>
      </c>
      <c r="AB811" s="42" t="e">
        <f t="shared" si="432"/>
        <v>#REF!</v>
      </c>
      <c r="AC811" s="42" t="e">
        <f t="shared" si="432"/>
        <v>#REF!</v>
      </c>
      <c r="AD811" s="42" t="e">
        <f t="shared" si="432"/>
        <v>#REF!</v>
      </c>
      <c r="AE811" s="42" t="e">
        <f t="shared" si="432"/>
        <v>#REF!</v>
      </c>
      <c r="AF811" s="42"/>
      <c r="AG811" s="42"/>
      <c r="AH811" s="42"/>
      <c r="AI811" s="42"/>
      <c r="AJ811" s="42"/>
      <c r="AK811" s="42"/>
      <c r="AL811" s="42"/>
      <c r="AM811" s="42"/>
      <c r="AN811" s="42"/>
      <c r="AO811" s="42"/>
      <c r="AP811" s="42"/>
      <c r="AQ811" s="42"/>
      <c r="AR811" s="43"/>
      <c r="AS811" s="43"/>
      <c r="AT811" s="43"/>
      <c r="AU811" s="43"/>
      <c r="AV811" s="43"/>
      <c r="AW811" s="43"/>
      <c r="AX811" s="43"/>
      <c r="AY811" s="43"/>
      <c r="AZ811" s="43"/>
      <c r="BA811" s="43"/>
      <c r="BB811" s="12"/>
      <c r="BC811" s="12"/>
      <c r="BD811" s="12"/>
    </row>
    <row r="812" spans="1:56">
      <c r="C812" s="30"/>
      <c r="D812" s="42" t="e">
        <f>IF(D811=0,0,CHOOSE(D811,D818,E818,F818,G818,H818,I818,J818,K818,L818,M818,N818,O818,P818,Q818,R818,S818,T818,U818,V818,W818,X818,Y818,Z818,AA818,AB818,AC818,AD818,AE818,AF818))</f>
        <v>#REF!</v>
      </c>
      <c r="E812" s="42" t="e">
        <f>IF(E811=0,0,CHOOSE(E811,D818,E818,F818,G818,H818,I818,J818,K818,L818,M818,N818,O818,P818,Q818,R818,S818,T818,U818,V818,W818,X818,Y818,Z818,AA818,AB818,AC818,AD818,AE818,AF818))</f>
        <v>#REF!</v>
      </c>
      <c r="F812" s="42" t="e">
        <f>IF(F811=0,0,CHOOSE(F811,D818,E818,F818,G818,H818,I818,J818,K818,L818,M818,N818,O818,P818,Q818,R818,S818,T818,U818,V818,W818,X818,Y818,Z818,AA818,AB818,AC818,AD818,AE818,AF818))</f>
        <v>#REF!</v>
      </c>
      <c r="G812" s="42" t="e">
        <f>IF(G811=0,0,CHOOSE(G811,D818,E818,F818,G818,H818,I818,J818,K818,L818,M818,N818,O818,P818,Q818,R818,S818,T818,U818,V818,W818,X818,Y818,Z818,AA818,AB818,AC818,AD818,AE818,AF818))</f>
        <v>#REF!</v>
      </c>
      <c r="H812" s="42" t="e">
        <f>IF(H811=0,0,CHOOSE(H811,D818,E818,F818,G818,H818,I818,J818,K818,L818,M818,N818,O818,P818,Q818,R818,S818,T818,U818,V818,W818,X818,Y818,Z818,AA818,AB818,AC818,AD818,AE818,AF818))</f>
        <v>#REF!</v>
      </c>
      <c r="I812" s="42" t="e">
        <f>IF(I811=0,0,CHOOSE(I811,D818,E818,F818,G818,H818,I818,J818,K818,L818,M818,N818,O818,P818,Q818,R818,S818,T818,U818,V818,W818,X818,Y818,Z818,AA818,AB818,AC818,AD818,AE818,AF818))</f>
        <v>#REF!</v>
      </c>
      <c r="J812" s="42" t="e">
        <f>IF(J811=0,0,CHOOSE(J811,D818,E818,F818,G818,H818,I818,J818,K818,L818,M818,N818,O818,P818,Q818,R818,S818,T818,U818,V818,W818,X818,Y818,Z818,AA818,AB818,AC818,AD818,AE818,AF818))</f>
        <v>#REF!</v>
      </c>
      <c r="K812" s="42" t="e">
        <f>IF(K811=0,0,CHOOSE(K811,D818,E818,F818,G818,H818,I818,J818,K818,L818,M818,N818,O818,P818,Q818,R818,S818,T818,U818,V818,W818,X818,Y818,Z818,AA818,AB818,AC818,AD818,AE818,AF818))</f>
        <v>#REF!</v>
      </c>
      <c r="L812" s="42" t="e">
        <f>IF(L811=0,0,CHOOSE(L811,D818,E818,F818,G818,H818,I818,J818,K818,L818,M818,N818,O818,P818,Q818,R818,S818,T818,U818,V818,W818,X818,Y818,Z818,AA818,AB818,AC818,AD818,AE818,AF818))</f>
        <v>#REF!</v>
      </c>
      <c r="M812" s="42" t="e">
        <f>IF(M811=0,0,CHOOSE(M811,D818,E818,F818,G818,H818,I818,J818,K818,L818,M818,N818,O818,P818,Q818,R818,S818,T818,U818,V818,W818,X818,Y818,Z818,AA818,AB818,AC818,AD818,AE818,AF818))</f>
        <v>#REF!</v>
      </c>
      <c r="N812" s="42" t="e">
        <f>IF(N811=0,0,CHOOSE(N811,D818,E818,F818,G818,H818,I818,J818,K818,L818,M818,N818,O818,P818,Q818,R818,S818,T818,U818,V818,W818,X818,Y818,Z818,AA818,AB818,AC818,AD818,AE818,AF818))</f>
        <v>#REF!</v>
      </c>
      <c r="O812" s="42" t="e">
        <f>IF(O811=0,0,CHOOSE(O811,D818,E818,F818,G818,H818,I818,J818,K818,L818,M818,N818,O818,P818,Q818,R818,S818,T818,U818,V818,W818,X818,Y818,Z818,AA818,AB818,AC818,AD818,AE818,AF818))</f>
        <v>#REF!</v>
      </c>
      <c r="P812" s="42" t="e">
        <f>IF(P811=0,0,CHOOSE(P811,D818,E818,F818,G818,H818,I818,J818,K818,L818,M818,N818,O818,P818,Q818,R818,S818,T818,U818,V818,W818,X818,Y818,Z818,AA818,AB818,AC818,AD818,AE818,AF818))</f>
        <v>#REF!</v>
      </c>
      <c r="Q812" s="42" t="e">
        <f>IF(Q811=0,0,CHOOSE(Q811,D818,E818,F818,G818,H818,I818,J818,K818,L818,M818,N818,O818,P818,Q818,R818,S818,T818,U818,V818,W818,X818,Y818,Z818,AA818,AB818,AC818,AD818,AE818,AF818))</f>
        <v>#REF!</v>
      </c>
      <c r="R812" s="42" t="e">
        <f>IF(R811=0,0,CHOOSE(R811,D818,E818,F818,G818,H818,I818,J818,K818,L818,M818,N818,O818,P818,Q818,R818,S818,T818,U818,V818,W818,X818,Y818,Z818,AA818,AB818,AC818,AD818,AE818,AF818))</f>
        <v>#REF!</v>
      </c>
      <c r="S812" s="42" t="e">
        <f>IF(S811=0,0,CHOOSE(S811,D818,E818,F818,G818,H818,I818,J818,K818,L818,M818,N818,O818,P818,Q818,R818,S818,T818,U818,V818,W818,X818,Y818,Z818,AA818,AB818,AC818,AD818,AE818,AF818))</f>
        <v>#REF!</v>
      </c>
      <c r="T812" s="42" t="e">
        <f>IF(T811=0,0,CHOOSE(T811,D818,E818,F818,G818,H818,I818,J818,K818,L818,M818,N818,O818,P818,Q818,R818,S818,T818,U818,V818,W818,X818,Y818,Z818,AA818,AB818,AC818,AD818,AE818,AF818))</f>
        <v>#REF!</v>
      </c>
      <c r="U812" s="42" t="e">
        <f>IF(U811=0,0,CHOOSE(U811,D818,E818,F818,G818,H818,I818,J818,K818,L818,M818,N818,O818,P818,Q818,R818,S818,T818,U818,V818,W818,X818,Y818,Z818,AA818,AB818,AC818,AD818,AE818,AF818))</f>
        <v>#REF!</v>
      </c>
      <c r="V812" s="42" t="e">
        <f>IF(V811=0,0,CHOOSE(V811,D818,E818,F818,G818,H818,I818,J818,K818,L818,M818,N818,O818,P818,Q818,R818,S818,T818,U818,V818,W818,X818,Y818,Z818,AA818,AB818,AC818,AD818,AE818,AF818))</f>
        <v>#REF!</v>
      </c>
      <c r="W812" s="42" t="e">
        <f>IF(W811=0,0,CHOOSE(W811,D818,E818,F818,G818,H818,I818,J818,K818,L818,M818,N818,O818,P818,Q818,R818,S818,T818,U818,V818,W818,X818,Y818,Z818,AA818,AB818,AC818,AD818,AE818,AF818))</f>
        <v>#REF!</v>
      </c>
      <c r="X812" s="42" t="e">
        <f>IF(X811=0,0,CHOOSE(X811,D818,E818,F818,G818,H818,I818,J818,K818,L818,M818,N818,O818,P818,Q818,R818,S818,T818,U818,V818,W818,X818,Y818,Z818,AA818,AB818,AC818,AD818,AE818,AF818))</f>
        <v>#REF!</v>
      </c>
      <c r="Y812" s="42" t="e">
        <f>IF(Y811=0,0,CHOOSE(Y811,D818,E818,F818,G818,H818,I818,J818,K818,L818,M818,N818,O818,P818,Q818,R818,S818,T818,U818,V818,W818,X818,Y818,Z818,AA818,AB818,AC818,AD818,AE818,AF818))</f>
        <v>#REF!</v>
      </c>
      <c r="Z812" s="42" t="e">
        <f>IF(Z811=0,0,CHOOSE(Z811,D818,E818,F818,G818,H818,I818,J818,K818,L818,M818,N818,O818,P818,Q818,R818,S818,T818,U818,V818,W818,X818,Y818,Z818,AA818,AB818,AC818,AD818,AE818,AF818))</f>
        <v>#REF!</v>
      </c>
      <c r="AA812" s="42" t="e">
        <f>IF(AA811=0,0,CHOOSE(AA811,D818,E818,F818,G818,H818,I818,J818,K818,L818,M818,N818,O818,P818,Q818,R818,S818,T818,U818,V818,W818,X818,Y818,Z818,AA818,AB818,AC818,AD818,AE818,AF818))</f>
        <v>#REF!</v>
      </c>
      <c r="AB812" s="42" t="e">
        <f>IF(AB811=0,0,CHOOSE(AB811,D818,E818,F818,G818,H818,I818,J818,K818,L818,M818,N818,O818,P818,Q818,R818,S818,T818,U818,V818,W818,X818,Y818,Z818,AA818,AB818,AC818,AD818,AE818,AF818))</f>
        <v>#REF!</v>
      </c>
      <c r="AC812" s="42" t="e">
        <f>IF(AC811=0,0,CHOOSE(AC811,D818,E818,F818,G818,H818,I818,J818,K818,L818,M818,N818,O818,P818,Q818,R818,S818,T818,U818,V818,W818,X818,Y818,Z818,AA818,AB818,AC818,AD818,AE818,AF818))</f>
        <v>#REF!</v>
      </c>
      <c r="AD812" s="42" t="e">
        <f>IF(AD811=0,0,CHOOSE(AD811,D818,E818,F818,G818,H818,I818,J818,K818,L818,M818,N818,O818,P818,Q818,R818,S818,T818,U818,V818,W818,X818,Y818,Z818,AA818,AB818,AC818,AD818,AE818,AF818))</f>
        <v>#REF!</v>
      </c>
      <c r="AE812" s="42" t="e">
        <f>IF(AE811=0,0,CHOOSE(AE811,D818,E818,F818,G818,H818,I818,J818,K818,L818,M818,N818,O818,P818,Q818,R818,S818,T818,U818,V818,W818,X818,Y818,Z818,AA818,AB818,AC818,AD818,AE818,AF818))</f>
        <v>#REF!</v>
      </c>
      <c r="AF812" s="42"/>
      <c r="AG812" s="42"/>
      <c r="AH812" s="42"/>
      <c r="AI812" s="42"/>
      <c r="AJ812" s="42"/>
      <c r="AK812" s="42"/>
      <c r="AL812" s="42"/>
      <c r="AM812" s="42"/>
      <c r="AN812" s="42"/>
      <c r="AO812" s="42"/>
      <c r="AP812" s="42"/>
      <c r="AQ812" s="42"/>
      <c r="AR812" s="23"/>
      <c r="AS812" s="23"/>
      <c r="AT812" s="23"/>
      <c r="AU812" s="23"/>
      <c r="AV812" s="23"/>
      <c r="AW812" s="23"/>
      <c r="AX812" s="23"/>
      <c r="AY812" s="23"/>
      <c r="AZ812" s="23"/>
      <c r="BA812" s="23"/>
      <c r="BB812" s="12"/>
      <c r="BC812" s="12"/>
      <c r="BD812" s="12"/>
    </row>
    <row r="813" spans="1:56">
      <c r="C813" s="30" t="str">
        <f>$C$18</f>
        <v>t-m condition</v>
      </c>
      <c r="D813" s="42" t="e">
        <f t="shared" ref="D813:AE813" si="433">IF(D802-$B804&gt;0,D802-$B804,0)</f>
        <v>#REF!</v>
      </c>
      <c r="E813" s="42" t="e">
        <f t="shared" si="433"/>
        <v>#REF!</v>
      </c>
      <c r="F813" s="42" t="e">
        <f t="shared" si="433"/>
        <v>#REF!</v>
      </c>
      <c r="G813" s="42" t="e">
        <f t="shared" si="433"/>
        <v>#REF!</v>
      </c>
      <c r="H813" s="42" t="e">
        <f t="shared" si="433"/>
        <v>#REF!</v>
      </c>
      <c r="I813" s="42" t="e">
        <f t="shared" si="433"/>
        <v>#REF!</v>
      </c>
      <c r="J813" s="42" t="e">
        <f t="shared" si="433"/>
        <v>#REF!</v>
      </c>
      <c r="K813" s="42" t="e">
        <f t="shared" si="433"/>
        <v>#REF!</v>
      </c>
      <c r="L813" s="42" t="e">
        <f t="shared" si="433"/>
        <v>#REF!</v>
      </c>
      <c r="M813" s="42" t="e">
        <f t="shared" si="433"/>
        <v>#REF!</v>
      </c>
      <c r="N813" s="42" t="e">
        <f t="shared" si="433"/>
        <v>#REF!</v>
      </c>
      <c r="O813" s="42" t="e">
        <f t="shared" si="433"/>
        <v>#REF!</v>
      </c>
      <c r="P813" s="42" t="e">
        <f t="shared" si="433"/>
        <v>#REF!</v>
      </c>
      <c r="Q813" s="42" t="e">
        <f t="shared" si="433"/>
        <v>#REF!</v>
      </c>
      <c r="R813" s="42" t="e">
        <f t="shared" si="433"/>
        <v>#REF!</v>
      </c>
      <c r="S813" s="42" t="e">
        <f t="shared" si="433"/>
        <v>#REF!</v>
      </c>
      <c r="T813" s="42" t="e">
        <f t="shared" si="433"/>
        <v>#REF!</v>
      </c>
      <c r="U813" s="42" t="e">
        <f t="shared" si="433"/>
        <v>#REF!</v>
      </c>
      <c r="V813" s="42" t="e">
        <f t="shared" si="433"/>
        <v>#REF!</v>
      </c>
      <c r="W813" s="42" t="e">
        <f t="shared" si="433"/>
        <v>#REF!</v>
      </c>
      <c r="X813" s="42" t="e">
        <f t="shared" si="433"/>
        <v>#REF!</v>
      </c>
      <c r="Y813" s="42" t="e">
        <f t="shared" si="433"/>
        <v>#REF!</v>
      </c>
      <c r="Z813" s="42" t="e">
        <f t="shared" si="433"/>
        <v>#REF!</v>
      </c>
      <c r="AA813" s="42" t="e">
        <f t="shared" si="433"/>
        <v>#REF!</v>
      </c>
      <c r="AB813" s="42" t="e">
        <f t="shared" si="433"/>
        <v>#REF!</v>
      </c>
      <c r="AC813" s="42" t="e">
        <f t="shared" si="433"/>
        <v>#REF!</v>
      </c>
      <c r="AD813" s="42" t="e">
        <f t="shared" si="433"/>
        <v>#REF!</v>
      </c>
      <c r="AE813" s="42" t="e">
        <f t="shared" si="433"/>
        <v>#REF!</v>
      </c>
      <c r="AF813" s="42"/>
      <c r="AG813" s="42"/>
      <c r="AH813" s="42"/>
      <c r="AI813" s="42"/>
      <c r="AJ813" s="42"/>
      <c r="AK813" s="42"/>
      <c r="AL813" s="42"/>
      <c r="AM813" s="42"/>
      <c r="AN813" s="42"/>
      <c r="AO813" s="42"/>
      <c r="AP813" s="42"/>
      <c r="AQ813" s="42"/>
      <c r="AR813" s="45"/>
      <c r="AS813" s="45"/>
      <c r="AT813" s="45"/>
      <c r="AU813" s="45"/>
      <c r="AV813" s="45"/>
      <c r="AW813" s="46"/>
      <c r="AX813" s="45"/>
      <c r="AY813" s="45"/>
      <c r="AZ813" s="45"/>
      <c r="BA813" s="45"/>
      <c r="BB813" s="12"/>
      <c r="BC813" s="12"/>
      <c r="BD813" s="12"/>
    </row>
    <row r="814" spans="1:56">
      <c r="D814" s="34" t="e">
        <f>IF(D813=0,0,CHOOSE(D813,D818,E818,F818,G818,H818,I818,J818,K818,L818,M818,N818,O818,P818,Q818,R818,S818,T818,U818,V818,W818,X818,Y818,Z818,AA818,AB818,AC818,AD818,AE818))</f>
        <v>#REF!</v>
      </c>
      <c r="E814" s="34" t="e">
        <f>IF(E813=0,0,CHOOSE(E813,D818,E818,F818,G818,H818,I818,J818,K818,L818,M818,N818,O818,P818,Q818,R818,S818,T818,U818,V818,W818,X818,Y818,Z818,AA818,AB818,AC818,AD818,AE818))</f>
        <v>#REF!</v>
      </c>
      <c r="F814" s="34" t="e">
        <f>IF(F813=0,0,CHOOSE(F813,D818,E818,F818,G818,H818,I818,J818,K818,L818,M818,N818,O818,P818,Q818,R818,S818,T818,U818,V818,W818,X818,Y818,Z818,AA818,AB818,AC818,AD818,AE818))</f>
        <v>#REF!</v>
      </c>
      <c r="G814" s="34" t="e">
        <f>IF(G813=0,0,CHOOSE(G813,D818,E818,F818,G818,H818,I818,J818,K818,L818,M818,N818,O818,P818,Q818,R818,S818,T818,U818,V818,W818,X818,Y818,Z818,AA818,AB818,AC818,AD818,AE818))</f>
        <v>#REF!</v>
      </c>
      <c r="H814" s="34" t="e">
        <f>IF(H813=0,0,CHOOSE(H813,D818,E818,F818,G818,H818,I818,J818,K818,L818,M818,N818,O818,P818,Q818,R818,S818,T818,U818,V818,W818,X818,Y818,Z818,AA818,AB818,AC818,AD818,AE818))</f>
        <v>#REF!</v>
      </c>
      <c r="I814" s="34" t="e">
        <f>IF(I813=0,0,CHOOSE(I813,D818,E818,F818,G818,H818,I818,J818,K818,L818,M818,N818,O818,P818,Q818,R818,S818,T818,U818,V818,W818,X818,Y818,Z818,AA818,AB818,AC818,AD818,AE818))</f>
        <v>#REF!</v>
      </c>
      <c r="J814" s="34" t="e">
        <f>IF(J813=0,0,CHOOSE(J813,D818,E818,F818,G818,H818,I818,J818,K818,L818,M818,N818,O818,P818,Q818,R818,S818,T818,U818,V818,W818,X818,Y818,Z818,AA818,AB818,AC818,AD818,AE818))</f>
        <v>#REF!</v>
      </c>
      <c r="K814" s="34" t="e">
        <f>IF(K813=0,0,CHOOSE(K813,D818,E818,F818,G818,H818,I818,J818,K818,L818,M818,N818,O818,P818,Q818,R818,S818,T818,U818,V818,W818,X818,Y818,Z818,AA818,AB818,AC818,AD818,AE818))</f>
        <v>#REF!</v>
      </c>
      <c r="L814" s="34" t="e">
        <f>IF(L813=0,0,CHOOSE(L813,D818,E818,F818,G818,H818,I818,J818,K818,L818,M818,N818,O818,P818,Q818,R818,S818,T818,U818,V818,W818,X818,Y818,Z818,AA818,AB818,AC818,AD818,AE818))</f>
        <v>#REF!</v>
      </c>
      <c r="M814" s="34" t="e">
        <f>IF(M813=0,0,CHOOSE(M813,D818,E818,F818,G818,H818,I818,J818,K818,L818,M818,N818,O818,P818,Q818,R818,S818,T818,U818,V818,W818,X818,Y818,Z818,AA818,AB818,AC818,AD818,AE818))</f>
        <v>#REF!</v>
      </c>
      <c r="N814" s="34" t="e">
        <f>IF(N813=0,0,CHOOSE(N813,D818,E818,F818,G818,H818,I818,J818,K818,L818,M818,N818,O818,P818,Q818,R818,S818,T818,U818,V818,W818,X818,Y818,Z818,AA818,AB818,AC818,AD818,AE818))</f>
        <v>#REF!</v>
      </c>
      <c r="O814" s="34" t="e">
        <f>IF(O813=0,0,CHOOSE(O813,D818,E818,F818,G818,H818,I818,J818,K818,L818,M818,N818,O818,P818,Q818,R818,S818,T818,U818,V818,W818,X818,Y818,Z818,AA818,AB818,AC818,AD818,AE818))</f>
        <v>#REF!</v>
      </c>
      <c r="P814" s="34" t="e">
        <f>IF(P813=0,0,CHOOSE(P813,D818,E818,F818,G818,H818,I818,J818,K818,L818,M818,N818,O818,P818,Q818,R818,S818,T818,U818,V818,W818,X818,Y818,Z818,AA818,AB818,AC818,AD818,AE818))</f>
        <v>#REF!</v>
      </c>
      <c r="Q814" s="34" t="e">
        <f>IF(Q813=0,0,CHOOSE(Q813,D818,E818,F818,G818,H818,I818,J818,K818,L818,M818,N818,O818,P818,Q818,R818,S818,T818,U818,V818,W818,X818,Y818,Z818,AA818,AB818,AC818,AD818,AE818))</f>
        <v>#REF!</v>
      </c>
      <c r="R814" s="34" t="e">
        <f>IF(R813=0,0,CHOOSE(R813,D818,E818,F818,G818,H818,I818,J818,K818,L818,M818,N818,O818,P818,Q818,R818,S818,T818,U818,V818,W818,X818,Y818,Z818,AA818,AB818,AC818,AD818,AE818))</f>
        <v>#REF!</v>
      </c>
      <c r="S814" s="34" t="e">
        <f>IF(S813=0,0,CHOOSE(S813,D818,E818,F818,G818,H818,I818,J818,K818,L818,M818,N818,O818,P818,Q818,R818,S818,T818,U818,V818,W818,X818,Y818,Z818,AA818,AB818,AC818,AD818,AE818))</f>
        <v>#REF!</v>
      </c>
      <c r="T814" s="34" t="e">
        <f>IF(T813=0,0,CHOOSE(T813,D818,E818,F818,G818,H818,I818,J818,K818,L818,M818,N818,O818,P818,Q818,R818,S818,T818,U818,V818,W818,X818,Y818,Z818,AA818,AB818,AC818,AD818,AE818))</f>
        <v>#REF!</v>
      </c>
      <c r="U814" s="34" t="e">
        <f>IF(U813=0,0,CHOOSE(U813,D818,E818,F818,G818,H818,I818,J818,K818,L818,M818,N818,O818,P818,Q818,R818,S818,T818,U818,V818,W818,X818,Y818,Z818,AA818,AB818,AC818,AD818,AE818))</f>
        <v>#REF!</v>
      </c>
      <c r="V814" s="34" t="e">
        <f>IF(V813=0,0,CHOOSE(V813,D818,E818,F818,G818,H818,I818,J818,K818,L818,M818,N818,O818,P818,Q818,R818,S818,T818,U818,V818,W818,X818,Y818,Z818,AA818,AB818,AC818,AD818,AE818))</f>
        <v>#REF!</v>
      </c>
      <c r="W814" s="34" t="e">
        <f>IF(W813=0,0,CHOOSE(W813,D818,E818,F818,G818,H818,I818,J818,K818,L818,M818,N818,O818,P818,Q818,R818,S818,T818,U818,V818,W818,X818,Y818,Z818,AA818,AB818,AC818,AD818,AE818))</f>
        <v>#REF!</v>
      </c>
      <c r="X814" s="34" t="e">
        <f>IF(X813=0,0,CHOOSE(X813,D818,E818,F818,G818,H818,I818,J818,K818,L818,M818,N818,O818,P818,Q818,R818,S818,T818,U818,V818,W818,X818,Y818,Z818,AA818,AB818,AC818,AD818,AE818))</f>
        <v>#REF!</v>
      </c>
      <c r="Y814" s="34" t="e">
        <f>IF(Y813=0,0,CHOOSE(Y813,D818,E818,F818,G818,H818,I818,J818,K818,L818,M818,N818,O818,P818,Q818,R818,S818,T818,U818,V818,W818,X818,Y818,Z818,AA818,AB818,AC818,AD818,AE818))</f>
        <v>#REF!</v>
      </c>
      <c r="Z814" s="34" t="e">
        <f>IF(Z813=0,0,CHOOSE(Z813,D818,E818,F818,G818,H818,I818,J818,K818,L818,M818,N818,O818,P818,Q818,R818,S818,T818,U818,V818,W818,X818,Y818,Z818,AA818,AB818,AC818,AD818,AE818))</f>
        <v>#REF!</v>
      </c>
      <c r="AA814" s="34" t="e">
        <f>IF(AA813=0,0,CHOOSE(AA813,D818,E818,F818,G818,H818,I818,J818,K818,L818,M818,N818,O818,P818,Q818,R818,S818,T818,U818,V818,W818,X818,Y818,Z818,AA818,AB818,AC818,AD818,AE818))</f>
        <v>#REF!</v>
      </c>
      <c r="AB814" s="34" t="e">
        <f>IF(AB813=0,0,CHOOSE(AB813,D818,E818,F818,G818,H818,I818,J818,K818,L818,M818,N818,O818,P818,Q818,R818,S818,T818,U818,V818,W818,X818,Y818,Z818,AA818,AB818,AC818,AD818,AE818))</f>
        <v>#REF!</v>
      </c>
      <c r="AC814" s="34" t="e">
        <f>IF(AC813=0,0,CHOOSE(AC813,D818,E818,F818,G818,H818,I818,J818,K818,L818,M818,N818,O818,P818,Q818,R818,S818,T818,U818,V818,W818,X818,Y818,Z818,AA818,AB818,AC818,AD818,AE818))</f>
        <v>#REF!</v>
      </c>
      <c r="AD814" s="34" t="e">
        <f>IF(AD813=0,0,CHOOSE(AD813,D818,E818,F818,G818,H818,I818,J818,K818,L818,M818,N818,O818,P818,Q818,R818,S818,T818,U818,V818,W818,X818,Y818,Z818,AA818,AB818,AC818,AD818,AE818))</f>
        <v>#REF!</v>
      </c>
      <c r="AE814" s="34" t="e">
        <f>IF(AE813=0,0,CHOOSE(AE813,D818,E818,F818,G818,H818,I818,J818,K818,L818,M818,N818,O818,P818,Q818,R818,S818,T818,U818,V818,W818,X818,Y818,Z818,AA818,AB818,AC818,AD818,AE818))</f>
        <v>#REF!</v>
      </c>
      <c r="AF814" s="42"/>
      <c r="AG814" s="42"/>
      <c r="AH814" s="42"/>
      <c r="AI814" s="42"/>
      <c r="AJ814" s="42"/>
      <c r="AK814" s="42"/>
      <c r="AL814" s="42"/>
      <c r="AM814" s="42"/>
      <c r="AN814" s="42"/>
      <c r="AO814" s="42"/>
      <c r="AP814" s="42"/>
      <c r="AQ814" s="42"/>
      <c r="AR814" s="12"/>
      <c r="AS814" s="12"/>
      <c r="AT814" s="12"/>
      <c r="AU814" s="12"/>
      <c r="AV814" s="12"/>
      <c r="AW814" s="12"/>
      <c r="AX814" s="12"/>
      <c r="AY814" s="12"/>
      <c r="AZ814" s="12"/>
      <c r="BA814" s="12"/>
      <c r="BB814" s="12"/>
      <c r="BC814" s="12"/>
      <c r="BD814" s="12"/>
    </row>
    <row r="815" spans="1:56">
      <c r="A815" s="49"/>
      <c r="B815" s="12"/>
      <c r="C815" s="12"/>
      <c r="D815" s="22"/>
      <c r="E815" s="22"/>
      <c r="F815" s="22"/>
      <c r="G815" s="22"/>
      <c r="H815" s="22"/>
      <c r="I815" s="22"/>
      <c r="J815" s="22"/>
      <c r="K815" s="22"/>
      <c r="L815" s="22"/>
      <c r="M815" s="22"/>
      <c r="N815" s="22"/>
      <c r="O815" s="22"/>
      <c r="P815" s="22"/>
      <c r="Q815" s="22"/>
      <c r="R815" s="22"/>
      <c r="S815" s="22"/>
      <c r="T815" s="22"/>
      <c r="U815" s="22"/>
      <c r="V815" s="22"/>
      <c r="W815" s="22"/>
      <c r="X815" s="22"/>
      <c r="Y815" s="22"/>
      <c r="Z815" s="22"/>
      <c r="AA815" s="22"/>
      <c r="AB815" s="22"/>
      <c r="AC815" s="22"/>
      <c r="AD815" s="50"/>
      <c r="AE815" s="50"/>
      <c r="AF815" s="50"/>
      <c r="AG815" s="50"/>
      <c r="AH815" s="50"/>
      <c r="AI815" s="50"/>
      <c r="AJ815" s="50"/>
      <c r="AK815" s="50"/>
      <c r="AL815" s="50"/>
      <c r="AM815" s="50"/>
      <c r="AN815" s="50"/>
      <c r="AO815" s="50"/>
      <c r="AP815" s="50"/>
      <c r="AQ815" s="50"/>
      <c r="AR815" s="50"/>
      <c r="AS815" s="50"/>
      <c r="AT815" s="50"/>
      <c r="AU815" s="50"/>
      <c r="AV815" s="50"/>
      <c r="AW815" s="50"/>
      <c r="AX815" s="50"/>
      <c r="AY815" s="50"/>
      <c r="AZ815" s="50"/>
      <c r="BA815" s="50"/>
      <c r="BB815" s="12"/>
      <c r="BC815" s="12"/>
      <c r="BD815" s="12"/>
    </row>
    <row r="816" spans="1:56">
      <c r="A816" s="49" t="e">
        <f>+"Output "&amp; PV_Base!A802&amp;""</f>
        <v>#REF!</v>
      </c>
      <c r="B816" s="12"/>
      <c r="C816" s="51"/>
      <c r="D816" s="52" t="e">
        <f>D$7</f>
        <v>#NAME?</v>
      </c>
      <c r="E816" s="25" t="e">
        <f t="shared" ref="E816:AE816" si="434">D816+1</f>
        <v>#NAME?</v>
      </c>
      <c r="F816" s="25" t="e">
        <f t="shared" si="434"/>
        <v>#NAME?</v>
      </c>
      <c r="G816" s="25" t="e">
        <f t="shared" si="434"/>
        <v>#NAME?</v>
      </c>
      <c r="H816" s="25" t="e">
        <f t="shared" si="434"/>
        <v>#NAME?</v>
      </c>
      <c r="I816" s="25" t="e">
        <f t="shared" si="434"/>
        <v>#NAME?</v>
      </c>
      <c r="J816" s="25" t="e">
        <f t="shared" si="434"/>
        <v>#NAME?</v>
      </c>
      <c r="K816" s="25" t="e">
        <f t="shared" si="434"/>
        <v>#NAME?</v>
      </c>
      <c r="L816" s="25" t="e">
        <f t="shared" si="434"/>
        <v>#NAME?</v>
      </c>
      <c r="M816" s="25" t="e">
        <f t="shared" si="434"/>
        <v>#NAME?</v>
      </c>
      <c r="N816" s="25" t="e">
        <f t="shared" si="434"/>
        <v>#NAME?</v>
      </c>
      <c r="O816" s="25" t="e">
        <f t="shared" si="434"/>
        <v>#NAME?</v>
      </c>
      <c r="P816" s="25" t="e">
        <f t="shared" si="434"/>
        <v>#NAME?</v>
      </c>
      <c r="Q816" s="25" t="e">
        <f t="shared" si="434"/>
        <v>#NAME?</v>
      </c>
      <c r="R816" s="25" t="e">
        <f t="shared" si="434"/>
        <v>#NAME?</v>
      </c>
      <c r="S816" s="25" t="e">
        <f t="shared" si="434"/>
        <v>#NAME?</v>
      </c>
      <c r="T816" s="25" t="e">
        <f t="shared" si="434"/>
        <v>#NAME?</v>
      </c>
      <c r="U816" s="25" t="e">
        <f t="shared" si="434"/>
        <v>#NAME?</v>
      </c>
      <c r="V816" s="25" t="e">
        <f t="shared" si="434"/>
        <v>#NAME?</v>
      </c>
      <c r="W816" s="25" t="e">
        <f t="shared" si="434"/>
        <v>#NAME?</v>
      </c>
      <c r="X816" s="25" t="e">
        <f t="shared" si="434"/>
        <v>#NAME?</v>
      </c>
      <c r="Y816" s="25" t="e">
        <f t="shared" si="434"/>
        <v>#NAME?</v>
      </c>
      <c r="Z816" s="25" t="e">
        <f t="shared" si="434"/>
        <v>#NAME?</v>
      </c>
      <c r="AA816" s="25" t="e">
        <f t="shared" si="434"/>
        <v>#NAME?</v>
      </c>
      <c r="AB816" s="25" t="e">
        <f t="shared" si="434"/>
        <v>#NAME?</v>
      </c>
      <c r="AC816" s="25" t="e">
        <f t="shared" si="434"/>
        <v>#NAME?</v>
      </c>
      <c r="AD816" s="25" t="e">
        <f t="shared" si="434"/>
        <v>#NAME?</v>
      </c>
      <c r="AE816" s="25" t="e">
        <f t="shared" si="434"/>
        <v>#NAME?</v>
      </c>
      <c r="AF816" s="50"/>
      <c r="AG816" s="50"/>
      <c r="AH816" s="50"/>
      <c r="AI816" s="50"/>
      <c r="AJ816" s="50"/>
      <c r="AK816" s="50"/>
      <c r="AL816" s="50"/>
      <c r="AM816" s="50"/>
      <c r="AN816" s="50"/>
      <c r="AO816" s="50"/>
      <c r="AP816" s="50"/>
      <c r="AQ816" s="50"/>
      <c r="AR816" s="50"/>
      <c r="AS816" s="50"/>
      <c r="AT816" s="50"/>
      <c r="AU816" s="50"/>
      <c r="AV816" s="50"/>
      <c r="AW816" s="50"/>
      <c r="AX816" s="50"/>
      <c r="AY816" s="50"/>
      <c r="AZ816" s="50"/>
      <c r="BA816" s="50"/>
      <c r="BB816" s="12"/>
      <c r="BC816" s="12"/>
      <c r="BD816" s="12"/>
    </row>
    <row r="817" spans="1:56">
      <c r="A817" s="53"/>
      <c r="B817" s="51"/>
      <c r="C817" s="54" t="e">
        <f>$C$22</f>
        <v>#REF!</v>
      </c>
      <c r="D817" s="101" t="e">
        <f>#REF!</f>
        <v>#REF!</v>
      </c>
      <c r="E817" s="101" t="e">
        <f>#REF!</f>
        <v>#REF!</v>
      </c>
      <c r="F817" s="101" t="e">
        <f>#REF!</f>
        <v>#REF!</v>
      </c>
      <c r="G817" s="101" t="e">
        <f>#REF!</f>
        <v>#REF!</v>
      </c>
      <c r="H817" s="101" t="e">
        <f>#REF!</f>
        <v>#REF!</v>
      </c>
      <c r="I817" s="101" t="e">
        <f>#REF!</f>
        <v>#REF!</v>
      </c>
      <c r="J817" s="101" t="e">
        <f>#REF!</f>
        <v>#REF!</v>
      </c>
      <c r="K817" s="101" t="e">
        <f>#REF!</f>
        <v>#REF!</v>
      </c>
      <c r="L817" s="101" t="e">
        <f>#REF!</f>
        <v>#REF!</v>
      </c>
      <c r="M817" s="101" t="e">
        <f>#REF!</f>
        <v>#REF!</v>
      </c>
      <c r="N817" s="101" t="e">
        <f>#REF!</f>
        <v>#REF!</v>
      </c>
      <c r="O817" s="101" t="e">
        <f>#REF!</f>
        <v>#REF!</v>
      </c>
      <c r="P817" s="101" t="e">
        <f>#REF!</f>
        <v>#REF!</v>
      </c>
      <c r="Q817" s="101" t="e">
        <f>#REF!</f>
        <v>#REF!</v>
      </c>
      <c r="R817" s="101" t="e">
        <f>#REF!</f>
        <v>#REF!</v>
      </c>
      <c r="S817" s="101" t="e">
        <f>#REF!</f>
        <v>#REF!</v>
      </c>
      <c r="T817" s="101" t="e">
        <f>#REF!</f>
        <v>#REF!</v>
      </c>
      <c r="U817" s="101" t="e">
        <f>#REF!</f>
        <v>#REF!</v>
      </c>
      <c r="V817" s="101" t="e">
        <f>#REF!</f>
        <v>#REF!</v>
      </c>
      <c r="W817" s="101" t="e">
        <f>#REF!</f>
        <v>#REF!</v>
      </c>
      <c r="X817" s="101" t="e">
        <f>#REF!</f>
        <v>#REF!</v>
      </c>
      <c r="Y817" s="101" t="e">
        <f>#REF!</f>
        <v>#REF!</v>
      </c>
      <c r="Z817" s="101" t="e">
        <f>#REF!</f>
        <v>#REF!</v>
      </c>
      <c r="AA817" s="101" t="e">
        <f>#REF!</f>
        <v>#REF!</v>
      </c>
      <c r="AB817" s="101" t="e">
        <f>#REF!</f>
        <v>#REF!</v>
      </c>
      <c r="AC817" s="101" t="e">
        <f>#REF!</f>
        <v>#REF!</v>
      </c>
      <c r="AD817" s="101" t="e">
        <f>#REF!</f>
        <v>#REF!</v>
      </c>
      <c r="AE817" s="101" t="e">
        <f>#REF!</f>
        <v>#REF!</v>
      </c>
      <c r="AF817" s="50"/>
      <c r="AG817" s="50"/>
      <c r="AH817" s="50"/>
      <c r="AI817" s="50"/>
      <c r="AJ817" s="50"/>
      <c r="AK817" s="50"/>
      <c r="AL817" s="50"/>
      <c r="AM817" s="50"/>
      <c r="AN817" s="50"/>
      <c r="AO817" s="50"/>
      <c r="AP817" s="50"/>
      <c r="AQ817" s="50"/>
      <c r="AR817" s="50"/>
      <c r="AS817" s="50"/>
      <c r="AT817" s="50"/>
      <c r="AU817" s="50"/>
      <c r="AV817" s="50"/>
      <c r="AW817" s="50"/>
      <c r="AX817" s="50"/>
      <c r="AY817" s="50"/>
      <c r="AZ817" s="50"/>
      <c r="BA817" s="50"/>
      <c r="BB817" s="12"/>
      <c r="BC817" s="12"/>
      <c r="BD817" s="12"/>
    </row>
    <row r="818" spans="1:56">
      <c r="C818" s="30" t="e">
        <f>$C$23</f>
        <v>#REF!</v>
      </c>
      <c r="D818" s="84" t="e">
        <f>D817</f>
        <v>#REF!</v>
      </c>
      <c r="E818" s="84" t="e">
        <f>SUM(D817:E817)</f>
        <v>#REF!</v>
      </c>
      <c r="F818" s="84" t="e">
        <f>SUM(D817:F817)</f>
        <v>#REF!</v>
      </c>
      <c r="G818" s="84" t="e">
        <f>SUM(D817:G817)</f>
        <v>#REF!</v>
      </c>
      <c r="H818" s="84" t="e">
        <f>SUM(D817:H817)</f>
        <v>#REF!</v>
      </c>
      <c r="I818" s="84" t="e">
        <f>SUM(D817:I817)</f>
        <v>#REF!</v>
      </c>
      <c r="J818" s="84" t="e">
        <f>SUM(D817:J817)</f>
        <v>#REF!</v>
      </c>
      <c r="K818" s="84" t="e">
        <f>SUM(D817:K817)</f>
        <v>#REF!</v>
      </c>
      <c r="L818" s="84" t="e">
        <f>SUM(D817:L817)</f>
        <v>#REF!</v>
      </c>
      <c r="M818" s="84" t="e">
        <f>SUM(D817:M817)</f>
        <v>#REF!</v>
      </c>
      <c r="N818" s="84" t="e">
        <f>SUM(D817:N817)</f>
        <v>#REF!</v>
      </c>
      <c r="O818" s="84" t="e">
        <f>SUM(D817:O817)</f>
        <v>#REF!</v>
      </c>
      <c r="P818" s="84" t="e">
        <f>SUM(D817:P817)</f>
        <v>#REF!</v>
      </c>
      <c r="Q818" s="84" t="e">
        <f>SUM(D817:Q817)</f>
        <v>#REF!</v>
      </c>
      <c r="R818" s="84" t="e">
        <f>SUM(D817:R817)</f>
        <v>#REF!</v>
      </c>
      <c r="S818" s="84" t="e">
        <f>SUM(D817:S817)</f>
        <v>#REF!</v>
      </c>
      <c r="T818" s="84" t="e">
        <f>SUM(D817:T817)</f>
        <v>#REF!</v>
      </c>
      <c r="U818" s="84" t="e">
        <f>SUM(D817:U817)</f>
        <v>#REF!</v>
      </c>
      <c r="V818" s="84" t="e">
        <f>SUM(D817:V817)</f>
        <v>#REF!</v>
      </c>
      <c r="W818" s="84" t="e">
        <f>SUM(D817:W817)</f>
        <v>#REF!</v>
      </c>
      <c r="X818" s="84" t="e">
        <f>SUM(D817:X817)</f>
        <v>#REF!</v>
      </c>
      <c r="Y818" s="84" t="e">
        <f>SUM(D817:Y817)</f>
        <v>#REF!</v>
      </c>
      <c r="Z818" s="84" t="e">
        <f>SUM(D817:Z817)</f>
        <v>#REF!</v>
      </c>
      <c r="AA818" s="84" t="e">
        <f>SUM(D817:AA817)</f>
        <v>#REF!</v>
      </c>
      <c r="AB818" s="84" t="e">
        <f>SUM(D817:AB817)</f>
        <v>#REF!</v>
      </c>
      <c r="AC818" s="84" t="e">
        <f>SUM(D817:AC817)</f>
        <v>#REF!</v>
      </c>
      <c r="AD818" s="84" t="e">
        <f>SUM(D817:AD817)</f>
        <v>#REF!</v>
      </c>
      <c r="AE818" s="84" t="e">
        <f>SUM(D817:AE817)</f>
        <v>#REF!</v>
      </c>
      <c r="AF818" s="50"/>
      <c r="AG818" s="50"/>
      <c r="AH818" s="50"/>
      <c r="AI818" s="50"/>
      <c r="AJ818" s="50"/>
      <c r="AK818" s="50"/>
      <c r="AL818" s="50"/>
      <c r="AM818" s="50"/>
      <c r="AN818" s="50"/>
      <c r="AO818" s="50"/>
      <c r="AP818" s="50"/>
      <c r="AQ818" s="50"/>
      <c r="AR818" s="50"/>
      <c r="AS818" s="50"/>
      <c r="AT818" s="50"/>
      <c r="AU818" s="50"/>
      <c r="AV818" s="50"/>
      <c r="AW818" s="50"/>
      <c r="AX818" s="50"/>
      <c r="AY818" s="50"/>
      <c r="AZ818" s="50"/>
      <c r="BA818" s="50"/>
      <c r="BB818" s="12"/>
      <c r="BC818" s="12"/>
      <c r="BD818" s="12"/>
    </row>
    <row r="819" spans="1:56">
      <c r="A819" s="53"/>
      <c r="C819" s="30" t="e">
        <f>$C$24</f>
        <v>#REF!</v>
      </c>
      <c r="D819" s="34" t="e">
        <f>D817-D823</f>
        <v>#REF!</v>
      </c>
      <c r="E819" s="34" t="e">
        <f t="shared" ref="E819:AE819" si="435">D819+E817-E823</f>
        <v>#REF!</v>
      </c>
      <c r="F819" s="34" t="e">
        <f t="shared" si="435"/>
        <v>#REF!</v>
      </c>
      <c r="G819" s="34" t="e">
        <f t="shared" si="435"/>
        <v>#REF!</v>
      </c>
      <c r="H819" s="34" t="e">
        <f t="shared" si="435"/>
        <v>#REF!</v>
      </c>
      <c r="I819" s="34" t="e">
        <f t="shared" si="435"/>
        <v>#REF!</v>
      </c>
      <c r="J819" s="34" t="e">
        <f t="shared" si="435"/>
        <v>#REF!</v>
      </c>
      <c r="K819" s="34" t="e">
        <f t="shared" si="435"/>
        <v>#REF!</v>
      </c>
      <c r="L819" s="34" t="e">
        <f t="shared" si="435"/>
        <v>#REF!</v>
      </c>
      <c r="M819" s="34" t="e">
        <f t="shared" si="435"/>
        <v>#REF!</v>
      </c>
      <c r="N819" s="34" t="e">
        <f t="shared" si="435"/>
        <v>#REF!</v>
      </c>
      <c r="O819" s="34" t="e">
        <f t="shared" si="435"/>
        <v>#REF!</v>
      </c>
      <c r="P819" s="34" t="e">
        <f t="shared" si="435"/>
        <v>#REF!</v>
      </c>
      <c r="Q819" s="34" t="e">
        <f t="shared" si="435"/>
        <v>#REF!</v>
      </c>
      <c r="R819" s="34" t="e">
        <f t="shared" si="435"/>
        <v>#REF!</v>
      </c>
      <c r="S819" s="34" t="e">
        <f t="shared" si="435"/>
        <v>#REF!</v>
      </c>
      <c r="T819" s="34" t="e">
        <f t="shared" si="435"/>
        <v>#REF!</v>
      </c>
      <c r="U819" s="34" t="e">
        <f t="shared" si="435"/>
        <v>#REF!</v>
      </c>
      <c r="V819" s="34" t="e">
        <f t="shared" si="435"/>
        <v>#REF!</v>
      </c>
      <c r="W819" s="34" t="e">
        <f t="shared" si="435"/>
        <v>#REF!</v>
      </c>
      <c r="X819" s="34" t="e">
        <f t="shared" si="435"/>
        <v>#REF!</v>
      </c>
      <c r="Y819" s="34" t="e">
        <f t="shared" si="435"/>
        <v>#REF!</v>
      </c>
      <c r="Z819" s="34" t="e">
        <f t="shared" si="435"/>
        <v>#REF!</v>
      </c>
      <c r="AA819" s="34" t="e">
        <f t="shared" si="435"/>
        <v>#REF!</v>
      </c>
      <c r="AB819" s="84" t="e">
        <f t="shared" si="435"/>
        <v>#REF!</v>
      </c>
      <c r="AC819" s="34" t="e">
        <f t="shared" si="435"/>
        <v>#REF!</v>
      </c>
      <c r="AD819" s="34" t="e">
        <f t="shared" si="435"/>
        <v>#REF!</v>
      </c>
      <c r="AE819" s="34" t="e">
        <f t="shared" si="435"/>
        <v>#REF!</v>
      </c>
      <c r="AF819" s="50"/>
      <c r="AG819" s="50"/>
      <c r="AH819" s="50"/>
      <c r="AI819" s="50"/>
      <c r="AJ819" s="50"/>
      <c r="AK819" s="50"/>
      <c r="AL819" s="50"/>
      <c r="AM819" s="50"/>
      <c r="AN819" s="50"/>
      <c r="AO819" s="50"/>
      <c r="AP819" s="50"/>
      <c r="AQ819" s="50"/>
      <c r="AR819" s="50"/>
      <c r="AS819" s="50"/>
      <c r="AT819" s="50"/>
      <c r="AU819" s="50"/>
      <c r="AV819" s="50"/>
      <c r="AW819" s="50"/>
      <c r="AX819" s="50"/>
      <c r="AY819" s="50"/>
      <c r="AZ819" s="50"/>
      <c r="BA819" s="50"/>
      <c r="BB819" s="12"/>
      <c r="BC819" s="12"/>
      <c r="BD819" s="12"/>
    </row>
    <row r="820" spans="1:56" s="12" customFormat="1">
      <c r="A820" s="39"/>
      <c r="C820" s="30" t="e">
        <f>+TEXT(C809,"#")&amp;"   "&amp;TEXT(A802,"#")</f>
        <v>#REF!</v>
      </c>
      <c r="D820" s="56" t="e">
        <f>IF($B805&gt;=$B806,D817,D817*D809/100)</f>
        <v>#REF!</v>
      </c>
      <c r="E820" s="56" t="e">
        <f t="shared" ref="E820:AE820" si="436">IF($B805&gt;=$B806,D820-E823+E817,D820*(1+$B806)-E821+E817*$D809/100)</f>
        <v>#REF!</v>
      </c>
      <c r="F820" s="56" t="e">
        <f t="shared" si="436"/>
        <v>#REF!</v>
      </c>
      <c r="G820" s="56" t="e">
        <f t="shared" si="436"/>
        <v>#REF!</v>
      </c>
      <c r="H820" s="56" t="e">
        <f t="shared" si="436"/>
        <v>#REF!</v>
      </c>
      <c r="I820" s="56" t="e">
        <f t="shared" si="436"/>
        <v>#REF!</v>
      </c>
      <c r="J820" s="56" t="e">
        <f t="shared" si="436"/>
        <v>#REF!</v>
      </c>
      <c r="K820" s="56" t="e">
        <f t="shared" si="436"/>
        <v>#REF!</v>
      </c>
      <c r="L820" s="56" t="e">
        <f t="shared" si="436"/>
        <v>#REF!</v>
      </c>
      <c r="M820" s="56" t="e">
        <f t="shared" si="436"/>
        <v>#REF!</v>
      </c>
      <c r="N820" s="56" t="e">
        <f t="shared" si="436"/>
        <v>#REF!</v>
      </c>
      <c r="O820" s="56" t="e">
        <f t="shared" si="436"/>
        <v>#REF!</v>
      </c>
      <c r="P820" s="56" t="e">
        <f t="shared" si="436"/>
        <v>#REF!</v>
      </c>
      <c r="Q820" s="56" t="e">
        <f t="shared" si="436"/>
        <v>#REF!</v>
      </c>
      <c r="R820" s="56" t="e">
        <f t="shared" si="436"/>
        <v>#REF!</v>
      </c>
      <c r="S820" s="56" t="e">
        <f t="shared" si="436"/>
        <v>#REF!</v>
      </c>
      <c r="T820" s="56" t="e">
        <f t="shared" si="436"/>
        <v>#REF!</v>
      </c>
      <c r="U820" s="56" t="e">
        <f t="shared" si="436"/>
        <v>#REF!</v>
      </c>
      <c r="V820" s="56" t="e">
        <f t="shared" si="436"/>
        <v>#REF!</v>
      </c>
      <c r="W820" s="56" t="e">
        <f t="shared" si="436"/>
        <v>#REF!</v>
      </c>
      <c r="X820" s="56" t="e">
        <f t="shared" si="436"/>
        <v>#REF!</v>
      </c>
      <c r="Y820" s="56" t="e">
        <f t="shared" si="436"/>
        <v>#REF!</v>
      </c>
      <c r="Z820" s="56" t="e">
        <f t="shared" si="436"/>
        <v>#REF!</v>
      </c>
      <c r="AA820" s="56" t="e">
        <f t="shared" si="436"/>
        <v>#REF!</v>
      </c>
      <c r="AB820" s="56" t="e">
        <f t="shared" si="436"/>
        <v>#REF!</v>
      </c>
      <c r="AC820" s="56" t="e">
        <f t="shared" si="436"/>
        <v>#REF!</v>
      </c>
      <c r="AD820" s="56" t="e">
        <f t="shared" si="436"/>
        <v>#REF!</v>
      </c>
      <c r="AE820" s="56" t="e">
        <f t="shared" si="436"/>
        <v>#REF!</v>
      </c>
      <c r="AF820" s="50"/>
      <c r="AG820" s="50"/>
      <c r="AH820" s="50"/>
      <c r="AI820" s="50"/>
      <c r="AJ820" s="50"/>
      <c r="AK820" s="50"/>
      <c r="AL820" s="50"/>
      <c r="AM820" s="50"/>
      <c r="AN820" s="50"/>
      <c r="AO820" s="50"/>
      <c r="AP820" s="50"/>
      <c r="AQ820" s="50"/>
      <c r="AR820" s="50"/>
      <c r="AS820" s="50"/>
      <c r="AT820" s="50"/>
      <c r="AU820" s="50"/>
      <c r="AV820" s="50"/>
      <c r="AW820" s="50"/>
      <c r="AX820" s="50"/>
      <c r="AY820" s="50"/>
      <c r="AZ820" s="50"/>
      <c r="BA820" s="50"/>
      <c r="BB820" s="50"/>
      <c r="BC820" s="50"/>
      <c r="BD820" s="50"/>
    </row>
    <row r="821" spans="1:56">
      <c r="C821" s="30" t="e">
        <f>$C$26</f>
        <v>#REF!</v>
      </c>
      <c r="D821" s="84" t="e">
        <f t="shared" ref="D821:AE821" si="437">D822+D823</f>
        <v>#REF!</v>
      </c>
      <c r="E821" s="84" t="e">
        <f t="shared" si="437"/>
        <v>#REF!</v>
      </c>
      <c r="F821" s="84" t="e">
        <f t="shared" si="437"/>
        <v>#REF!</v>
      </c>
      <c r="G821" s="84" t="e">
        <f t="shared" si="437"/>
        <v>#REF!</v>
      </c>
      <c r="H821" s="84" t="e">
        <f t="shared" si="437"/>
        <v>#REF!</v>
      </c>
      <c r="I821" s="84" t="e">
        <f t="shared" si="437"/>
        <v>#REF!</v>
      </c>
      <c r="J821" s="84" t="e">
        <f t="shared" si="437"/>
        <v>#REF!</v>
      </c>
      <c r="K821" s="84" t="e">
        <f t="shared" si="437"/>
        <v>#REF!</v>
      </c>
      <c r="L821" s="84" t="e">
        <f t="shared" si="437"/>
        <v>#REF!</v>
      </c>
      <c r="M821" s="84" t="e">
        <f t="shared" si="437"/>
        <v>#REF!</v>
      </c>
      <c r="N821" s="84" t="e">
        <f t="shared" si="437"/>
        <v>#REF!</v>
      </c>
      <c r="O821" s="84" t="e">
        <f t="shared" si="437"/>
        <v>#REF!</v>
      </c>
      <c r="P821" s="84" t="e">
        <f t="shared" si="437"/>
        <v>#REF!</v>
      </c>
      <c r="Q821" s="84" t="e">
        <f t="shared" si="437"/>
        <v>#REF!</v>
      </c>
      <c r="R821" s="84" t="e">
        <f t="shared" si="437"/>
        <v>#REF!</v>
      </c>
      <c r="S821" s="84" t="e">
        <f t="shared" si="437"/>
        <v>#REF!</v>
      </c>
      <c r="T821" s="84" t="e">
        <f t="shared" si="437"/>
        <v>#REF!</v>
      </c>
      <c r="U821" s="84" t="e">
        <f t="shared" si="437"/>
        <v>#REF!</v>
      </c>
      <c r="V821" s="84" t="e">
        <f t="shared" si="437"/>
        <v>#REF!</v>
      </c>
      <c r="W821" s="84" t="e">
        <f t="shared" si="437"/>
        <v>#REF!</v>
      </c>
      <c r="X821" s="84" t="e">
        <f t="shared" si="437"/>
        <v>#REF!</v>
      </c>
      <c r="Y821" s="84" t="e">
        <f t="shared" si="437"/>
        <v>#REF!</v>
      </c>
      <c r="Z821" s="84" t="e">
        <f t="shared" si="437"/>
        <v>#REF!</v>
      </c>
      <c r="AA821" s="84" t="e">
        <f t="shared" si="437"/>
        <v>#REF!</v>
      </c>
      <c r="AB821" s="84" t="e">
        <f t="shared" si="437"/>
        <v>#REF!</v>
      </c>
      <c r="AC821" s="84" t="e">
        <f t="shared" si="437"/>
        <v>#REF!</v>
      </c>
      <c r="AD821" s="84" t="e">
        <f t="shared" si="437"/>
        <v>#REF!</v>
      </c>
      <c r="AE821" s="84" t="e">
        <f t="shared" si="437"/>
        <v>#REF!</v>
      </c>
      <c r="AF821" s="23"/>
      <c r="AG821" s="23"/>
      <c r="AH821" s="23"/>
      <c r="AI821" s="23"/>
      <c r="AJ821" s="23"/>
      <c r="AK821" s="23"/>
      <c r="AL821" s="23"/>
      <c r="AM821" s="23"/>
      <c r="AN821" s="23"/>
      <c r="AO821" s="23"/>
      <c r="AP821" s="59"/>
      <c r="AQ821" s="23"/>
      <c r="AR821" s="23"/>
      <c r="AS821" s="23"/>
      <c r="AT821" s="23"/>
      <c r="AU821" s="23"/>
      <c r="AV821" s="23"/>
      <c r="AW821" s="23"/>
      <c r="AX821" s="23"/>
      <c r="AY821" s="23"/>
      <c r="AZ821" s="23"/>
      <c r="BA821" s="23"/>
      <c r="BB821" s="12"/>
      <c r="BC821" s="12"/>
      <c r="BD821" s="12"/>
    </row>
    <row r="822" spans="1:56">
      <c r="C822" s="30" t="e">
        <f>$C$27</f>
        <v>#REF!</v>
      </c>
      <c r="D822" s="84"/>
      <c r="E822" s="84" t="e">
        <f>$B805*D819</f>
        <v>#REF!</v>
      </c>
      <c r="F822" s="84" t="e">
        <f t="shared" ref="F822:AE822" si="438">$B805*E819</f>
        <v>#REF!</v>
      </c>
      <c r="G822" s="84" t="e">
        <f t="shared" si="438"/>
        <v>#REF!</v>
      </c>
      <c r="H822" s="84" t="e">
        <f t="shared" si="438"/>
        <v>#REF!</v>
      </c>
      <c r="I822" s="84" t="e">
        <f t="shared" si="438"/>
        <v>#REF!</v>
      </c>
      <c r="J822" s="84" t="e">
        <f t="shared" si="438"/>
        <v>#REF!</v>
      </c>
      <c r="K822" s="84" t="e">
        <f t="shared" si="438"/>
        <v>#REF!</v>
      </c>
      <c r="L822" s="84" t="e">
        <f t="shared" si="438"/>
        <v>#REF!</v>
      </c>
      <c r="M822" s="84" t="e">
        <f t="shared" si="438"/>
        <v>#REF!</v>
      </c>
      <c r="N822" s="84" t="e">
        <f t="shared" si="438"/>
        <v>#REF!</v>
      </c>
      <c r="O822" s="84" t="e">
        <f t="shared" si="438"/>
        <v>#REF!</v>
      </c>
      <c r="P822" s="84" t="e">
        <f t="shared" si="438"/>
        <v>#REF!</v>
      </c>
      <c r="Q822" s="84" t="e">
        <f t="shared" si="438"/>
        <v>#REF!</v>
      </c>
      <c r="R822" s="84" t="e">
        <f t="shared" si="438"/>
        <v>#REF!</v>
      </c>
      <c r="S822" s="84" t="e">
        <f t="shared" si="438"/>
        <v>#REF!</v>
      </c>
      <c r="T822" s="84" t="e">
        <f t="shared" si="438"/>
        <v>#REF!</v>
      </c>
      <c r="U822" s="84" t="e">
        <f t="shared" si="438"/>
        <v>#REF!</v>
      </c>
      <c r="V822" s="84" t="e">
        <f t="shared" si="438"/>
        <v>#REF!</v>
      </c>
      <c r="W822" s="84" t="e">
        <f t="shared" si="438"/>
        <v>#REF!</v>
      </c>
      <c r="X822" s="84" t="e">
        <f t="shared" si="438"/>
        <v>#REF!</v>
      </c>
      <c r="Y822" s="84" t="e">
        <f t="shared" si="438"/>
        <v>#REF!</v>
      </c>
      <c r="Z822" s="84" t="e">
        <f t="shared" si="438"/>
        <v>#REF!</v>
      </c>
      <c r="AA822" s="84" t="e">
        <f t="shared" si="438"/>
        <v>#REF!</v>
      </c>
      <c r="AB822" s="84" t="e">
        <f t="shared" si="438"/>
        <v>#REF!</v>
      </c>
      <c r="AC822" s="84" t="e">
        <f t="shared" si="438"/>
        <v>#REF!</v>
      </c>
      <c r="AD822" s="84" t="e">
        <f t="shared" si="438"/>
        <v>#REF!</v>
      </c>
      <c r="AE822" s="84" t="e">
        <f t="shared" si="438"/>
        <v>#REF!</v>
      </c>
      <c r="AF822" s="45"/>
      <c r="AG822" s="45"/>
      <c r="AH822" s="45"/>
      <c r="AI822" s="45"/>
      <c r="AJ822" s="45"/>
      <c r="AK822" s="45"/>
      <c r="AL822" s="45"/>
      <c r="AM822" s="45"/>
      <c r="AN822" s="45"/>
      <c r="AO822" s="45"/>
      <c r="AP822" s="60"/>
      <c r="AQ822" s="45"/>
      <c r="AR822" s="45"/>
      <c r="AS822" s="45"/>
      <c r="AT822" s="45"/>
      <c r="AU822" s="45"/>
      <c r="AV822" s="45"/>
      <c r="AW822" s="46"/>
      <c r="AX822" s="45"/>
      <c r="AY822" s="45"/>
      <c r="AZ822" s="45"/>
      <c r="BA822" s="45"/>
      <c r="BB822" s="12"/>
      <c r="BC822" s="12"/>
      <c r="BD822" s="12"/>
    </row>
    <row r="823" spans="1:56">
      <c r="C823" s="30" t="e">
        <f>$C$28</f>
        <v>#REF!</v>
      </c>
      <c r="D823" s="84" t="e">
        <f>(D812-D814)/(B804-B803)</f>
        <v>#REF!</v>
      </c>
      <c r="E823" s="84" t="e">
        <f>(E812-E814)/(B804-B803)</f>
        <v>#REF!</v>
      </c>
      <c r="F823" s="84" t="e">
        <f>(F812-F814)/(B804-B803)</f>
        <v>#REF!</v>
      </c>
      <c r="G823" s="84" t="e">
        <f>(G812-G814)/(B804-B803)</f>
        <v>#REF!</v>
      </c>
      <c r="H823" s="84" t="e">
        <f>(H812-H814)/(B804-B803)</f>
        <v>#REF!</v>
      </c>
      <c r="I823" s="84" t="e">
        <f>(I812-I814)/(B804-B803)</f>
        <v>#REF!</v>
      </c>
      <c r="J823" s="84" t="e">
        <f>(J812-J814)/(B804-B803)</f>
        <v>#REF!</v>
      </c>
      <c r="K823" s="84" t="e">
        <f>(K812-K814)/(B804-B803)</f>
        <v>#REF!</v>
      </c>
      <c r="L823" s="84" t="e">
        <f>(L812-L814)/(B804-B803)</f>
        <v>#REF!</v>
      </c>
      <c r="M823" s="84" t="e">
        <f>(M812-M814)/(B804-B803)</f>
        <v>#REF!</v>
      </c>
      <c r="N823" s="84" t="e">
        <f>(N812-N814)/(B804-B803)</f>
        <v>#REF!</v>
      </c>
      <c r="O823" s="84" t="e">
        <f>(O812-O814)/(B804-B803)</f>
        <v>#REF!</v>
      </c>
      <c r="P823" s="84" t="e">
        <f>(P812-P814)/(B804-B803)</f>
        <v>#REF!</v>
      </c>
      <c r="Q823" s="84" t="e">
        <f>(Q812-Q814)/(B804-B803)</f>
        <v>#REF!</v>
      </c>
      <c r="R823" s="84" t="e">
        <f>(R812-R814)/(B804-B803)</f>
        <v>#REF!</v>
      </c>
      <c r="S823" s="84" t="e">
        <f>(S812-S814)/(B804-B803)</f>
        <v>#REF!</v>
      </c>
      <c r="T823" s="84" t="e">
        <f>(T812-T814)/(B804-B803)</f>
        <v>#REF!</v>
      </c>
      <c r="U823" s="84" t="e">
        <f>(U812-U814)/(B804-B803)</f>
        <v>#REF!</v>
      </c>
      <c r="V823" s="84" t="e">
        <f>(V812-V814)/(B804-B803)</f>
        <v>#REF!</v>
      </c>
      <c r="W823" s="84" t="e">
        <f>(W812-W814)/(B804-B803)</f>
        <v>#REF!</v>
      </c>
      <c r="X823" s="84" t="e">
        <f>(X812-X814)/(B804-B803)</f>
        <v>#REF!</v>
      </c>
      <c r="Y823" s="84" t="e">
        <f>(Y812-Y814)/(B804-B803)</f>
        <v>#REF!</v>
      </c>
      <c r="Z823" s="84" t="e">
        <f>(Z812-Z814)/(B804-B803)</f>
        <v>#REF!</v>
      </c>
      <c r="AA823" s="84" t="e">
        <f>(AA812-AA814)/(B804-B803)</f>
        <v>#REF!</v>
      </c>
      <c r="AB823" s="84" t="e">
        <f>(AB812-AB814)/(B804-B803)</f>
        <v>#REF!</v>
      </c>
      <c r="AC823" s="84" t="e">
        <f>(AC812-AC814)/(B804-B803)</f>
        <v>#REF!</v>
      </c>
      <c r="AD823" s="84" t="e">
        <f>(AD812-AD814)/(B804-B803)</f>
        <v>#REF!</v>
      </c>
      <c r="AE823" s="84" t="e">
        <f>(AE812-AE814)/(B804-B803)</f>
        <v>#REF!</v>
      </c>
      <c r="AF823" s="46"/>
      <c r="AG823" s="46"/>
      <c r="AH823" s="46"/>
      <c r="AI823" s="46"/>
      <c r="AJ823" s="46"/>
      <c r="AK823" s="46"/>
      <c r="AL823" s="46"/>
      <c r="AM823" s="46"/>
      <c r="AN823" s="46"/>
      <c r="AO823" s="46"/>
      <c r="AP823" s="46"/>
      <c r="AQ823" s="46"/>
      <c r="AR823" s="46"/>
      <c r="AS823" s="46"/>
      <c r="AT823" s="46"/>
      <c r="AU823" s="46"/>
      <c r="AV823" s="12"/>
      <c r="AW823" s="46"/>
      <c r="AX823" s="12"/>
      <c r="AY823" s="12"/>
      <c r="AZ823" s="12"/>
      <c r="BA823" s="12"/>
      <c r="BB823" s="12"/>
      <c r="BC823" s="12"/>
      <c r="BD823" s="12"/>
    </row>
    <row r="824" spans="1:56">
      <c r="C824" s="30"/>
      <c r="D824" s="34"/>
      <c r="E824" s="34"/>
      <c r="F824" s="34"/>
      <c r="G824" s="34"/>
      <c r="H824" s="34"/>
      <c r="I824" s="34"/>
      <c r="J824" s="34"/>
      <c r="K824" s="34"/>
      <c r="L824" s="34"/>
      <c r="M824" s="34"/>
      <c r="N824" s="34"/>
      <c r="O824" s="34"/>
      <c r="P824" s="34"/>
      <c r="Q824" s="34"/>
      <c r="R824" s="34"/>
      <c r="S824" s="34"/>
      <c r="T824" s="34"/>
      <c r="U824" s="34"/>
      <c r="V824" s="34"/>
      <c r="W824" s="34"/>
      <c r="X824" s="89"/>
      <c r="Y824" s="89"/>
      <c r="Z824" s="89"/>
      <c r="AA824" s="89"/>
      <c r="AB824" s="34"/>
      <c r="AC824" s="34"/>
      <c r="AD824" s="34"/>
      <c r="AE824" s="34"/>
      <c r="AF824" s="46"/>
      <c r="AG824" s="46"/>
      <c r="AH824" s="46"/>
      <c r="AI824" s="46"/>
      <c r="AJ824" s="46"/>
      <c r="AK824" s="46"/>
      <c r="AL824" s="46"/>
      <c r="AM824" s="46"/>
      <c r="AN824" s="46"/>
      <c r="AO824" s="46"/>
      <c r="AP824" s="46"/>
      <c r="AQ824" s="46"/>
      <c r="AR824" s="46"/>
      <c r="AS824" s="46"/>
      <c r="AT824" s="46"/>
      <c r="AU824" s="46"/>
      <c r="AV824" s="46"/>
      <c r="AW824" s="46"/>
      <c r="AX824" s="46"/>
      <c r="AY824" s="46"/>
      <c r="AZ824" s="46"/>
      <c r="BA824" s="46"/>
      <c r="BB824" s="12"/>
      <c r="BC824" s="12"/>
      <c r="BD824" s="12"/>
    </row>
    <row r="825" spans="1:56">
      <c r="A825" s="39"/>
      <c r="B825" s="86"/>
      <c r="C825" s="30"/>
      <c r="D825" s="34"/>
      <c r="E825" s="34"/>
      <c r="F825" s="34"/>
      <c r="G825" s="34"/>
      <c r="H825" s="34"/>
      <c r="I825" s="34"/>
      <c r="J825" s="34"/>
      <c r="K825" s="34"/>
      <c r="L825" s="34"/>
      <c r="M825" s="34"/>
      <c r="N825" s="34"/>
      <c r="O825" s="34"/>
      <c r="P825" s="34"/>
      <c r="Q825" s="34"/>
      <c r="R825" s="34"/>
      <c r="S825" s="34"/>
      <c r="T825" s="34"/>
      <c r="U825" s="34"/>
      <c r="V825" s="34"/>
      <c r="W825" s="34"/>
      <c r="X825" s="89"/>
      <c r="Y825" s="89"/>
      <c r="Z825" s="89"/>
      <c r="AA825" s="89"/>
      <c r="AB825" s="34"/>
      <c r="AC825" s="34"/>
      <c r="AD825" s="34"/>
      <c r="AE825" s="34"/>
      <c r="AF825" s="46"/>
      <c r="AG825" s="46"/>
      <c r="AH825" s="46"/>
      <c r="AI825" s="46"/>
      <c r="AJ825" s="46"/>
      <c r="AK825" s="46"/>
      <c r="AL825" s="46"/>
      <c r="AM825" s="46"/>
      <c r="AN825" s="46"/>
      <c r="AO825" s="46"/>
      <c r="AP825" s="46"/>
      <c r="AQ825" s="46"/>
      <c r="AR825" s="46"/>
      <c r="AS825" s="46"/>
      <c r="AT825" s="46"/>
      <c r="AU825" s="46"/>
      <c r="AV825" s="46"/>
      <c r="AW825" s="46"/>
      <c r="AX825" s="46"/>
      <c r="AY825" s="46"/>
      <c r="AZ825" s="46"/>
      <c r="BA825" s="46"/>
      <c r="BB825" s="12"/>
      <c r="BC825" s="12"/>
      <c r="BD825" s="12"/>
    </row>
    <row r="826" spans="1:56" s="94" customFormat="1" ht="19.5" customHeight="1">
      <c r="A826" s="19" t="e">
        <f>+"Locally-issued debt held by residents - "&amp;#REF!</f>
        <v>#REF!</v>
      </c>
      <c r="B826" s="20"/>
      <c r="C826" s="20"/>
      <c r="D826" s="20"/>
      <c r="E826" s="321"/>
      <c r="F826" s="321"/>
      <c r="G826" s="321"/>
      <c r="H826" s="321"/>
      <c r="I826" s="321"/>
      <c r="J826" s="321"/>
      <c r="K826" s="321"/>
      <c r="L826" s="321"/>
      <c r="M826" s="321"/>
      <c r="N826" s="321"/>
      <c r="O826" s="321"/>
      <c r="P826" s="321"/>
      <c r="Q826" s="321"/>
      <c r="R826" s="321"/>
      <c r="S826" s="321"/>
      <c r="T826" s="321"/>
      <c r="U826" s="321"/>
      <c r="V826" s="321"/>
      <c r="W826" s="321"/>
      <c r="X826" s="321"/>
      <c r="Y826" s="321"/>
      <c r="Z826" s="321"/>
      <c r="AA826" s="321"/>
      <c r="AB826" s="321"/>
      <c r="AC826" s="321"/>
      <c r="AD826" s="321"/>
      <c r="AE826" s="321"/>
      <c r="AF826" s="321"/>
      <c r="AG826" s="321"/>
      <c r="AH826" s="321"/>
      <c r="AI826" s="321"/>
      <c r="AJ826" s="321"/>
      <c r="AK826" s="321"/>
      <c r="AL826" s="321"/>
      <c r="AM826" s="321"/>
      <c r="AN826" s="321"/>
      <c r="AO826" s="321"/>
      <c r="AP826" s="321"/>
      <c r="AQ826" s="321"/>
      <c r="AR826" s="321"/>
      <c r="AS826" s="321"/>
      <c r="AT826" s="321"/>
      <c r="AU826" s="321"/>
      <c r="AV826" s="321"/>
      <c r="AW826" s="321"/>
      <c r="AX826" s="321"/>
      <c r="AY826" s="321"/>
      <c r="AZ826" s="321"/>
      <c r="BA826" s="321"/>
      <c r="BB826" s="321"/>
      <c r="BC826" s="321"/>
      <c r="BD826" s="321"/>
    </row>
    <row r="828" spans="1:56" ht="14.45" customHeight="1">
      <c r="A828" s="18" t="e">
        <f>+#REF!</f>
        <v>#REF!</v>
      </c>
      <c r="B828" s="12"/>
      <c r="C828" s="12"/>
      <c r="D828" s="12">
        <f>D$49</f>
        <v>0</v>
      </c>
      <c r="E828" s="12">
        <f t="shared" ref="E828:BD828" si="439">E$49</f>
        <v>1</v>
      </c>
      <c r="F828" s="12">
        <f t="shared" si="439"/>
        <v>2</v>
      </c>
      <c r="G828" s="12">
        <f t="shared" si="439"/>
        <v>3</v>
      </c>
      <c r="H828" s="12">
        <f t="shared" si="439"/>
        <v>4</v>
      </c>
      <c r="I828" s="12">
        <f t="shared" si="439"/>
        <v>5</v>
      </c>
      <c r="J828" s="12">
        <f t="shared" si="439"/>
        <v>6</v>
      </c>
      <c r="K828" s="12">
        <f t="shared" si="439"/>
        <v>7</v>
      </c>
      <c r="L828" s="12">
        <f t="shared" si="439"/>
        <v>8</v>
      </c>
      <c r="M828" s="12">
        <f t="shared" si="439"/>
        <v>9</v>
      </c>
      <c r="N828" s="12">
        <f t="shared" si="439"/>
        <v>10</v>
      </c>
      <c r="O828" s="12">
        <f t="shared" si="439"/>
        <v>11</v>
      </c>
      <c r="P828" s="12">
        <f t="shared" si="439"/>
        <v>12</v>
      </c>
      <c r="Q828" s="12">
        <f t="shared" si="439"/>
        <v>13</v>
      </c>
      <c r="R828" s="12">
        <f t="shared" si="439"/>
        <v>14</v>
      </c>
      <c r="S828" s="12">
        <f t="shared" si="439"/>
        <v>15</v>
      </c>
      <c r="T828" s="12">
        <f t="shared" si="439"/>
        <v>16</v>
      </c>
      <c r="U828" s="12">
        <f t="shared" si="439"/>
        <v>17</v>
      </c>
      <c r="V828" s="12">
        <f t="shared" si="439"/>
        <v>18</v>
      </c>
      <c r="W828" s="12">
        <f t="shared" si="439"/>
        <v>19</v>
      </c>
      <c r="X828" s="12">
        <f t="shared" si="439"/>
        <v>20</v>
      </c>
      <c r="Y828" s="12">
        <f t="shared" si="439"/>
        <v>21</v>
      </c>
      <c r="Z828" s="12">
        <f t="shared" si="439"/>
        <v>22</v>
      </c>
      <c r="AA828" s="12">
        <f t="shared" si="439"/>
        <v>23</v>
      </c>
      <c r="AB828" s="12">
        <f t="shared" si="439"/>
        <v>24</v>
      </c>
      <c r="AC828" s="12">
        <f t="shared" si="439"/>
        <v>25</v>
      </c>
      <c r="AD828" s="12">
        <f t="shared" si="439"/>
        <v>26</v>
      </c>
      <c r="AE828" s="12">
        <f t="shared" si="439"/>
        <v>27</v>
      </c>
      <c r="AF828" s="12">
        <f t="shared" si="439"/>
        <v>28</v>
      </c>
      <c r="AG828" s="12">
        <f t="shared" si="439"/>
        <v>29</v>
      </c>
      <c r="AH828" s="12">
        <f t="shared" si="439"/>
        <v>30</v>
      </c>
      <c r="AI828" s="12">
        <f t="shared" si="439"/>
        <v>31</v>
      </c>
      <c r="AJ828" s="12">
        <f t="shared" si="439"/>
        <v>32</v>
      </c>
      <c r="AK828" s="12">
        <f t="shared" si="439"/>
        <v>33</v>
      </c>
      <c r="AL828" s="12">
        <f t="shared" si="439"/>
        <v>34</v>
      </c>
      <c r="AM828" s="12">
        <f t="shared" si="439"/>
        <v>35</v>
      </c>
      <c r="AN828" s="12">
        <f t="shared" si="439"/>
        <v>36</v>
      </c>
      <c r="AO828" s="12">
        <f t="shared" si="439"/>
        <v>37</v>
      </c>
      <c r="AP828" s="12">
        <f t="shared" si="439"/>
        <v>38</v>
      </c>
      <c r="AQ828" s="12">
        <f t="shared" si="439"/>
        <v>39</v>
      </c>
      <c r="AR828" s="12">
        <f t="shared" si="439"/>
        <v>40</v>
      </c>
      <c r="AS828" s="12">
        <f t="shared" si="439"/>
        <v>41</v>
      </c>
      <c r="AT828" s="12">
        <f t="shared" si="439"/>
        <v>42</v>
      </c>
      <c r="AU828" s="12">
        <f t="shared" si="439"/>
        <v>43</v>
      </c>
      <c r="AV828" s="12">
        <f t="shared" si="439"/>
        <v>44</v>
      </c>
      <c r="AW828" s="12">
        <f t="shared" si="439"/>
        <v>45</v>
      </c>
      <c r="AX828" s="12">
        <f t="shared" si="439"/>
        <v>46</v>
      </c>
      <c r="AY828" s="12">
        <f t="shared" si="439"/>
        <v>47</v>
      </c>
      <c r="AZ828" s="12">
        <f t="shared" si="439"/>
        <v>48</v>
      </c>
      <c r="BA828" s="12">
        <f t="shared" si="439"/>
        <v>49</v>
      </c>
      <c r="BB828" s="12">
        <f t="shared" si="439"/>
        <v>50</v>
      </c>
      <c r="BC828" s="12">
        <f t="shared" si="439"/>
        <v>51</v>
      </c>
      <c r="BD828" s="12">
        <f t="shared" si="439"/>
        <v>52</v>
      </c>
    </row>
    <row r="829" spans="1:56" ht="15" customHeight="1">
      <c r="A829" s="28" t="e">
        <f>+"Grace "&amp; PV_Base!A828&amp;""</f>
        <v>#REF!</v>
      </c>
      <c r="B829" s="29" t="e">
        <f>#REF!</f>
        <v>#REF!</v>
      </c>
      <c r="C829" s="17"/>
      <c r="D829" s="25" t="e">
        <f>D$50</f>
        <v>#NAME?</v>
      </c>
      <c r="E829" s="25" t="e">
        <f t="shared" ref="E829:BD829" si="440">E$50</f>
        <v>#NAME?</v>
      </c>
      <c r="F829" s="25" t="e">
        <f t="shared" si="440"/>
        <v>#NAME?</v>
      </c>
      <c r="G829" s="25" t="e">
        <f t="shared" si="440"/>
        <v>#NAME?</v>
      </c>
      <c r="H829" s="25" t="e">
        <f t="shared" si="440"/>
        <v>#NAME?</v>
      </c>
      <c r="I829" s="25" t="e">
        <f t="shared" si="440"/>
        <v>#NAME?</v>
      </c>
      <c r="J829" s="25" t="e">
        <f t="shared" si="440"/>
        <v>#NAME?</v>
      </c>
      <c r="K829" s="25" t="e">
        <f t="shared" si="440"/>
        <v>#NAME?</v>
      </c>
      <c r="L829" s="25" t="e">
        <f t="shared" si="440"/>
        <v>#NAME?</v>
      </c>
      <c r="M829" s="25" t="e">
        <f t="shared" si="440"/>
        <v>#NAME?</v>
      </c>
      <c r="N829" s="25" t="e">
        <f t="shared" si="440"/>
        <v>#NAME?</v>
      </c>
      <c r="O829" s="25" t="e">
        <f t="shared" si="440"/>
        <v>#NAME?</v>
      </c>
      <c r="P829" s="25" t="e">
        <f t="shared" si="440"/>
        <v>#NAME?</v>
      </c>
      <c r="Q829" s="25" t="e">
        <f t="shared" si="440"/>
        <v>#NAME?</v>
      </c>
      <c r="R829" s="25" t="e">
        <f t="shared" si="440"/>
        <v>#NAME?</v>
      </c>
      <c r="S829" s="25" t="e">
        <f t="shared" si="440"/>
        <v>#NAME?</v>
      </c>
      <c r="T829" s="25" t="e">
        <f t="shared" si="440"/>
        <v>#NAME?</v>
      </c>
      <c r="U829" s="25" t="e">
        <f t="shared" si="440"/>
        <v>#NAME?</v>
      </c>
      <c r="V829" s="25" t="e">
        <f t="shared" si="440"/>
        <v>#NAME?</v>
      </c>
      <c r="W829" s="25" t="e">
        <f t="shared" si="440"/>
        <v>#NAME?</v>
      </c>
      <c r="X829" s="25" t="e">
        <f t="shared" si="440"/>
        <v>#NAME?</v>
      </c>
      <c r="Y829" s="25" t="e">
        <f t="shared" si="440"/>
        <v>#NAME?</v>
      </c>
      <c r="Z829" s="25" t="e">
        <f t="shared" si="440"/>
        <v>#NAME?</v>
      </c>
      <c r="AA829" s="25" t="e">
        <f t="shared" si="440"/>
        <v>#NAME?</v>
      </c>
      <c r="AB829" s="25" t="e">
        <f t="shared" si="440"/>
        <v>#NAME?</v>
      </c>
      <c r="AC829" s="25" t="e">
        <f t="shared" si="440"/>
        <v>#NAME?</v>
      </c>
      <c r="AD829" s="25" t="e">
        <f t="shared" si="440"/>
        <v>#NAME?</v>
      </c>
      <c r="AE829" s="25" t="e">
        <f t="shared" si="440"/>
        <v>#NAME?</v>
      </c>
      <c r="AF829" s="25" t="e">
        <f t="shared" si="440"/>
        <v>#NAME?</v>
      </c>
      <c r="AG829" s="25" t="e">
        <f t="shared" si="440"/>
        <v>#NAME?</v>
      </c>
      <c r="AH829" s="25" t="e">
        <f t="shared" si="440"/>
        <v>#NAME?</v>
      </c>
      <c r="AI829" s="25" t="e">
        <f t="shared" si="440"/>
        <v>#NAME?</v>
      </c>
      <c r="AJ829" s="25" t="e">
        <f t="shared" si="440"/>
        <v>#NAME?</v>
      </c>
      <c r="AK829" s="25" t="e">
        <f t="shared" si="440"/>
        <v>#NAME?</v>
      </c>
      <c r="AL829" s="25" t="e">
        <f t="shared" si="440"/>
        <v>#NAME?</v>
      </c>
      <c r="AM829" s="25" t="e">
        <f t="shared" si="440"/>
        <v>#NAME?</v>
      </c>
      <c r="AN829" s="25" t="e">
        <f t="shared" si="440"/>
        <v>#NAME?</v>
      </c>
      <c r="AO829" s="25" t="e">
        <f t="shared" si="440"/>
        <v>#NAME?</v>
      </c>
      <c r="AP829" s="25" t="e">
        <f t="shared" si="440"/>
        <v>#NAME?</v>
      </c>
      <c r="AQ829" s="25" t="e">
        <f t="shared" si="440"/>
        <v>#NAME?</v>
      </c>
      <c r="AR829" s="25" t="e">
        <f t="shared" si="440"/>
        <v>#NAME?</v>
      </c>
      <c r="AS829" s="25" t="e">
        <f t="shared" si="440"/>
        <v>#NAME?</v>
      </c>
      <c r="AT829" s="25" t="e">
        <f t="shared" si="440"/>
        <v>#NAME?</v>
      </c>
      <c r="AU829" s="25" t="e">
        <f t="shared" si="440"/>
        <v>#NAME?</v>
      </c>
      <c r="AV829" s="25" t="e">
        <f t="shared" si="440"/>
        <v>#NAME?</v>
      </c>
      <c r="AW829" s="25" t="e">
        <f t="shared" si="440"/>
        <v>#NAME?</v>
      </c>
      <c r="AX829" s="25" t="e">
        <f t="shared" si="440"/>
        <v>#NAME?</v>
      </c>
      <c r="AY829" s="25" t="e">
        <f t="shared" si="440"/>
        <v>#NAME?</v>
      </c>
      <c r="AZ829" s="25" t="e">
        <f t="shared" si="440"/>
        <v>#NAME?</v>
      </c>
      <c r="BA829" s="25" t="e">
        <f t="shared" si="440"/>
        <v>#NAME?</v>
      </c>
      <c r="BB829" s="25" t="e">
        <f t="shared" si="440"/>
        <v>#NAME?</v>
      </c>
      <c r="BC829" s="25" t="e">
        <f t="shared" si="440"/>
        <v>#NAME?</v>
      </c>
      <c r="BD829" s="25" t="e">
        <f t="shared" si="440"/>
        <v>#NAME?</v>
      </c>
    </row>
    <row r="830" spans="1:56">
      <c r="A830" s="32" t="e">
        <f>+"Maturity "&amp; PV_Base!A828&amp;""</f>
        <v>#REF!</v>
      </c>
      <c r="B830" s="33" t="e">
        <f>#REF!</f>
        <v>#REF!</v>
      </c>
      <c r="C830" s="30" t="str">
        <f>$C$9</f>
        <v>Base</v>
      </c>
      <c r="D830" s="31">
        <v>100</v>
      </c>
      <c r="E830" s="27"/>
      <c r="F830" s="27"/>
      <c r="G830" s="27"/>
      <c r="H830" s="27"/>
      <c r="I830" s="27"/>
      <c r="J830" s="27"/>
      <c r="K830" s="27"/>
      <c r="L830" s="27"/>
      <c r="M830" s="27"/>
      <c r="N830" s="27"/>
      <c r="O830" s="27"/>
      <c r="P830" s="27"/>
      <c r="Q830" s="27"/>
      <c r="R830" s="27"/>
      <c r="S830" s="27"/>
      <c r="T830" s="27"/>
      <c r="U830" s="27"/>
      <c r="V830" s="27"/>
      <c r="W830" s="27"/>
      <c r="X830" s="27"/>
      <c r="Y830" s="27"/>
      <c r="Z830" s="27"/>
      <c r="AA830" s="27"/>
      <c r="AB830" s="27"/>
      <c r="AC830" s="27"/>
      <c r="AD830" s="27"/>
      <c r="AE830" s="27"/>
      <c r="AF830" s="27"/>
      <c r="AG830" s="27"/>
      <c r="AH830" s="27"/>
      <c r="AI830" s="27"/>
      <c r="AJ830" s="27"/>
      <c r="AK830" s="27"/>
      <c r="AL830" s="27"/>
      <c r="AM830" s="27"/>
      <c r="AN830" s="27"/>
      <c r="AO830" s="27"/>
      <c r="AP830" s="27"/>
      <c r="AQ830" s="27"/>
      <c r="AR830" s="27"/>
      <c r="AS830" s="27"/>
      <c r="AT830" s="27"/>
      <c r="AU830" s="27"/>
      <c r="AV830" s="27"/>
      <c r="AW830" s="27"/>
      <c r="AX830" s="27"/>
      <c r="AY830" s="27"/>
      <c r="AZ830" s="27"/>
      <c r="BA830" s="27"/>
      <c r="BB830" s="12"/>
      <c r="BC830" s="12"/>
      <c r="BD830" s="12"/>
    </row>
    <row r="831" spans="1:56">
      <c r="A831" s="32" t="e">
        <f>+"Interest "&amp; PV_Base!A828&amp;""</f>
        <v>#REF!</v>
      </c>
      <c r="B831" s="35" t="e">
        <f>#REF!</f>
        <v>#REF!</v>
      </c>
      <c r="C831" s="30" t="e">
        <f>$C$10</f>
        <v>#REF!</v>
      </c>
      <c r="D831" s="34" t="e">
        <f>D830-D832</f>
        <v>#REF!</v>
      </c>
      <c r="E831" s="34" t="e">
        <f t="shared" ref="E831:AQ831" si="441">D831-E832</f>
        <v>#REF!</v>
      </c>
      <c r="F831" s="34" t="e">
        <f t="shared" si="441"/>
        <v>#REF!</v>
      </c>
      <c r="G831" s="34" t="e">
        <f t="shared" si="441"/>
        <v>#REF!</v>
      </c>
      <c r="H831" s="34" t="e">
        <f t="shared" si="441"/>
        <v>#REF!</v>
      </c>
      <c r="I831" s="34" t="e">
        <f t="shared" si="441"/>
        <v>#REF!</v>
      </c>
      <c r="J831" s="34" t="e">
        <f t="shared" si="441"/>
        <v>#REF!</v>
      </c>
      <c r="K831" s="34" t="e">
        <f t="shared" si="441"/>
        <v>#REF!</v>
      </c>
      <c r="L831" s="34" t="e">
        <f t="shared" si="441"/>
        <v>#REF!</v>
      </c>
      <c r="M831" s="34" t="e">
        <f t="shared" si="441"/>
        <v>#REF!</v>
      </c>
      <c r="N831" s="34" t="e">
        <f t="shared" si="441"/>
        <v>#REF!</v>
      </c>
      <c r="O831" s="34" t="e">
        <f t="shared" si="441"/>
        <v>#REF!</v>
      </c>
      <c r="P831" s="34" t="e">
        <f t="shared" si="441"/>
        <v>#REF!</v>
      </c>
      <c r="Q831" s="34" t="e">
        <f t="shared" si="441"/>
        <v>#REF!</v>
      </c>
      <c r="R831" s="34" t="e">
        <f t="shared" si="441"/>
        <v>#REF!</v>
      </c>
      <c r="S831" s="34" t="e">
        <f t="shared" si="441"/>
        <v>#REF!</v>
      </c>
      <c r="T831" s="34" t="e">
        <f t="shared" si="441"/>
        <v>#REF!</v>
      </c>
      <c r="U831" s="34" t="e">
        <f t="shared" si="441"/>
        <v>#REF!</v>
      </c>
      <c r="V831" s="34" t="e">
        <f t="shared" si="441"/>
        <v>#REF!</v>
      </c>
      <c r="W831" s="34" t="e">
        <f t="shared" si="441"/>
        <v>#REF!</v>
      </c>
      <c r="X831" s="34" t="e">
        <f t="shared" si="441"/>
        <v>#REF!</v>
      </c>
      <c r="Y831" s="34" t="e">
        <f t="shared" si="441"/>
        <v>#REF!</v>
      </c>
      <c r="Z831" s="34" t="e">
        <f t="shared" si="441"/>
        <v>#REF!</v>
      </c>
      <c r="AA831" s="34" t="e">
        <f t="shared" si="441"/>
        <v>#REF!</v>
      </c>
      <c r="AB831" s="34" t="e">
        <f t="shared" si="441"/>
        <v>#REF!</v>
      </c>
      <c r="AC831" s="34" t="e">
        <f t="shared" si="441"/>
        <v>#REF!</v>
      </c>
      <c r="AD831" s="34" t="e">
        <f t="shared" si="441"/>
        <v>#REF!</v>
      </c>
      <c r="AE831" s="34" t="e">
        <f t="shared" si="441"/>
        <v>#REF!</v>
      </c>
      <c r="AF831" s="34" t="e">
        <f t="shared" si="441"/>
        <v>#REF!</v>
      </c>
      <c r="AG831" s="34" t="e">
        <f t="shared" si="441"/>
        <v>#REF!</v>
      </c>
      <c r="AH831" s="34" t="e">
        <f t="shared" si="441"/>
        <v>#REF!</v>
      </c>
      <c r="AI831" s="34" t="e">
        <f t="shared" si="441"/>
        <v>#REF!</v>
      </c>
      <c r="AJ831" s="34" t="e">
        <f t="shared" si="441"/>
        <v>#REF!</v>
      </c>
      <c r="AK831" s="34" t="e">
        <f t="shared" si="441"/>
        <v>#REF!</v>
      </c>
      <c r="AL831" s="34" t="e">
        <f t="shared" si="441"/>
        <v>#REF!</v>
      </c>
      <c r="AM831" s="34" t="e">
        <f t="shared" si="441"/>
        <v>#REF!</v>
      </c>
      <c r="AN831" s="34" t="e">
        <f t="shared" si="441"/>
        <v>#REF!</v>
      </c>
      <c r="AO831" s="34" t="e">
        <f t="shared" si="441"/>
        <v>#REF!</v>
      </c>
      <c r="AP831" s="34" t="e">
        <f t="shared" si="441"/>
        <v>#REF!</v>
      </c>
      <c r="AQ831" s="34" t="e">
        <f t="shared" si="441"/>
        <v>#REF!</v>
      </c>
      <c r="AR831" s="34"/>
      <c r="AS831" s="34"/>
      <c r="AT831" s="34"/>
      <c r="AU831" s="34"/>
      <c r="AV831" s="34"/>
      <c r="AW831" s="34"/>
      <c r="AX831" s="34"/>
      <c r="AY831" s="34"/>
      <c r="AZ831" s="34"/>
      <c r="BA831" s="34"/>
      <c r="BB831" s="46"/>
      <c r="BC831" s="46"/>
      <c r="BD831" s="46"/>
    </row>
    <row r="832" spans="1:56">
      <c r="A832" s="36" t="e">
        <f>+"Discount "&amp; PV_Base!A828&amp;""</f>
        <v>#REF!</v>
      </c>
      <c r="B832" s="37" t="e">
        <f>#REF!</f>
        <v>#REF!</v>
      </c>
      <c r="C832" s="30" t="e">
        <f>$C$11</f>
        <v>#REF!</v>
      </c>
      <c r="D832" s="34" t="e">
        <f>IF(D828-D828-1&lt;B829,0,IF(D828-D828-1&lt;B830,D830/(B830-B829),0))</f>
        <v>#REF!</v>
      </c>
      <c r="E832" s="34" t="e">
        <f>IF(E828-D828-1&lt;B829,0,IF(E828-D828-1&lt;B830,D830/(B830-B829),0))</f>
        <v>#REF!</v>
      </c>
      <c r="F832" s="34" t="e">
        <f>IF(F828-D828-1&lt;B829,0,IF(F828-D828-1&lt;B830,D830/(B830-B829),0))</f>
        <v>#REF!</v>
      </c>
      <c r="G832" s="34" t="e">
        <f>IF(G828-D828-1&lt;B829,0,IF(G828-D828-1&lt;B830,D830/(B830-B829),0))</f>
        <v>#REF!</v>
      </c>
      <c r="H832" s="34" t="e">
        <f>IF(H828-D828-1&lt;B829,0,IF(H828-D828-1&lt;B830,D830/(B830-B829),0))</f>
        <v>#REF!</v>
      </c>
      <c r="I832" s="34" t="e">
        <f>IF(I828-D828-1&lt;B829,0,IF(I828-D828-1&lt;B830,D830/(B830-B829),0))</f>
        <v>#REF!</v>
      </c>
      <c r="J832" s="34" t="e">
        <f>IF(J828-D828-1&lt;B829,0,IF(J828-D828-1&lt;B830,D830/(B830-B829),0))</f>
        <v>#REF!</v>
      </c>
      <c r="K832" s="34" t="e">
        <f>IF(K828-D828-1&lt;B829,0,IF(K828-D828-1&lt;B830,D830/(B830-B829),0))</f>
        <v>#REF!</v>
      </c>
      <c r="L832" s="34" t="e">
        <f>IF(L828-D828-1&lt;B829,0,IF(L828-D828-1&lt;B830,D830/(B830-B829),0))</f>
        <v>#REF!</v>
      </c>
      <c r="M832" s="34" t="e">
        <f>IF(M828-D828-1&lt;B829,0,IF(M828-D828-1&lt;B830,D830/(B830-B829),0))</f>
        <v>#REF!</v>
      </c>
      <c r="N832" s="34" t="e">
        <f>IF(N828-D828-1&lt;B829,0,IF(N828-D828-1&lt;B830,D830/(B830-B829),0))</f>
        <v>#REF!</v>
      </c>
      <c r="O832" s="34" t="e">
        <f>IF(O828-D828-1&lt;B829,0,IF(O828-D828-1&lt;B830,D830/(B830-B829),0))</f>
        <v>#REF!</v>
      </c>
      <c r="P832" s="34" t="e">
        <f>IF(P828-D828-1&lt;B829,0,IF(P828-D828-1&lt;B830,D830/(B830-B829),0))</f>
        <v>#REF!</v>
      </c>
      <c r="Q832" s="34" t="e">
        <f>IF(Q828-D828-1&lt;B829,0,IF(Q828-D828-1&lt;B830,D830/(B830-B829),0))</f>
        <v>#REF!</v>
      </c>
      <c r="R832" s="34" t="e">
        <f>IF(R828-D828-1&lt;B829,0,IF(R828-D828-1&lt;B830,D830/(B830-B829),0))</f>
        <v>#REF!</v>
      </c>
      <c r="S832" s="34" t="e">
        <f>IF(S828-D828-1&lt;B829,0,IF(S828-D828-1&lt;B830,D830/(B830-B829),0))</f>
        <v>#REF!</v>
      </c>
      <c r="T832" s="34" t="e">
        <f>IF(T828-D828-1&lt;B829,0,IF(T828-D828-1&lt;B830,D830/(B830-B829),0))</f>
        <v>#REF!</v>
      </c>
      <c r="U832" s="34" t="e">
        <f>IF(U828-D828-1&lt;B829,0,IF(U828-D828-1&lt;B830,D830/(B830-B829),0))</f>
        <v>#REF!</v>
      </c>
      <c r="V832" s="34" t="e">
        <f>IF(V828-D828-1&lt;B829,0,IF(V828-D828-1&lt;B830,D830/(B830-B829),0))</f>
        <v>#REF!</v>
      </c>
      <c r="W832" s="34" t="e">
        <f>IF(W828-D828-1&lt;B829,0,IF(W828-D828-1&lt;B830,D830/(B830-B829),0))</f>
        <v>#REF!</v>
      </c>
      <c r="X832" s="34" t="e">
        <f>IF(X828-D828-1&lt;B829,0,IF(X828-D828-1&lt;B830,D830/(B830-B829),0))</f>
        <v>#REF!</v>
      </c>
      <c r="Y832" s="34" t="e">
        <f>IF(Y828-D828-1&lt;B829,0,IF(Y828-D828-1&lt;B830,D830/(B830-B829),0))</f>
        <v>#REF!</v>
      </c>
      <c r="Z832" s="34" t="e">
        <f>IF(Z828-D828-1&lt;B829,0,IF(Z828-D828-1&lt;B830,D830/(B830-B829),0))</f>
        <v>#REF!</v>
      </c>
      <c r="AA832" s="34" t="e">
        <f>IF(AA828-D828-1&lt;B829,0,IF(AA828-D828-1&lt;B830,D830/(B830-B829),0))</f>
        <v>#REF!</v>
      </c>
      <c r="AB832" s="34" t="e">
        <f>IF(AB828-D828-1&lt;B829,0,IF(AB828-D828-1&lt;B830,D830/(B830-B829),0))</f>
        <v>#REF!</v>
      </c>
      <c r="AC832" s="34" t="e">
        <f>IF(AC828-D828-1&lt;B829,0,IF(AC828-D828-1&lt;B830,D830/(B830-B829),0))</f>
        <v>#REF!</v>
      </c>
      <c r="AD832" s="34" t="e">
        <f>IF(AD828-D828-1&lt;B829,0,IF(AD828-D828-1&lt;B830,D830/(B830-B829),0))</f>
        <v>#REF!</v>
      </c>
      <c r="AE832" s="34" t="e">
        <f>IF(AE828-D828-1&lt;B829,0,IF(AE828-D828-1&lt;B830,D830/(B830-B829),0))</f>
        <v>#REF!</v>
      </c>
      <c r="AF832" s="34" t="e">
        <f>IF(AF828-D828-1&lt;B829,0,IF(AF828-D828-1&lt;B830,D830/(B830-B829),0))</f>
        <v>#REF!</v>
      </c>
      <c r="AG832" s="34" t="e">
        <f>IF(AG828-D828-1&lt;B829,0,IF(AG828-D828-1&lt;B830,D830/(B830-B829),0))</f>
        <v>#REF!</v>
      </c>
      <c r="AH832" s="34" t="e">
        <f>IF(AH828-D828-1&lt;B829,0,IF(AH828-D828-1&lt;B830,D830/(B830-B829),0))</f>
        <v>#REF!</v>
      </c>
      <c r="AI832" s="34" t="e">
        <f>IF(AI828-D828-1&lt;B829,0,IF(AI828-D828-1&lt;B830,D830/(B830-B829),0))</f>
        <v>#REF!</v>
      </c>
      <c r="AJ832" s="34" t="e">
        <f>IF(AJ828-D828-1&lt;B829,0,IF(AJ828-D828-1&lt;B830,D830/(B830-B829),0))</f>
        <v>#REF!</v>
      </c>
      <c r="AK832" s="34" t="e">
        <f>IF(AK828-D828-1&lt;B829,0,IF(AK828-D828-1&lt;B830,D830/(B830-B829),0))</f>
        <v>#REF!</v>
      </c>
      <c r="AL832" s="34" t="e">
        <f>IF(AL828-D828-1&lt;B829,0,IF(AL828-D828-1&lt;B830,D830/(B830-B829),0))</f>
        <v>#REF!</v>
      </c>
      <c r="AM832" s="34" t="e">
        <f>IF(AM828-D828-1&lt;B829,0,IF(AM828-D828-1&lt;B830,D830/(B830-B829),0))</f>
        <v>#REF!</v>
      </c>
      <c r="AN832" s="34" t="e">
        <f>IF(AN828-D828-1&lt;B829,0,IF(AN828-D828-1&lt;B830,D830/(B830-B829),0))</f>
        <v>#REF!</v>
      </c>
      <c r="AO832" s="34" t="e">
        <f>IF(AO828-D828-1&lt;B829,0,IF(AO828-D828-1&lt;B830,D830/(B830-B829),0))</f>
        <v>#REF!</v>
      </c>
      <c r="AP832" s="34" t="e">
        <f>IF(AP828-D828-1&lt;B829,0,IF(AP828-D828-1&lt;B830,D830/(B830-B829),0))</f>
        <v>#REF!</v>
      </c>
      <c r="AQ832" s="34" t="e">
        <f>IF(AQ828-D828-1&lt;B829,0,IF(AQ828-D828-1&lt;B830,D830/(B830-B829),0))</f>
        <v>#REF!</v>
      </c>
      <c r="AR832" s="34"/>
      <c r="AS832" s="34"/>
      <c r="AT832" s="34"/>
      <c r="AU832" s="34"/>
      <c r="AV832" s="34"/>
      <c r="AW832" s="34"/>
      <c r="AX832" s="34"/>
      <c r="AY832" s="34"/>
      <c r="AZ832" s="34"/>
      <c r="BA832" s="34"/>
      <c r="BB832" s="46"/>
      <c r="BC832" s="46"/>
      <c r="BD832" s="46"/>
    </row>
    <row r="833" spans="1:56">
      <c r="A833" s="49"/>
      <c r="B833" s="12"/>
      <c r="C833" s="30" t="e">
        <f>$C$12</f>
        <v>#REF!</v>
      </c>
      <c r="D833" s="84"/>
      <c r="E833" s="84" t="e">
        <f>$B831*D831</f>
        <v>#REF!</v>
      </c>
      <c r="F833" s="84" t="e">
        <f t="shared" ref="F833:BD833" si="442">$B831*E831</f>
        <v>#REF!</v>
      </c>
      <c r="G833" s="84" t="e">
        <f t="shared" si="442"/>
        <v>#REF!</v>
      </c>
      <c r="H833" s="84" t="e">
        <f t="shared" si="442"/>
        <v>#REF!</v>
      </c>
      <c r="I833" s="84" t="e">
        <f t="shared" si="442"/>
        <v>#REF!</v>
      </c>
      <c r="J833" s="84" t="e">
        <f t="shared" si="442"/>
        <v>#REF!</v>
      </c>
      <c r="K833" s="84" t="e">
        <f t="shared" si="442"/>
        <v>#REF!</v>
      </c>
      <c r="L833" s="84" t="e">
        <f t="shared" si="442"/>
        <v>#REF!</v>
      </c>
      <c r="M833" s="84" t="e">
        <f t="shared" si="442"/>
        <v>#REF!</v>
      </c>
      <c r="N833" s="84" t="e">
        <f t="shared" si="442"/>
        <v>#REF!</v>
      </c>
      <c r="O833" s="84" t="e">
        <f t="shared" si="442"/>
        <v>#REF!</v>
      </c>
      <c r="P833" s="84" t="e">
        <f t="shared" si="442"/>
        <v>#REF!</v>
      </c>
      <c r="Q833" s="84" t="e">
        <f t="shared" si="442"/>
        <v>#REF!</v>
      </c>
      <c r="R833" s="84" t="e">
        <f t="shared" si="442"/>
        <v>#REF!</v>
      </c>
      <c r="S833" s="84" t="e">
        <f t="shared" si="442"/>
        <v>#REF!</v>
      </c>
      <c r="T833" s="84" t="e">
        <f t="shared" si="442"/>
        <v>#REF!</v>
      </c>
      <c r="U833" s="84" t="e">
        <f t="shared" si="442"/>
        <v>#REF!</v>
      </c>
      <c r="V833" s="84" t="e">
        <f t="shared" si="442"/>
        <v>#REF!</v>
      </c>
      <c r="W833" s="84" t="e">
        <f t="shared" si="442"/>
        <v>#REF!</v>
      </c>
      <c r="X833" s="84" t="e">
        <f t="shared" si="442"/>
        <v>#REF!</v>
      </c>
      <c r="Y833" s="84" t="e">
        <f t="shared" si="442"/>
        <v>#REF!</v>
      </c>
      <c r="Z833" s="84" t="e">
        <f t="shared" si="442"/>
        <v>#REF!</v>
      </c>
      <c r="AA833" s="84" t="e">
        <f t="shared" si="442"/>
        <v>#REF!</v>
      </c>
      <c r="AB833" s="84" t="e">
        <f t="shared" si="442"/>
        <v>#REF!</v>
      </c>
      <c r="AC833" s="84" t="e">
        <f t="shared" si="442"/>
        <v>#REF!</v>
      </c>
      <c r="AD833" s="84" t="e">
        <f t="shared" si="442"/>
        <v>#REF!</v>
      </c>
      <c r="AE833" s="84" t="e">
        <f t="shared" si="442"/>
        <v>#REF!</v>
      </c>
      <c r="AF833" s="84" t="e">
        <f t="shared" si="442"/>
        <v>#REF!</v>
      </c>
      <c r="AG833" s="84" t="e">
        <f t="shared" si="442"/>
        <v>#REF!</v>
      </c>
      <c r="AH833" s="84" t="e">
        <f t="shared" si="442"/>
        <v>#REF!</v>
      </c>
      <c r="AI833" s="84" t="e">
        <f t="shared" si="442"/>
        <v>#REF!</v>
      </c>
      <c r="AJ833" s="84" t="e">
        <f t="shared" si="442"/>
        <v>#REF!</v>
      </c>
      <c r="AK833" s="84" t="e">
        <f t="shared" si="442"/>
        <v>#REF!</v>
      </c>
      <c r="AL833" s="84" t="e">
        <f t="shared" si="442"/>
        <v>#REF!</v>
      </c>
      <c r="AM833" s="84" t="e">
        <f t="shared" si="442"/>
        <v>#REF!</v>
      </c>
      <c r="AN833" s="84" t="e">
        <f t="shared" si="442"/>
        <v>#REF!</v>
      </c>
      <c r="AO833" s="84" t="e">
        <f t="shared" si="442"/>
        <v>#REF!</v>
      </c>
      <c r="AP833" s="84" t="e">
        <f t="shared" si="442"/>
        <v>#REF!</v>
      </c>
      <c r="AQ833" s="84" t="e">
        <f t="shared" si="442"/>
        <v>#REF!</v>
      </c>
      <c r="AR833" s="84" t="e">
        <f t="shared" si="442"/>
        <v>#REF!</v>
      </c>
      <c r="AS833" s="84" t="e">
        <f t="shared" si="442"/>
        <v>#REF!</v>
      </c>
      <c r="AT833" s="84" t="e">
        <f t="shared" si="442"/>
        <v>#REF!</v>
      </c>
      <c r="AU833" s="84" t="e">
        <f t="shared" si="442"/>
        <v>#REF!</v>
      </c>
      <c r="AV833" s="84" t="e">
        <f t="shared" si="442"/>
        <v>#REF!</v>
      </c>
      <c r="AW833" s="84" t="e">
        <f t="shared" si="442"/>
        <v>#REF!</v>
      </c>
      <c r="AX833" s="84" t="e">
        <f t="shared" si="442"/>
        <v>#REF!</v>
      </c>
      <c r="AY833" s="84" t="e">
        <f t="shared" si="442"/>
        <v>#REF!</v>
      </c>
      <c r="AZ833" s="84" t="e">
        <f t="shared" si="442"/>
        <v>#REF!</v>
      </c>
      <c r="BA833" s="84" t="e">
        <f t="shared" si="442"/>
        <v>#REF!</v>
      </c>
      <c r="BB833" s="84" t="e">
        <f t="shared" si="442"/>
        <v>#REF!</v>
      </c>
      <c r="BC833" s="84" t="e">
        <f t="shared" si="442"/>
        <v>#REF!</v>
      </c>
      <c r="BD833" s="84" t="e">
        <f t="shared" si="442"/>
        <v>#REF!</v>
      </c>
    </row>
    <row r="834" spans="1:56">
      <c r="A834" s="49"/>
      <c r="B834" s="12"/>
      <c r="C834" s="30" t="e">
        <f>$C$13</f>
        <v>#REF!</v>
      </c>
      <c r="D834" s="34" t="e">
        <f t="shared" ref="D834:AQ834" si="443">D832+D833</f>
        <v>#REF!</v>
      </c>
      <c r="E834" s="34" t="e">
        <f t="shared" si="443"/>
        <v>#REF!</v>
      </c>
      <c r="F834" s="34" t="e">
        <f t="shared" si="443"/>
        <v>#REF!</v>
      </c>
      <c r="G834" s="34" t="e">
        <f t="shared" si="443"/>
        <v>#REF!</v>
      </c>
      <c r="H834" s="34" t="e">
        <f t="shared" si="443"/>
        <v>#REF!</v>
      </c>
      <c r="I834" s="34" t="e">
        <f t="shared" si="443"/>
        <v>#REF!</v>
      </c>
      <c r="J834" s="34" t="e">
        <f t="shared" si="443"/>
        <v>#REF!</v>
      </c>
      <c r="K834" s="34" t="e">
        <f t="shared" si="443"/>
        <v>#REF!</v>
      </c>
      <c r="L834" s="34" t="e">
        <f t="shared" si="443"/>
        <v>#REF!</v>
      </c>
      <c r="M834" s="34" t="e">
        <f t="shared" si="443"/>
        <v>#REF!</v>
      </c>
      <c r="N834" s="34" t="e">
        <f t="shared" si="443"/>
        <v>#REF!</v>
      </c>
      <c r="O834" s="34" t="e">
        <f t="shared" si="443"/>
        <v>#REF!</v>
      </c>
      <c r="P834" s="34" t="e">
        <f t="shared" si="443"/>
        <v>#REF!</v>
      </c>
      <c r="Q834" s="34" t="e">
        <f t="shared" si="443"/>
        <v>#REF!</v>
      </c>
      <c r="R834" s="34" t="e">
        <f t="shared" si="443"/>
        <v>#REF!</v>
      </c>
      <c r="S834" s="34" t="e">
        <f t="shared" si="443"/>
        <v>#REF!</v>
      </c>
      <c r="T834" s="34" t="e">
        <f t="shared" si="443"/>
        <v>#REF!</v>
      </c>
      <c r="U834" s="34" t="e">
        <f t="shared" si="443"/>
        <v>#REF!</v>
      </c>
      <c r="V834" s="34" t="e">
        <f t="shared" si="443"/>
        <v>#REF!</v>
      </c>
      <c r="W834" s="34" t="e">
        <f t="shared" si="443"/>
        <v>#REF!</v>
      </c>
      <c r="X834" s="34" t="e">
        <f t="shared" si="443"/>
        <v>#REF!</v>
      </c>
      <c r="Y834" s="34" t="e">
        <f t="shared" si="443"/>
        <v>#REF!</v>
      </c>
      <c r="Z834" s="34" t="e">
        <f t="shared" si="443"/>
        <v>#REF!</v>
      </c>
      <c r="AA834" s="34" t="e">
        <f t="shared" si="443"/>
        <v>#REF!</v>
      </c>
      <c r="AB834" s="34" t="e">
        <f t="shared" si="443"/>
        <v>#REF!</v>
      </c>
      <c r="AC834" s="34" t="e">
        <f t="shared" si="443"/>
        <v>#REF!</v>
      </c>
      <c r="AD834" s="34" t="e">
        <f t="shared" si="443"/>
        <v>#REF!</v>
      </c>
      <c r="AE834" s="34" t="e">
        <f t="shared" si="443"/>
        <v>#REF!</v>
      </c>
      <c r="AF834" s="34" t="e">
        <f t="shared" si="443"/>
        <v>#REF!</v>
      </c>
      <c r="AG834" s="34" t="e">
        <f t="shared" si="443"/>
        <v>#REF!</v>
      </c>
      <c r="AH834" s="34" t="e">
        <f t="shared" si="443"/>
        <v>#REF!</v>
      </c>
      <c r="AI834" s="34" t="e">
        <f t="shared" si="443"/>
        <v>#REF!</v>
      </c>
      <c r="AJ834" s="34" t="e">
        <f t="shared" si="443"/>
        <v>#REF!</v>
      </c>
      <c r="AK834" s="34" t="e">
        <f t="shared" si="443"/>
        <v>#REF!</v>
      </c>
      <c r="AL834" s="34" t="e">
        <f t="shared" si="443"/>
        <v>#REF!</v>
      </c>
      <c r="AM834" s="34" t="e">
        <f t="shared" si="443"/>
        <v>#REF!</v>
      </c>
      <c r="AN834" s="34" t="e">
        <f t="shared" si="443"/>
        <v>#REF!</v>
      </c>
      <c r="AO834" s="34" t="e">
        <f t="shared" si="443"/>
        <v>#REF!</v>
      </c>
      <c r="AP834" s="34" t="e">
        <f t="shared" si="443"/>
        <v>#REF!</v>
      </c>
      <c r="AQ834" s="34" t="e">
        <f t="shared" si="443"/>
        <v>#REF!</v>
      </c>
      <c r="AR834" s="34"/>
      <c r="AS834" s="34"/>
      <c r="AT834" s="34"/>
      <c r="AU834" s="34"/>
      <c r="AV834" s="34"/>
      <c r="AW834" s="34"/>
      <c r="AX834" s="34"/>
      <c r="AY834" s="34"/>
      <c r="AZ834" s="34"/>
      <c r="BA834" s="34"/>
      <c r="BB834" s="45"/>
      <c r="BC834" s="45"/>
      <c r="BD834" s="45"/>
    </row>
    <row r="835" spans="1:56">
      <c r="A835" s="39"/>
      <c r="B835" s="12"/>
      <c r="C835" s="30" t="e">
        <f>$C$14</f>
        <v>#REF!</v>
      </c>
      <c r="D835" s="34" t="e">
        <f>IF($B831&gt;=$B832, D831, NPV($B832,E834:$BD834))</f>
        <v>#REF!</v>
      </c>
      <c r="E835" s="34" t="e">
        <f>IF($B831&gt;=$B832, E831, NPV($B832,F834:$BD834))</f>
        <v>#REF!</v>
      </c>
      <c r="F835" s="34" t="e">
        <f>IF($B831&gt;=$B832, F831, NPV($B832,G834:$BD834))</f>
        <v>#REF!</v>
      </c>
      <c r="G835" s="34" t="e">
        <f>IF($B831&gt;=$B832, G831, NPV($B832,H834:$BD834))</f>
        <v>#REF!</v>
      </c>
      <c r="H835" s="34" t="e">
        <f>IF($B831&gt;=$B832, H831, NPV($B832,I834:$BD834))</f>
        <v>#REF!</v>
      </c>
      <c r="I835" s="34" t="e">
        <f>IF($B831&gt;=$B832, I831, NPV($B832,J834:$BD834))</f>
        <v>#REF!</v>
      </c>
      <c r="J835" s="34" t="e">
        <f>IF($B831&gt;=$B832, J831, NPV($B832,K834:$BD834))</f>
        <v>#REF!</v>
      </c>
      <c r="K835" s="34" t="e">
        <f>IF($B831&gt;=$B832, K831, NPV($B832,L834:$BD834))</f>
        <v>#REF!</v>
      </c>
      <c r="L835" s="34" t="e">
        <f>IF($B831&gt;=$B832, L831, NPV($B832,M834:$BD834))</f>
        <v>#REF!</v>
      </c>
      <c r="M835" s="34" t="e">
        <f>IF($B831&gt;=$B832, M831, NPV($B832,N834:$BD834))</f>
        <v>#REF!</v>
      </c>
      <c r="N835" s="34" t="e">
        <f>IF($B831&gt;=$B832, N831, NPV($B832,O834:$BD834))</f>
        <v>#REF!</v>
      </c>
      <c r="O835" s="34" t="e">
        <f>IF($B831&gt;=$B832, O831, NPV($B832,P834:$BD834))</f>
        <v>#REF!</v>
      </c>
      <c r="P835" s="34" t="e">
        <f>IF($B831&gt;=$B832, P831, NPV($B832,Q834:$BD834))</f>
        <v>#REF!</v>
      </c>
      <c r="Q835" s="34" t="e">
        <f>IF($B831&gt;=$B832, Q831, NPV($B832,R834:$BD834))</f>
        <v>#REF!</v>
      </c>
      <c r="R835" s="34" t="e">
        <f>IF($B831&gt;=$B832, R831, NPV($B832,S834:$BD834))</f>
        <v>#REF!</v>
      </c>
      <c r="S835" s="34" t="e">
        <f>IF($B831&gt;=$B832, S831, NPV($B832,T834:$BD834))</f>
        <v>#REF!</v>
      </c>
      <c r="T835" s="34" t="e">
        <f>IF($B831&gt;=$B832, T831, NPV($B832,U834:$BD834))</f>
        <v>#REF!</v>
      </c>
      <c r="U835" s="34" t="e">
        <f>IF($B831&gt;=$B832, U831, NPV($B832,V834:$BD834))</f>
        <v>#REF!</v>
      </c>
      <c r="V835" s="34" t="e">
        <f>IF($B831&gt;=$B832, V831, NPV($B832,W834:$BD834))</f>
        <v>#REF!</v>
      </c>
      <c r="W835" s="34" t="e">
        <f>IF($B831&gt;=$B832, W831, NPV($B832,X834:$BD834))</f>
        <v>#REF!</v>
      </c>
      <c r="X835" s="34" t="e">
        <f>IF($B831&gt;=$B832, X831, NPV($B832,Y834:$BD834))</f>
        <v>#REF!</v>
      </c>
      <c r="Y835" s="34" t="e">
        <f>IF($B831&gt;=$B832, Y831, NPV($B832,Z834:$BD834))</f>
        <v>#REF!</v>
      </c>
      <c r="Z835" s="34" t="e">
        <f>IF($B831&gt;=$B832, Z831, NPV($B832,AA834:$BD834))</f>
        <v>#REF!</v>
      </c>
      <c r="AA835" s="34" t="e">
        <f>IF($B831&gt;=$B832, AA831, NPV($B832,AB834:$BD834))</f>
        <v>#REF!</v>
      </c>
      <c r="AB835" s="34" t="e">
        <f>IF($B831&gt;=$B832, AB831, NPV($B832,AC834:$BD834))</f>
        <v>#REF!</v>
      </c>
      <c r="AC835" s="34" t="e">
        <f>IF($B831&gt;=$B832, AC831, NPV($B832,AD834:$BD834))</f>
        <v>#REF!</v>
      </c>
      <c r="AD835" s="34" t="e">
        <f>IF($B831&gt;=$B832, AD831, NPV($B832,AE834:$BD834))</f>
        <v>#REF!</v>
      </c>
      <c r="AE835" s="34" t="e">
        <f>IF($B831&gt;=$B832, AE831, NPV($B832,AF834:$BD834))</f>
        <v>#REF!</v>
      </c>
      <c r="AF835" s="34" t="e">
        <f>IF($B831&gt;=$B832, AF831, NPV($B832,AG834:$BD834))</f>
        <v>#REF!</v>
      </c>
      <c r="AG835" s="34" t="e">
        <f>IF($B831&gt;=$B832, AG831, NPV($B832,AH834:$BD834))</f>
        <v>#REF!</v>
      </c>
      <c r="AH835" s="34" t="e">
        <f>IF($B831&gt;=$B832, AH831, NPV($B832,AI834:$BD834))</f>
        <v>#REF!</v>
      </c>
      <c r="AI835" s="34" t="e">
        <f>IF($B831&gt;=$B832, AI831, NPV($B832,AJ834:$BD834))</f>
        <v>#REF!</v>
      </c>
      <c r="AJ835" s="34" t="e">
        <f>IF($B831&gt;=$B832, AJ831, NPV($B832,AK834:$BD834))</f>
        <v>#REF!</v>
      </c>
      <c r="AK835" s="34" t="e">
        <f>IF($B831&gt;=$B832, AK831, NPV($B832,AL834:$BD834))</f>
        <v>#REF!</v>
      </c>
      <c r="AL835" s="34" t="e">
        <f>IF($B831&gt;=$B832, AL831, NPV($B832,AM834:$BD834))</f>
        <v>#REF!</v>
      </c>
      <c r="AM835" s="34" t="e">
        <f>IF($B831&gt;=$B832, AM831, NPV($B832,AN834:$BD834))</f>
        <v>#REF!</v>
      </c>
      <c r="AN835" s="34" t="e">
        <f>IF($B831&gt;=$B832, AN831, NPV($B832,AO834:$BD834))</f>
        <v>#REF!</v>
      </c>
      <c r="AO835" s="34" t="e">
        <f>IF($B831&gt;=$B832, AO831, NPV($B832,AP834:$BD834))</f>
        <v>#REF!</v>
      </c>
      <c r="AP835" s="34" t="e">
        <f>IF($B831&gt;=$B832, AP831, NPV($B832,AQ834:$BD834))</f>
        <v>#REF!</v>
      </c>
      <c r="AQ835" s="34" t="e">
        <f>IF($B831&gt;=$B832, AQ831, NPV($B832,AR834:$BD834))</f>
        <v>#REF!</v>
      </c>
      <c r="AR835" s="34"/>
      <c r="AS835" s="34"/>
      <c r="AT835" s="34"/>
      <c r="AU835" s="34"/>
      <c r="AV835" s="34"/>
      <c r="AW835" s="34"/>
      <c r="AX835" s="34"/>
      <c r="AY835" s="34"/>
      <c r="AZ835" s="34"/>
      <c r="BA835" s="34"/>
      <c r="BB835" s="34"/>
      <c r="BC835" s="34"/>
      <c r="BD835" s="34"/>
    </row>
    <row r="836" spans="1:56">
      <c r="A836" s="39"/>
      <c r="B836" s="12"/>
      <c r="C836" s="30" t="e">
        <f>$C$15</f>
        <v>#REF!</v>
      </c>
      <c r="D836" s="34" t="e">
        <f t="shared" ref="D836:AQ836" si="444">IF(D835=0,0,(1-D835/D831)*100)</f>
        <v>#REF!</v>
      </c>
      <c r="E836" s="34" t="e">
        <f t="shared" si="444"/>
        <v>#REF!</v>
      </c>
      <c r="F836" s="34" t="e">
        <f t="shared" si="444"/>
        <v>#REF!</v>
      </c>
      <c r="G836" s="34" t="e">
        <f t="shared" si="444"/>
        <v>#REF!</v>
      </c>
      <c r="H836" s="34" t="e">
        <f t="shared" si="444"/>
        <v>#REF!</v>
      </c>
      <c r="I836" s="34" t="e">
        <f t="shared" si="444"/>
        <v>#REF!</v>
      </c>
      <c r="J836" s="34" t="e">
        <f t="shared" si="444"/>
        <v>#REF!</v>
      </c>
      <c r="K836" s="34" t="e">
        <f t="shared" si="444"/>
        <v>#REF!</v>
      </c>
      <c r="L836" s="34" t="e">
        <f t="shared" si="444"/>
        <v>#REF!</v>
      </c>
      <c r="M836" s="34" t="e">
        <f t="shared" si="444"/>
        <v>#REF!</v>
      </c>
      <c r="N836" s="34" t="e">
        <f t="shared" si="444"/>
        <v>#REF!</v>
      </c>
      <c r="O836" s="34" t="e">
        <f t="shared" si="444"/>
        <v>#REF!</v>
      </c>
      <c r="P836" s="34" t="e">
        <f t="shared" si="444"/>
        <v>#REF!</v>
      </c>
      <c r="Q836" s="34" t="e">
        <f t="shared" si="444"/>
        <v>#REF!</v>
      </c>
      <c r="R836" s="34" t="e">
        <f t="shared" si="444"/>
        <v>#REF!</v>
      </c>
      <c r="S836" s="34" t="e">
        <f t="shared" si="444"/>
        <v>#REF!</v>
      </c>
      <c r="T836" s="34" t="e">
        <f t="shared" si="444"/>
        <v>#REF!</v>
      </c>
      <c r="U836" s="34" t="e">
        <f t="shared" si="444"/>
        <v>#REF!</v>
      </c>
      <c r="V836" s="34" t="e">
        <f t="shared" si="444"/>
        <v>#REF!</v>
      </c>
      <c r="W836" s="34" t="e">
        <f t="shared" si="444"/>
        <v>#REF!</v>
      </c>
      <c r="X836" s="34" t="e">
        <f t="shared" si="444"/>
        <v>#REF!</v>
      </c>
      <c r="Y836" s="34" t="e">
        <f t="shared" si="444"/>
        <v>#REF!</v>
      </c>
      <c r="Z836" s="34" t="e">
        <f t="shared" si="444"/>
        <v>#REF!</v>
      </c>
      <c r="AA836" s="34" t="e">
        <f t="shared" si="444"/>
        <v>#REF!</v>
      </c>
      <c r="AB836" s="34" t="e">
        <f t="shared" si="444"/>
        <v>#REF!</v>
      </c>
      <c r="AC836" s="34" t="e">
        <f t="shared" si="444"/>
        <v>#REF!</v>
      </c>
      <c r="AD836" s="34" t="e">
        <f t="shared" si="444"/>
        <v>#REF!</v>
      </c>
      <c r="AE836" s="34" t="e">
        <f t="shared" si="444"/>
        <v>#REF!</v>
      </c>
      <c r="AF836" s="34" t="e">
        <f t="shared" si="444"/>
        <v>#REF!</v>
      </c>
      <c r="AG836" s="34" t="e">
        <f t="shared" si="444"/>
        <v>#REF!</v>
      </c>
      <c r="AH836" s="34" t="e">
        <f t="shared" si="444"/>
        <v>#REF!</v>
      </c>
      <c r="AI836" s="34" t="e">
        <f t="shared" si="444"/>
        <v>#REF!</v>
      </c>
      <c r="AJ836" s="34" t="e">
        <f t="shared" si="444"/>
        <v>#REF!</v>
      </c>
      <c r="AK836" s="34" t="e">
        <f t="shared" si="444"/>
        <v>#REF!</v>
      </c>
      <c r="AL836" s="34" t="e">
        <f t="shared" si="444"/>
        <v>#REF!</v>
      </c>
      <c r="AM836" s="34" t="e">
        <f t="shared" si="444"/>
        <v>#REF!</v>
      </c>
      <c r="AN836" s="34" t="e">
        <f t="shared" si="444"/>
        <v>#REF!</v>
      </c>
      <c r="AO836" s="34" t="e">
        <f t="shared" si="444"/>
        <v>#REF!</v>
      </c>
      <c r="AP836" s="34" t="e">
        <f t="shared" si="444"/>
        <v>#REF!</v>
      </c>
      <c r="AQ836" s="34" t="e">
        <f t="shared" si="444"/>
        <v>#REF!</v>
      </c>
      <c r="AR836" s="50"/>
      <c r="AS836" s="50"/>
      <c r="AT836" s="50"/>
      <c r="AU836" s="50"/>
      <c r="AV836" s="50"/>
      <c r="AW836" s="50"/>
      <c r="AX836" s="50"/>
      <c r="AY836" s="50"/>
      <c r="AZ836" s="50"/>
      <c r="BA836" s="50"/>
      <c r="BB836" s="12"/>
      <c r="BC836" s="12"/>
      <c r="BD836" s="12"/>
    </row>
    <row r="837" spans="1:56">
      <c r="C837" s="30" t="str">
        <f>$C$16</f>
        <v>t-g&gt;0</v>
      </c>
      <c r="D837" s="42" t="e">
        <f t="shared" ref="D837:AE837" si="445">IF(D828-$B829&gt;0,D828-$B829,0)</f>
        <v>#REF!</v>
      </c>
      <c r="E837" s="42" t="e">
        <f t="shared" si="445"/>
        <v>#REF!</v>
      </c>
      <c r="F837" s="42" t="e">
        <f t="shared" si="445"/>
        <v>#REF!</v>
      </c>
      <c r="G837" s="42" t="e">
        <f t="shared" si="445"/>
        <v>#REF!</v>
      </c>
      <c r="H837" s="42" t="e">
        <f t="shared" si="445"/>
        <v>#REF!</v>
      </c>
      <c r="I837" s="42" t="e">
        <f t="shared" si="445"/>
        <v>#REF!</v>
      </c>
      <c r="J837" s="42" t="e">
        <f t="shared" si="445"/>
        <v>#REF!</v>
      </c>
      <c r="K837" s="42" t="e">
        <f t="shared" si="445"/>
        <v>#REF!</v>
      </c>
      <c r="L837" s="42" t="e">
        <f t="shared" si="445"/>
        <v>#REF!</v>
      </c>
      <c r="M837" s="42" t="e">
        <f t="shared" si="445"/>
        <v>#REF!</v>
      </c>
      <c r="N837" s="42" t="e">
        <f t="shared" si="445"/>
        <v>#REF!</v>
      </c>
      <c r="O837" s="42" t="e">
        <f t="shared" si="445"/>
        <v>#REF!</v>
      </c>
      <c r="P837" s="42" t="e">
        <f t="shared" si="445"/>
        <v>#REF!</v>
      </c>
      <c r="Q837" s="42" t="e">
        <f t="shared" si="445"/>
        <v>#REF!</v>
      </c>
      <c r="R837" s="42" t="e">
        <f t="shared" si="445"/>
        <v>#REF!</v>
      </c>
      <c r="S837" s="42" t="e">
        <f t="shared" si="445"/>
        <v>#REF!</v>
      </c>
      <c r="T837" s="42" t="e">
        <f t="shared" si="445"/>
        <v>#REF!</v>
      </c>
      <c r="U837" s="42" t="e">
        <f t="shared" si="445"/>
        <v>#REF!</v>
      </c>
      <c r="V837" s="42" t="e">
        <f t="shared" si="445"/>
        <v>#REF!</v>
      </c>
      <c r="W837" s="42" t="e">
        <f t="shared" si="445"/>
        <v>#REF!</v>
      </c>
      <c r="X837" s="42" t="e">
        <f t="shared" si="445"/>
        <v>#REF!</v>
      </c>
      <c r="Y837" s="42" t="e">
        <f t="shared" si="445"/>
        <v>#REF!</v>
      </c>
      <c r="Z837" s="42" t="e">
        <f t="shared" si="445"/>
        <v>#REF!</v>
      </c>
      <c r="AA837" s="42" t="e">
        <f t="shared" si="445"/>
        <v>#REF!</v>
      </c>
      <c r="AB837" s="42" t="e">
        <f t="shared" si="445"/>
        <v>#REF!</v>
      </c>
      <c r="AC837" s="42" t="e">
        <f t="shared" si="445"/>
        <v>#REF!</v>
      </c>
      <c r="AD837" s="42" t="e">
        <f t="shared" si="445"/>
        <v>#REF!</v>
      </c>
      <c r="AE837" s="42" t="e">
        <f t="shared" si="445"/>
        <v>#REF!</v>
      </c>
      <c r="AF837" s="42"/>
      <c r="AG837" s="42"/>
      <c r="AH837" s="42"/>
      <c r="AI837" s="42"/>
      <c r="AJ837" s="42"/>
      <c r="AK837" s="42"/>
      <c r="AL837" s="42"/>
      <c r="AM837" s="42"/>
      <c r="AN837" s="42"/>
      <c r="AO837" s="42"/>
      <c r="AP837" s="42"/>
      <c r="AQ837" s="42"/>
      <c r="AR837" s="43"/>
      <c r="AS837" s="43"/>
      <c r="AT837" s="43"/>
      <c r="AU837" s="43"/>
      <c r="AV837" s="43"/>
      <c r="AW837" s="43"/>
      <c r="AX837" s="43"/>
      <c r="AY837" s="43"/>
      <c r="AZ837" s="43"/>
      <c r="BA837" s="43"/>
      <c r="BB837" s="12"/>
      <c r="BC837" s="12"/>
      <c r="BD837" s="12"/>
    </row>
    <row r="838" spans="1:56">
      <c r="C838" s="30"/>
      <c r="D838" s="42" t="e">
        <f>IF(D837=0,0,CHOOSE(D837,D844,E844,F844,G844,H844,I844,J844,K844,L844,M844,N844,O844,P844,Q844,R844,S844,T844,U844,V844,W844,X844,Y844,Z844,AA844,AB844,AC844,AD844,AE844,AF844))</f>
        <v>#REF!</v>
      </c>
      <c r="E838" s="42" t="e">
        <f>IF(E837=0,0,CHOOSE(E837,D844,E844,F844,G844,H844,I844,J844,K844,L844,M844,N844,O844,P844,Q844,R844,S844,T844,U844,V844,W844,X844,Y844,Z844,AA844,AB844,AC844,AD844,AE844,AF844))</f>
        <v>#REF!</v>
      </c>
      <c r="F838" s="42" t="e">
        <f>IF(F837=0,0,CHOOSE(F837,D844,E844,F844,G844,H844,I844,J844,K844,L844,M844,N844,O844,P844,Q844,R844,S844,T844,U844,V844,W844,X844,Y844,Z844,AA844,AB844,AC844,AD844,AE844,AF844))</f>
        <v>#REF!</v>
      </c>
      <c r="G838" s="42" t="e">
        <f>IF(G837=0,0,CHOOSE(G837,D844,E844,F844,G844,H844,I844,J844,K844,L844,M844,N844,O844,P844,Q844,R844,S844,T844,U844,V844,W844,X844,Y844,Z844,AA844,AB844,AC844,AD844,AE844,AF844))</f>
        <v>#REF!</v>
      </c>
      <c r="H838" s="42" t="e">
        <f>IF(H837=0,0,CHOOSE(H837,D844,E844,F844,G844,H844,I844,J844,K844,L844,M844,N844,O844,P844,Q844,R844,S844,T844,U844,V844,W844,X844,Y844,Z844,AA844,AB844,AC844,AD844,AE844,AF844))</f>
        <v>#REF!</v>
      </c>
      <c r="I838" s="42" t="e">
        <f>IF(I837=0,0,CHOOSE(I837,D844,E844,F844,G844,H844,I844,J844,K844,L844,M844,N844,O844,P844,Q844,R844,S844,T844,U844,V844,W844,X844,Y844,Z844,AA844,AB844,AC844,AD844,AE844,AF844))</f>
        <v>#REF!</v>
      </c>
      <c r="J838" s="42" t="e">
        <f>IF(J837=0,0,CHOOSE(J837,D844,E844,F844,G844,H844,I844,J844,K844,L844,M844,N844,O844,P844,Q844,R844,S844,T844,U844,V844,W844,X844,Y844,Z844,AA844,AB844,AC844,AD844,AE844,AF844))</f>
        <v>#REF!</v>
      </c>
      <c r="K838" s="42" t="e">
        <f>IF(K837=0,0,CHOOSE(K837,D844,E844,F844,G844,H844,I844,J844,K844,L844,M844,N844,O844,P844,Q844,R844,S844,T844,U844,V844,W844,X844,Y844,Z844,AA844,AB844,AC844,AD844,AE844,AF844))</f>
        <v>#REF!</v>
      </c>
      <c r="L838" s="42" t="e">
        <f>IF(L837=0,0,CHOOSE(L837,D844,E844,F844,G844,H844,I844,J844,K844,L844,M844,N844,O844,P844,Q844,R844,S844,T844,U844,V844,W844,X844,Y844,Z844,AA844,AB844,AC844,AD844,AE844,AF844))</f>
        <v>#REF!</v>
      </c>
      <c r="M838" s="42" t="e">
        <f>IF(M837=0,0,CHOOSE(M837,D844,E844,F844,G844,H844,I844,J844,K844,L844,M844,N844,O844,P844,Q844,R844,S844,T844,U844,V844,W844,X844,Y844,Z844,AA844,AB844,AC844,AD844,AE844,AF844))</f>
        <v>#REF!</v>
      </c>
      <c r="N838" s="42" t="e">
        <f>IF(N837=0,0,CHOOSE(N837,D844,E844,F844,G844,H844,I844,J844,K844,L844,M844,N844,O844,P844,Q844,R844,S844,T844,U844,V844,W844,X844,Y844,Z844,AA844,AB844,AC844,AD844,AE844,AF844))</f>
        <v>#REF!</v>
      </c>
      <c r="O838" s="42" t="e">
        <f>IF(O837=0,0,CHOOSE(O837,D844,E844,F844,G844,H844,I844,J844,K844,L844,M844,N844,O844,P844,Q844,R844,S844,T844,U844,V844,W844,X844,Y844,Z844,AA844,AB844,AC844,AD844,AE844,AF844))</f>
        <v>#REF!</v>
      </c>
      <c r="P838" s="42" t="e">
        <f>IF(P837=0,0,CHOOSE(P837,D844,E844,F844,G844,H844,I844,J844,K844,L844,M844,N844,O844,P844,Q844,R844,S844,T844,U844,V844,W844,X844,Y844,Z844,AA844,AB844,AC844,AD844,AE844,AF844))</f>
        <v>#REF!</v>
      </c>
      <c r="Q838" s="42" t="e">
        <f>IF(Q837=0,0,CHOOSE(Q837,D844,E844,F844,G844,H844,I844,J844,K844,L844,M844,N844,O844,P844,Q844,R844,S844,T844,U844,V844,W844,X844,Y844,Z844,AA844,AB844,AC844,AD844,AE844,AF844))</f>
        <v>#REF!</v>
      </c>
      <c r="R838" s="42" t="e">
        <f>IF(R837=0,0,CHOOSE(R837,D844,E844,F844,G844,H844,I844,J844,K844,L844,M844,N844,O844,P844,Q844,R844,S844,T844,U844,V844,W844,X844,Y844,Z844,AA844,AB844,AC844,AD844,AE844,AF844))</f>
        <v>#REF!</v>
      </c>
      <c r="S838" s="42" t="e">
        <f>IF(S837=0,0,CHOOSE(S837,D844,E844,F844,G844,H844,I844,J844,K844,L844,M844,N844,O844,P844,Q844,R844,S844,T844,U844,V844,W844,X844,Y844,Z844,AA844,AB844,AC844,AD844,AE844,AF844))</f>
        <v>#REF!</v>
      </c>
      <c r="T838" s="42" t="e">
        <f>IF(T837=0,0,CHOOSE(T837,D844,E844,F844,G844,H844,I844,J844,K844,L844,M844,N844,O844,P844,Q844,R844,S844,T844,U844,V844,W844,X844,Y844,Z844,AA844,AB844,AC844,AD844,AE844,AF844))</f>
        <v>#REF!</v>
      </c>
      <c r="U838" s="42" t="e">
        <f>IF(U837=0,0,CHOOSE(U837,D844,E844,F844,G844,H844,I844,J844,K844,L844,M844,N844,O844,P844,Q844,R844,S844,T844,U844,V844,W844,X844,Y844,Z844,AA844,AB844,AC844,AD844,AE844,AF844))</f>
        <v>#REF!</v>
      </c>
      <c r="V838" s="42" t="e">
        <f>IF(V837=0,0,CHOOSE(V837,D844,E844,F844,G844,H844,I844,J844,K844,L844,M844,N844,O844,P844,Q844,R844,S844,T844,U844,V844,W844,X844,Y844,Z844,AA844,AB844,AC844,AD844,AE844,AF844))</f>
        <v>#REF!</v>
      </c>
      <c r="W838" s="42" t="e">
        <f>IF(W837=0,0,CHOOSE(W837,D844,E844,F844,G844,H844,I844,J844,K844,L844,M844,N844,O844,P844,Q844,R844,S844,T844,U844,V844,W844,X844,Y844,Z844,AA844,AB844,AC844,AD844,AE844,AF844))</f>
        <v>#REF!</v>
      </c>
      <c r="X838" s="42" t="e">
        <f>IF(X837=0,0,CHOOSE(X837,D844,E844,F844,G844,H844,I844,J844,K844,L844,M844,N844,O844,P844,Q844,R844,S844,T844,U844,V844,W844,X844,Y844,Z844,AA844,AB844,AC844,AD844,AE844,AF844))</f>
        <v>#REF!</v>
      </c>
      <c r="Y838" s="42" t="e">
        <f>IF(Y837=0,0,CHOOSE(Y837,D844,E844,F844,G844,H844,I844,J844,K844,L844,M844,N844,O844,P844,Q844,R844,S844,T844,U844,V844,W844,X844,Y844,Z844,AA844,AB844,AC844,AD844,AE844,AF844))</f>
        <v>#REF!</v>
      </c>
      <c r="Z838" s="42" t="e">
        <f>IF(Z837=0,0,CHOOSE(Z837,D844,E844,F844,G844,H844,I844,J844,K844,L844,M844,N844,O844,P844,Q844,R844,S844,T844,U844,V844,W844,X844,Y844,Z844,AA844,AB844,AC844,AD844,AE844,AF844))</f>
        <v>#REF!</v>
      </c>
      <c r="AA838" s="42" t="e">
        <f>IF(AA837=0,0,CHOOSE(AA837,D844,E844,F844,G844,H844,I844,J844,K844,L844,M844,N844,O844,P844,Q844,R844,S844,T844,U844,V844,W844,X844,Y844,Z844,AA844,AB844,AC844,AD844,AE844,AF844))</f>
        <v>#REF!</v>
      </c>
      <c r="AB838" s="42" t="e">
        <f>IF(AB837=0,0,CHOOSE(AB837,D844,E844,F844,G844,H844,I844,J844,K844,L844,M844,N844,O844,P844,Q844,R844,S844,T844,U844,V844,W844,X844,Y844,Z844,AA844,AB844,AC844,AD844,AE844,AF844))</f>
        <v>#REF!</v>
      </c>
      <c r="AC838" s="42" t="e">
        <f>IF(AC837=0,0,CHOOSE(AC837,D844,E844,F844,G844,H844,I844,J844,K844,L844,M844,N844,O844,P844,Q844,R844,S844,T844,U844,V844,W844,X844,Y844,Z844,AA844,AB844,AC844,AD844,AE844,AF844))</f>
        <v>#REF!</v>
      </c>
      <c r="AD838" s="42" t="e">
        <f>IF(AD837=0,0,CHOOSE(AD837,D844,E844,F844,G844,H844,I844,J844,K844,L844,M844,N844,O844,P844,Q844,R844,S844,T844,U844,V844,W844,X844,Y844,Z844,AA844,AB844,AC844,AD844,AE844,AF844))</f>
        <v>#REF!</v>
      </c>
      <c r="AE838" s="42" t="e">
        <f>IF(AE837=0,0,CHOOSE(AE837,D844,E844,F844,G844,H844,I844,J844,K844,L844,M844,N844,O844,P844,Q844,R844,S844,T844,U844,V844,W844,X844,Y844,Z844,AA844,AB844,AC844,AD844,AE844,AF844))</f>
        <v>#REF!</v>
      </c>
      <c r="AF838" s="42"/>
      <c r="AG838" s="42"/>
      <c r="AH838" s="42"/>
      <c r="AI838" s="42"/>
      <c r="AJ838" s="42"/>
      <c r="AK838" s="42"/>
      <c r="AL838" s="42"/>
      <c r="AM838" s="42"/>
      <c r="AN838" s="42"/>
      <c r="AO838" s="42"/>
      <c r="AP838" s="42"/>
      <c r="AQ838" s="42"/>
      <c r="AR838" s="23"/>
      <c r="AS838" s="23"/>
      <c r="AT838" s="23"/>
      <c r="AU838" s="23"/>
      <c r="AV838" s="23"/>
      <c r="AW838" s="23"/>
      <c r="AX838" s="23"/>
      <c r="AY838" s="23"/>
      <c r="AZ838" s="23"/>
      <c r="BA838" s="23"/>
      <c r="BB838" s="12"/>
      <c r="BC838" s="12"/>
      <c r="BD838" s="12"/>
    </row>
    <row r="839" spans="1:56">
      <c r="C839" s="30" t="str">
        <f>$C$18</f>
        <v>t-m condition</v>
      </c>
      <c r="D839" s="42" t="e">
        <f t="shared" ref="D839:AE839" si="446">IF(D828-$B830&gt;0,D828-$B830,0)</f>
        <v>#REF!</v>
      </c>
      <c r="E839" s="42" t="e">
        <f t="shared" si="446"/>
        <v>#REF!</v>
      </c>
      <c r="F839" s="42" t="e">
        <f t="shared" si="446"/>
        <v>#REF!</v>
      </c>
      <c r="G839" s="42" t="e">
        <f t="shared" si="446"/>
        <v>#REF!</v>
      </c>
      <c r="H839" s="42" t="e">
        <f t="shared" si="446"/>
        <v>#REF!</v>
      </c>
      <c r="I839" s="42" t="e">
        <f t="shared" si="446"/>
        <v>#REF!</v>
      </c>
      <c r="J839" s="42" t="e">
        <f t="shared" si="446"/>
        <v>#REF!</v>
      </c>
      <c r="K839" s="42" t="e">
        <f t="shared" si="446"/>
        <v>#REF!</v>
      </c>
      <c r="L839" s="42" t="e">
        <f t="shared" si="446"/>
        <v>#REF!</v>
      </c>
      <c r="M839" s="42" t="e">
        <f t="shared" si="446"/>
        <v>#REF!</v>
      </c>
      <c r="N839" s="42" t="e">
        <f t="shared" si="446"/>
        <v>#REF!</v>
      </c>
      <c r="O839" s="42" t="e">
        <f t="shared" si="446"/>
        <v>#REF!</v>
      </c>
      <c r="P839" s="42" t="e">
        <f t="shared" si="446"/>
        <v>#REF!</v>
      </c>
      <c r="Q839" s="42" t="e">
        <f t="shared" si="446"/>
        <v>#REF!</v>
      </c>
      <c r="R839" s="42" t="e">
        <f t="shared" si="446"/>
        <v>#REF!</v>
      </c>
      <c r="S839" s="42" t="e">
        <f t="shared" si="446"/>
        <v>#REF!</v>
      </c>
      <c r="T839" s="42" t="e">
        <f t="shared" si="446"/>
        <v>#REF!</v>
      </c>
      <c r="U839" s="42" t="e">
        <f t="shared" si="446"/>
        <v>#REF!</v>
      </c>
      <c r="V839" s="42" t="e">
        <f t="shared" si="446"/>
        <v>#REF!</v>
      </c>
      <c r="W839" s="42" t="e">
        <f t="shared" si="446"/>
        <v>#REF!</v>
      </c>
      <c r="X839" s="42" t="e">
        <f t="shared" si="446"/>
        <v>#REF!</v>
      </c>
      <c r="Y839" s="42" t="e">
        <f t="shared" si="446"/>
        <v>#REF!</v>
      </c>
      <c r="Z839" s="42" t="e">
        <f t="shared" si="446"/>
        <v>#REF!</v>
      </c>
      <c r="AA839" s="42" t="e">
        <f t="shared" si="446"/>
        <v>#REF!</v>
      </c>
      <c r="AB839" s="42" t="e">
        <f t="shared" si="446"/>
        <v>#REF!</v>
      </c>
      <c r="AC839" s="42" t="e">
        <f t="shared" si="446"/>
        <v>#REF!</v>
      </c>
      <c r="AD839" s="42" t="e">
        <f t="shared" si="446"/>
        <v>#REF!</v>
      </c>
      <c r="AE839" s="42" t="e">
        <f t="shared" si="446"/>
        <v>#REF!</v>
      </c>
      <c r="AF839" s="42"/>
      <c r="AG839" s="42"/>
      <c r="AH839" s="42"/>
      <c r="AI839" s="42"/>
      <c r="AJ839" s="42"/>
      <c r="AK839" s="42"/>
      <c r="AL839" s="42"/>
      <c r="AM839" s="42"/>
      <c r="AN839" s="42"/>
      <c r="AO839" s="42"/>
      <c r="AP839" s="42"/>
      <c r="AQ839" s="42"/>
      <c r="AR839" s="45"/>
      <c r="AS839" s="45"/>
      <c r="AT839" s="45"/>
      <c r="AU839" s="45"/>
      <c r="AV839" s="45"/>
      <c r="AW839" s="46"/>
      <c r="AX839" s="45"/>
      <c r="AY839" s="45"/>
      <c r="AZ839" s="45"/>
      <c r="BA839" s="45"/>
      <c r="BB839" s="12"/>
      <c r="BC839" s="12"/>
      <c r="BD839" s="12"/>
    </row>
    <row r="840" spans="1:56">
      <c r="D840" s="34" t="e">
        <f>IF(D839=0,0,CHOOSE(D839,D844,E844,F844,G844,H844,I844,J844,K844,L844,M844,N844,O844,P844,Q844,R844,S844,T844,U844,V844,W844,X844,Y844,Z844,AA844,AB844,AC844,AD844,AE844))</f>
        <v>#REF!</v>
      </c>
      <c r="E840" s="34" t="e">
        <f>IF(E839=0,0,CHOOSE(E839,D844,E844,F844,G844,H844,I844,J844,K844,L844,M844,N844,O844,P844,Q844,R844,S844,T844,U844,V844,W844,X844,Y844,Z844,AA844,AB844,AC844,AD844,AE844))</f>
        <v>#REF!</v>
      </c>
      <c r="F840" s="34" t="e">
        <f>IF(F839=0,0,CHOOSE(F839,D844,E844,F844,G844,H844,I844,J844,K844,L844,M844,N844,O844,P844,Q844,R844,S844,T844,U844,V844,W844,X844,Y844,Z844,AA844,AB844,AC844,AD844,AE844))</f>
        <v>#REF!</v>
      </c>
      <c r="G840" s="34" t="e">
        <f>IF(G839=0,0,CHOOSE(G839,D844,E844,F844,G844,H844,I844,J844,K844,L844,M844,N844,O844,P844,Q844,R844,S844,T844,U844,V844,W844,X844,Y844,Z844,AA844,AB844,AC844,AD844,AE844))</f>
        <v>#REF!</v>
      </c>
      <c r="H840" s="34" t="e">
        <f>IF(H839=0,0,CHOOSE(H839,D844,E844,F844,G844,H844,I844,J844,K844,L844,M844,N844,O844,P844,Q844,R844,S844,T844,U844,V844,W844,X844,Y844,Z844,AA844,AB844,AC844,AD844,AE844))</f>
        <v>#REF!</v>
      </c>
      <c r="I840" s="34" t="e">
        <f>IF(I839=0,0,CHOOSE(I839,D844,E844,F844,G844,H844,I844,J844,K844,L844,M844,N844,O844,P844,Q844,R844,S844,T844,U844,V844,W844,X844,Y844,Z844,AA844,AB844,AC844,AD844,AE844))</f>
        <v>#REF!</v>
      </c>
      <c r="J840" s="34" t="e">
        <f>IF(J839=0,0,CHOOSE(J839,D844,E844,F844,G844,H844,I844,J844,K844,L844,M844,N844,O844,P844,Q844,R844,S844,T844,U844,V844,W844,X844,Y844,Z844,AA844,AB844,AC844,AD844,AE844))</f>
        <v>#REF!</v>
      </c>
      <c r="K840" s="34" t="e">
        <f>IF(K839=0,0,CHOOSE(K839,D844,E844,F844,G844,H844,I844,J844,K844,L844,M844,N844,O844,P844,Q844,R844,S844,T844,U844,V844,W844,X844,Y844,Z844,AA844,AB844,AC844,AD844,AE844))</f>
        <v>#REF!</v>
      </c>
      <c r="L840" s="34" t="e">
        <f>IF(L839=0,0,CHOOSE(L839,D844,E844,F844,G844,H844,I844,J844,K844,L844,M844,N844,O844,P844,Q844,R844,S844,T844,U844,V844,W844,X844,Y844,Z844,AA844,AB844,AC844,AD844,AE844))</f>
        <v>#REF!</v>
      </c>
      <c r="M840" s="34" t="e">
        <f>IF(M839=0,0,CHOOSE(M839,D844,E844,F844,G844,H844,I844,J844,K844,L844,M844,N844,O844,P844,Q844,R844,S844,T844,U844,V844,W844,X844,Y844,Z844,AA844,AB844,AC844,AD844,AE844))</f>
        <v>#REF!</v>
      </c>
      <c r="N840" s="34" t="e">
        <f>IF(N839=0,0,CHOOSE(N839,D844,E844,F844,G844,H844,I844,J844,K844,L844,M844,N844,O844,P844,Q844,R844,S844,T844,U844,V844,W844,X844,Y844,Z844,AA844,AB844,AC844,AD844,AE844))</f>
        <v>#REF!</v>
      </c>
      <c r="O840" s="34" t="e">
        <f>IF(O839=0,0,CHOOSE(O839,D844,E844,F844,G844,H844,I844,J844,K844,L844,M844,N844,O844,P844,Q844,R844,S844,T844,U844,V844,W844,X844,Y844,Z844,AA844,AB844,AC844,AD844,AE844))</f>
        <v>#REF!</v>
      </c>
      <c r="P840" s="34" t="e">
        <f>IF(P839=0,0,CHOOSE(P839,D844,E844,F844,G844,H844,I844,J844,K844,L844,M844,N844,O844,P844,Q844,R844,S844,T844,U844,V844,W844,X844,Y844,Z844,AA844,AB844,AC844,AD844,AE844))</f>
        <v>#REF!</v>
      </c>
      <c r="Q840" s="34" t="e">
        <f>IF(Q839=0,0,CHOOSE(Q839,D844,E844,F844,G844,H844,I844,J844,K844,L844,M844,N844,O844,P844,Q844,R844,S844,T844,U844,V844,W844,X844,Y844,Z844,AA844,AB844,AC844,AD844,AE844))</f>
        <v>#REF!</v>
      </c>
      <c r="R840" s="34" t="e">
        <f>IF(R839=0,0,CHOOSE(R839,D844,E844,F844,G844,H844,I844,J844,K844,L844,M844,N844,O844,P844,Q844,R844,S844,T844,U844,V844,W844,X844,Y844,Z844,AA844,AB844,AC844,AD844,AE844))</f>
        <v>#REF!</v>
      </c>
      <c r="S840" s="34" t="e">
        <f>IF(S839=0,0,CHOOSE(S839,D844,E844,F844,G844,H844,I844,J844,K844,L844,M844,N844,O844,P844,Q844,R844,S844,T844,U844,V844,W844,X844,Y844,Z844,AA844,AB844,AC844,AD844,AE844))</f>
        <v>#REF!</v>
      </c>
      <c r="T840" s="34" t="e">
        <f>IF(T839=0,0,CHOOSE(T839,D844,E844,F844,G844,H844,I844,J844,K844,L844,M844,N844,O844,P844,Q844,R844,S844,T844,U844,V844,W844,X844,Y844,Z844,AA844,AB844,AC844,AD844,AE844))</f>
        <v>#REF!</v>
      </c>
      <c r="U840" s="34" t="e">
        <f>IF(U839=0,0,CHOOSE(U839,D844,E844,F844,G844,H844,I844,J844,K844,L844,M844,N844,O844,P844,Q844,R844,S844,T844,U844,V844,W844,X844,Y844,Z844,AA844,AB844,AC844,AD844,AE844))</f>
        <v>#REF!</v>
      </c>
      <c r="V840" s="34" t="e">
        <f>IF(V839=0,0,CHOOSE(V839,D844,E844,F844,G844,H844,I844,J844,K844,L844,M844,N844,O844,P844,Q844,R844,S844,T844,U844,V844,W844,X844,Y844,Z844,AA844,AB844,AC844,AD844,AE844))</f>
        <v>#REF!</v>
      </c>
      <c r="W840" s="34" t="e">
        <f>IF(W839=0,0,CHOOSE(W839,D844,E844,F844,G844,H844,I844,J844,K844,L844,M844,N844,O844,P844,Q844,R844,S844,T844,U844,V844,W844,X844,Y844,Z844,AA844,AB844,AC844,AD844,AE844))</f>
        <v>#REF!</v>
      </c>
      <c r="X840" s="34" t="e">
        <f>IF(X839=0,0,CHOOSE(X839,D844,E844,F844,G844,H844,I844,J844,K844,L844,M844,N844,O844,P844,Q844,R844,S844,T844,U844,V844,W844,X844,Y844,Z844,AA844,AB844,AC844,AD844,AE844))</f>
        <v>#REF!</v>
      </c>
      <c r="Y840" s="34" t="e">
        <f>IF(Y839=0,0,CHOOSE(Y839,D844,E844,F844,G844,H844,I844,J844,K844,L844,M844,N844,O844,P844,Q844,R844,S844,T844,U844,V844,W844,X844,Y844,Z844,AA844,AB844,AC844,AD844,AE844))</f>
        <v>#REF!</v>
      </c>
      <c r="Z840" s="34" t="e">
        <f>IF(Z839=0,0,CHOOSE(Z839,D844,E844,F844,G844,H844,I844,J844,K844,L844,M844,N844,O844,P844,Q844,R844,S844,T844,U844,V844,W844,X844,Y844,Z844,AA844,AB844,AC844,AD844,AE844))</f>
        <v>#REF!</v>
      </c>
      <c r="AA840" s="34" t="e">
        <f>IF(AA839=0,0,CHOOSE(AA839,D844,E844,F844,G844,H844,I844,J844,K844,L844,M844,N844,O844,P844,Q844,R844,S844,T844,U844,V844,W844,X844,Y844,Z844,AA844,AB844,AC844,AD844,AE844))</f>
        <v>#REF!</v>
      </c>
      <c r="AB840" s="34" t="e">
        <f>IF(AB839=0,0,CHOOSE(AB839,D844,E844,F844,G844,H844,I844,J844,K844,L844,M844,N844,O844,P844,Q844,R844,S844,T844,U844,V844,W844,X844,Y844,Z844,AA844,AB844,AC844,AD844,AE844))</f>
        <v>#REF!</v>
      </c>
      <c r="AC840" s="34" t="e">
        <f>IF(AC839=0,0,CHOOSE(AC839,D844,E844,F844,G844,H844,I844,J844,K844,L844,M844,N844,O844,P844,Q844,R844,S844,T844,U844,V844,W844,X844,Y844,Z844,AA844,AB844,AC844,AD844,AE844))</f>
        <v>#REF!</v>
      </c>
      <c r="AD840" s="34" t="e">
        <f>IF(AD839=0,0,CHOOSE(AD839,D844,E844,F844,G844,H844,I844,J844,K844,L844,M844,N844,O844,P844,Q844,R844,S844,T844,U844,V844,W844,X844,Y844,Z844,AA844,AB844,AC844,AD844,AE844))</f>
        <v>#REF!</v>
      </c>
      <c r="AE840" s="34" t="e">
        <f>IF(AE839=0,0,CHOOSE(AE839,D844,E844,F844,G844,H844,I844,J844,K844,L844,M844,N844,O844,P844,Q844,R844,S844,T844,U844,V844,W844,X844,Y844,Z844,AA844,AB844,AC844,AD844,AE844))</f>
        <v>#REF!</v>
      </c>
      <c r="AF840" s="42"/>
      <c r="AG840" s="42"/>
      <c r="AH840" s="42"/>
      <c r="AI840" s="42"/>
      <c r="AJ840" s="42"/>
      <c r="AK840" s="42"/>
      <c r="AL840" s="42"/>
      <c r="AM840" s="42"/>
      <c r="AN840" s="42"/>
      <c r="AO840" s="42"/>
      <c r="AP840" s="42"/>
      <c r="AQ840" s="42"/>
      <c r="AR840" s="12"/>
      <c r="AS840" s="12"/>
      <c r="AT840" s="12"/>
      <c r="AU840" s="12"/>
      <c r="AV840" s="12"/>
      <c r="AW840" s="12"/>
      <c r="AX840" s="12"/>
      <c r="AY840" s="12"/>
      <c r="AZ840" s="12"/>
      <c r="BA840" s="12"/>
      <c r="BB840" s="12"/>
      <c r="BC840" s="12"/>
      <c r="BD840" s="12"/>
    </row>
    <row r="841" spans="1:56">
      <c r="A841" s="49"/>
      <c r="B841" s="12"/>
      <c r="C841" s="12"/>
      <c r="D841" s="22"/>
      <c r="E841" s="22"/>
      <c r="F841" s="22"/>
      <c r="G841" s="22"/>
      <c r="H841" s="22"/>
      <c r="I841" s="22"/>
      <c r="J841" s="22"/>
      <c r="K841" s="22"/>
      <c r="L841" s="22"/>
      <c r="M841" s="22"/>
      <c r="N841" s="22"/>
      <c r="O841" s="22"/>
      <c r="P841" s="22"/>
      <c r="Q841" s="22"/>
      <c r="R841" s="22"/>
      <c r="S841" s="22"/>
      <c r="T841" s="22"/>
      <c r="U841" s="22"/>
      <c r="V841" s="22"/>
      <c r="W841" s="22"/>
      <c r="X841" s="22"/>
      <c r="Y841" s="22"/>
      <c r="Z841" s="22"/>
      <c r="AA841" s="22"/>
      <c r="AB841" s="22"/>
      <c r="AC841" s="22"/>
      <c r="AD841" s="50"/>
      <c r="AE841" s="50"/>
      <c r="AF841" s="50"/>
      <c r="AG841" s="50"/>
      <c r="AH841" s="50"/>
      <c r="AI841" s="50"/>
      <c r="AJ841" s="50"/>
      <c r="AK841" s="50"/>
      <c r="AL841" s="50"/>
      <c r="AM841" s="50"/>
      <c r="AN841" s="50"/>
      <c r="AO841" s="50"/>
      <c r="AP841" s="50"/>
      <c r="AQ841" s="50"/>
      <c r="AR841" s="50"/>
      <c r="AS841" s="50"/>
      <c r="AT841" s="50"/>
      <c r="AU841" s="50"/>
      <c r="AV841" s="50"/>
      <c r="AW841" s="50"/>
      <c r="AX841" s="50"/>
      <c r="AY841" s="50"/>
      <c r="AZ841" s="50"/>
      <c r="BA841" s="50"/>
      <c r="BB841" s="12"/>
      <c r="BC841" s="12"/>
      <c r="BD841" s="12"/>
    </row>
    <row r="842" spans="1:56">
      <c r="A842" s="49" t="e">
        <f>+"Output "&amp; PV_Base!A828&amp;""</f>
        <v>#REF!</v>
      </c>
      <c r="B842" s="12"/>
      <c r="C842" s="51"/>
      <c r="D842" s="52" t="e">
        <f>D$7</f>
        <v>#NAME?</v>
      </c>
      <c r="E842" s="25" t="e">
        <f t="shared" ref="E842:AE842" si="447">D842+1</f>
        <v>#NAME?</v>
      </c>
      <c r="F842" s="25" t="e">
        <f t="shared" si="447"/>
        <v>#NAME?</v>
      </c>
      <c r="G842" s="25" t="e">
        <f t="shared" si="447"/>
        <v>#NAME?</v>
      </c>
      <c r="H842" s="25" t="e">
        <f t="shared" si="447"/>
        <v>#NAME?</v>
      </c>
      <c r="I842" s="25" t="e">
        <f t="shared" si="447"/>
        <v>#NAME?</v>
      </c>
      <c r="J842" s="25" t="e">
        <f t="shared" si="447"/>
        <v>#NAME?</v>
      </c>
      <c r="K842" s="25" t="e">
        <f t="shared" si="447"/>
        <v>#NAME?</v>
      </c>
      <c r="L842" s="25" t="e">
        <f t="shared" si="447"/>
        <v>#NAME?</v>
      </c>
      <c r="M842" s="25" t="e">
        <f t="shared" si="447"/>
        <v>#NAME?</v>
      </c>
      <c r="N842" s="25" t="e">
        <f t="shared" si="447"/>
        <v>#NAME?</v>
      </c>
      <c r="O842" s="25" t="e">
        <f t="shared" si="447"/>
        <v>#NAME?</v>
      </c>
      <c r="P842" s="25" t="e">
        <f t="shared" si="447"/>
        <v>#NAME?</v>
      </c>
      <c r="Q842" s="25" t="e">
        <f t="shared" si="447"/>
        <v>#NAME?</v>
      </c>
      <c r="R842" s="25" t="e">
        <f t="shared" si="447"/>
        <v>#NAME?</v>
      </c>
      <c r="S842" s="25" t="e">
        <f t="shared" si="447"/>
        <v>#NAME?</v>
      </c>
      <c r="T842" s="25" t="e">
        <f t="shared" si="447"/>
        <v>#NAME?</v>
      </c>
      <c r="U842" s="25" t="e">
        <f t="shared" si="447"/>
        <v>#NAME?</v>
      </c>
      <c r="V842" s="25" t="e">
        <f t="shared" si="447"/>
        <v>#NAME?</v>
      </c>
      <c r="W842" s="25" t="e">
        <f t="shared" si="447"/>
        <v>#NAME?</v>
      </c>
      <c r="X842" s="25" t="e">
        <f t="shared" si="447"/>
        <v>#NAME?</v>
      </c>
      <c r="Y842" s="25" t="e">
        <f t="shared" si="447"/>
        <v>#NAME?</v>
      </c>
      <c r="Z842" s="25" t="e">
        <f t="shared" si="447"/>
        <v>#NAME?</v>
      </c>
      <c r="AA842" s="25" t="e">
        <f t="shared" si="447"/>
        <v>#NAME?</v>
      </c>
      <c r="AB842" s="25" t="e">
        <f t="shared" si="447"/>
        <v>#NAME?</v>
      </c>
      <c r="AC842" s="25" t="e">
        <f t="shared" si="447"/>
        <v>#NAME?</v>
      </c>
      <c r="AD842" s="25" t="e">
        <f t="shared" si="447"/>
        <v>#NAME?</v>
      </c>
      <c r="AE842" s="25" t="e">
        <f t="shared" si="447"/>
        <v>#NAME?</v>
      </c>
      <c r="AF842" s="50"/>
      <c r="AG842" s="50"/>
      <c r="AH842" s="50"/>
      <c r="AI842" s="50"/>
      <c r="AJ842" s="50"/>
      <c r="AK842" s="50"/>
      <c r="AL842" s="50"/>
      <c r="AM842" s="50"/>
      <c r="AN842" s="50"/>
      <c r="AO842" s="50"/>
      <c r="AP842" s="50"/>
      <c r="AQ842" s="50"/>
      <c r="AR842" s="50"/>
      <c r="AS842" s="50"/>
      <c r="AT842" s="50"/>
      <c r="AU842" s="50"/>
      <c r="AV842" s="50"/>
      <c r="AW842" s="50"/>
      <c r="AX842" s="50"/>
      <c r="AY842" s="50"/>
      <c r="AZ842" s="50"/>
      <c r="BA842" s="50"/>
      <c r="BB842" s="12"/>
      <c r="BC842" s="12"/>
      <c r="BD842" s="12"/>
    </row>
    <row r="843" spans="1:56">
      <c r="A843" s="53"/>
      <c r="B843" s="51"/>
      <c r="C843" s="54" t="e">
        <f>$C$22</f>
        <v>#REF!</v>
      </c>
      <c r="D843" s="101" t="e">
        <f>#REF!</f>
        <v>#REF!</v>
      </c>
      <c r="E843" s="101" t="e">
        <f>#REF!</f>
        <v>#REF!</v>
      </c>
      <c r="F843" s="101" t="e">
        <f>#REF!</f>
        <v>#REF!</v>
      </c>
      <c r="G843" s="101" t="e">
        <f>#REF!</f>
        <v>#REF!</v>
      </c>
      <c r="H843" s="101" t="e">
        <f>#REF!</f>
        <v>#REF!</v>
      </c>
      <c r="I843" s="101" t="e">
        <f>#REF!</f>
        <v>#REF!</v>
      </c>
      <c r="J843" s="101" t="e">
        <f>#REF!</f>
        <v>#REF!</v>
      </c>
      <c r="K843" s="101" t="e">
        <f>#REF!</f>
        <v>#REF!</v>
      </c>
      <c r="L843" s="101" t="e">
        <f>#REF!</f>
        <v>#REF!</v>
      </c>
      <c r="M843" s="101" t="e">
        <f>#REF!</f>
        <v>#REF!</v>
      </c>
      <c r="N843" s="101" t="e">
        <f>#REF!</f>
        <v>#REF!</v>
      </c>
      <c r="O843" s="101" t="e">
        <f>#REF!</f>
        <v>#REF!</v>
      </c>
      <c r="P843" s="101" t="e">
        <f>#REF!</f>
        <v>#REF!</v>
      </c>
      <c r="Q843" s="101" t="e">
        <f>#REF!</f>
        <v>#REF!</v>
      </c>
      <c r="R843" s="101" t="e">
        <f>#REF!</f>
        <v>#REF!</v>
      </c>
      <c r="S843" s="101" t="e">
        <f>#REF!</f>
        <v>#REF!</v>
      </c>
      <c r="T843" s="101" t="e">
        <f>#REF!</f>
        <v>#REF!</v>
      </c>
      <c r="U843" s="101" t="e">
        <f>#REF!</f>
        <v>#REF!</v>
      </c>
      <c r="V843" s="101" t="e">
        <f>#REF!</f>
        <v>#REF!</v>
      </c>
      <c r="W843" s="101" t="e">
        <f>#REF!</f>
        <v>#REF!</v>
      </c>
      <c r="X843" s="101" t="e">
        <f>#REF!</f>
        <v>#REF!</v>
      </c>
      <c r="Y843" s="101" t="e">
        <f>#REF!</f>
        <v>#REF!</v>
      </c>
      <c r="Z843" s="101" t="e">
        <f>#REF!</f>
        <v>#REF!</v>
      </c>
      <c r="AA843" s="101" t="e">
        <f>#REF!</f>
        <v>#REF!</v>
      </c>
      <c r="AB843" s="101" t="e">
        <f>#REF!</f>
        <v>#REF!</v>
      </c>
      <c r="AC843" s="101" t="e">
        <f>#REF!</f>
        <v>#REF!</v>
      </c>
      <c r="AD843" s="101" t="e">
        <f>#REF!</f>
        <v>#REF!</v>
      </c>
      <c r="AE843" s="101" t="e">
        <f>#REF!</f>
        <v>#REF!</v>
      </c>
      <c r="AF843" s="50"/>
      <c r="AG843" s="50"/>
      <c r="AH843" s="50"/>
      <c r="AI843" s="50"/>
      <c r="AJ843" s="50"/>
      <c r="AK843" s="50"/>
      <c r="AL843" s="50"/>
      <c r="AM843" s="50"/>
      <c r="AN843" s="50"/>
      <c r="AO843" s="50"/>
      <c r="AP843" s="50"/>
      <c r="AQ843" s="50"/>
      <c r="AR843" s="50"/>
      <c r="AS843" s="50"/>
      <c r="AT843" s="50"/>
      <c r="AU843" s="50"/>
      <c r="AV843" s="50"/>
      <c r="AW843" s="50"/>
      <c r="AX843" s="50"/>
      <c r="AY843" s="50"/>
      <c r="AZ843" s="50"/>
      <c r="BA843" s="50"/>
      <c r="BB843" s="12"/>
      <c r="BC843" s="12"/>
      <c r="BD843" s="12"/>
    </row>
    <row r="844" spans="1:56">
      <c r="C844" s="30" t="e">
        <f>$C$23</f>
        <v>#REF!</v>
      </c>
      <c r="D844" s="84" t="e">
        <f>D843</f>
        <v>#REF!</v>
      </c>
      <c r="E844" s="84" t="e">
        <f>SUM(D843:E843)</f>
        <v>#REF!</v>
      </c>
      <c r="F844" s="84" t="e">
        <f>SUM(D843:F843)</f>
        <v>#REF!</v>
      </c>
      <c r="G844" s="84" t="e">
        <f>SUM(D843:G843)</f>
        <v>#REF!</v>
      </c>
      <c r="H844" s="84" t="e">
        <f>SUM(D843:H843)</f>
        <v>#REF!</v>
      </c>
      <c r="I844" s="84" t="e">
        <f>SUM(D843:I843)</f>
        <v>#REF!</v>
      </c>
      <c r="J844" s="84" t="e">
        <f>SUM(D843:J843)</f>
        <v>#REF!</v>
      </c>
      <c r="K844" s="84" t="e">
        <f>SUM(D843:K843)</f>
        <v>#REF!</v>
      </c>
      <c r="L844" s="84" t="e">
        <f>SUM(D843:L843)</f>
        <v>#REF!</v>
      </c>
      <c r="M844" s="84" t="e">
        <f>SUM(D843:M843)</f>
        <v>#REF!</v>
      </c>
      <c r="N844" s="84" t="e">
        <f>SUM(D843:N843)</f>
        <v>#REF!</v>
      </c>
      <c r="O844" s="84" t="e">
        <f>SUM(D843:O843)</f>
        <v>#REF!</v>
      </c>
      <c r="P844" s="84" t="e">
        <f>SUM(D843:P843)</f>
        <v>#REF!</v>
      </c>
      <c r="Q844" s="84" t="e">
        <f>SUM(D843:Q843)</f>
        <v>#REF!</v>
      </c>
      <c r="R844" s="84" t="e">
        <f>SUM(D843:R843)</f>
        <v>#REF!</v>
      </c>
      <c r="S844" s="84" t="e">
        <f>SUM(D843:S843)</f>
        <v>#REF!</v>
      </c>
      <c r="T844" s="84" t="e">
        <f>SUM(D843:T843)</f>
        <v>#REF!</v>
      </c>
      <c r="U844" s="84" t="e">
        <f>SUM(D843:U843)</f>
        <v>#REF!</v>
      </c>
      <c r="V844" s="84" t="e">
        <f>SUM(D843:V843)</f>
        <v>#REF!</v>
      </c>
      <c r="W844" s="84" t="e">
        <f>SUM(D843:W843)</f>
        <v>#REF!</v>
      </c>
      <c r="X844" s="84" t="e">
        <f>SUM(D843:X843)</f>
        <v>#REF!</v>
      </c>
      <c r="Y844" s="84" t="e">
        <f>SUM(D843:Y843)</f>
        <v>#REF!</v>
      </c>
      <c r="Z844" s="84" t="e">
        <f>SUM(D843:Z843)</f>
        <v>#REF!</v>
      </c>
      <c r="AA844" s="84" t="e">
        <f>SUM(D843:AA843)</f>
        <v>#REF!</v>
      </c>
      <c r="AB844" s="84" t="e">
        <f>SUM(D843:AB843)</f>
        <v>#REF!</v>
      </c>
      <c r="AC844" s="84" t="e">
        <f>SUM(D843:AC843)</f>
        <v>#REF!</v>
      </c>
      <c r="AD844" s="84" t="e">
        <f>SUM(D843:AD843)</f>
        <v>#REF!</v>
      </c>
      <c r="AE844" s="84" t="e">
        <f>SUM(D843:AE843)</f>
        <v>#REF!</v>
      </c>
      <c r="AF844" s="50"/>
      <c r="AG844" s="50"/>
      <c r="AH844" s="50"/>
      <c r="AI844" s="50"/>
      <c r="AJ844" s="50"/>
      <c r="AK844" s="50"/>
      <c r="AL844" s="50"/>
      <c r="AM844" s="50"/>
      <c r="AN844" s="50"/>
      <c r="AO844" s="50"/>
      <c r="AP844" s="50"/>
      <c r="AQ844" s="50"/>
      <c r="AR844" s="50"/>
      <c r="AS844" s="50"/>
      <c r="AT844" s="50"/>
      <c r="AU844" s="50"/>
      <c r="AV844" s="50"/>
      <c r="AW844" s="50"/>
      <c r="AX844" s="50"/>
      <c r="AY844" s="50"/>
      <c r="AZ844" s="50"/>
      <c r="BA844" s="50"/>
      <c r="BB844" s="12"/>
      <c r="BC844" s="12"/>
      <c r="BD844" s="12"/>
    </row>
    <row r="845" spans="1:56">
      <c r="A845" s="53"/>
      <c r="C845" s="30" t="e">
        <f>$C$24</f>
        <v>#REF!</v>
      </c>
      <c r="D845" s="34" t="e">
        <f>D843-D849</f>
        <v>#REF!</v>
      </c>
      <c r="E845" s="34" t="e">
        <f t="shared" ref="E845:AE845" si="448">D845+E843-E849</f>
        <v>#REF!</v>
      </c>
      <c r="F845" s="34" t="e">
        <f t="shared" si="448"/>
        <v>#REF!</v>
      </c>
      <c r="G845" s="34" t="e">
        <f t="shared" si="448"/>
        <v>#REF!</v>
      </c>
      <c r="H845" s="34" t="e">
        <f t="shared" si="448"/>
        <v>#REF!</v>
      </c>
      <c r="I845" s="34" t="e">
        <f t="shared" si="448"/>
        <v>#REF!</v>
      </c>
      <c r="J845" s="34" t="e">
        <f t="shared" si="448"/>
        <v>#REF!</v>
      </c>
      <c r="K845" s="34" t="e">
        <f t="shared" si="448"/>
        <v>#REF!</v>
      </c>
      <c r="L845" s="34" t="e">
        <f t="shared" si="448"/>
        <v>#REF!</v>
      </c>
      <c r="M845" s="34" t="e">
        <f t="shared" si="448"/>
        <v>#REF!</v>
      </c>
      <c r="N845" s="34" t="e">
        <f t="shared" si="448"/>
        <v>#REF!</v>
      </c>
      <c r="O845" s="34" t="e">
        <f t="shared" si="448"/>
        <v>#REF!</v>
      </c>
      <c r="P845" s="34" t="e">
        <f t="shared" si="448"/>
        <v>#REF!</v>
      </c>
      <c r="Q845" s="34" t="e">
        <f t="shared" si="448"/>
        <v>#REF!</v>
      </c>
      <c r="R845" s="34" t="e">
        <f t="shared" si="448"/>
        <v>#REF!</v>
      </c>
      <c r="S845" s="34" t="e">
        <f t="shared" si="448"/>
        <v>#REF!</v>
      </c>
      <c r="T845" s="34" t="e">
        <f t="shared" si="448"/>
        <v>#REF!</v>
      </c>
      <c r="U845" s="34" t="e">
        <f t="shared" si="448"/>
        <v>#REF!</v>
      </c>
      <c r="V845" s="34" t="e">
        <f t="shared" si="448"/>
        <v>#REF!</v>
      </c>
      <c r="W845" s="34" t="e">
        <f t="shared" si="448"/>
        <v>#REF!</v>
      </c>
      <c r="X845" s="34" t="e">
        <f t="shared" si="448"/>
        <v>#REF!</v>
      </c>
      <c r="Y845" s="34" t="e">
        <f t="shared" si="448"/>
        <v>#REF!</v>
      </c>
      <c r="Z845" s="34" t="e">
        <f t="shared" si="448"/>
        <v>#REF!</v>
      </c>
      <c r="AA845" s="34" t="e">
        <f t="shared" si="448"/>
        <v>#REF!</v>
      </c>
      <c r="AB845" s="84" t="e">
        <f t="shared" si="448"/>
        <v>#REF!</v>
      </c>
      <c r="AC845" s="34" t="e">
        <f t="shared" si="448"/>
        <v>#REF!</v>
      </c>
      <c r="AD845" s="34" t="e">
        <f t="shared" si="448"/>
        <v>#REF!</v>
      </c>
      <c r="AE845" s="34" t="e">
        <f t="shared" si="448"/>
        <v>#REF!</v>
      </c>
      <c r="AF845" s="50"/>
      <c r="AG845" s="50"/>
      <c r="AH845" s="50"/>
      <c r="AI845" s="50"/>
      <c r="AJ845" s="50"/>
      <c r="AK845" s="50"/>
      <c r="AL845" s="50"/>
      <c r="AM845" s="50"/>
      <c r="AN845" s="50"/>
      <c r="AO845" s="50"/>
      <c r="AP845" s="50"/>
      <c r="AQ845" s="50"/>
      <c r="AR845" s="50"/>
      <c r="AS845" s="50"/>
      <c r="AT845" s="50"/>
      <c r="AU845" s="50"/>
      <c r="AV845" s="50"/>
      <c r="AW845" s="50"/>
      <c r="AX845" s="50"/>
      <c r="AY845" s="50"/>
      <c r="AZ845" s="50"/>
      <c r="BA845" s="50"/>
      <c r="BB845" s="12"/>
      <c r="BC845" s="12"/>
      <c r="BD845" s="12"/>
    </row>
    <row r="846" spans="1:56" s="12" customFormat="1">
      <c r="A846" s="39"/>
      <c r="C846" s="30" t="e">
        <f>+TEXT(C835,"#")&amp;"   "&amp;TEXT(A828,"#")</f>
        <v>#REF!</v>
      </c>
      <c r="D846" s="56" t="e">
        <f>IF($B831&gt;=$B832,D843,D843*D835/100)</f>
        <v>#REF!</v>
      </c>
      <c r="E846" s="56" t="e">
        <f t="shared" ref="E846:AE846" si="449">IF($B831&gt;=$B832,D846-E849+E843,D846*(1+$B832)-E847+E843*$D835/100)</f>
        <v>#REF!</v>
      </c>
      <c r="F846" s="56" t="e">
        <f t="shared" si="449"/>
        <v>#REF!</v>
      </c>
      <c r="G846" s="56" t="e">
        <f t="shared" si="449"/>
        <v>#REF!</v>
      </c>
      <c r="H846" s="56" t="e">
        <f t="shared" si="449"/>
        <v>#REF!</v>
      </c>
      <c r="I846" s="56" t="e">
        <f t="shared" si="449"/>
        <v>#REF!</v>
      </c>
      <c r="J846" s="56" t="e">
        <f t="shared" si="449"/>
        <v>#REF!</v>
      </c>
      <c r="K846" s="56" t="e">
        <f t="shared" si="449"/>
        <v>#REF!</v>
      </c>
      <c r="L846" s="56" t="e">
        <f t="shared" si="449"/>
        <v>#REF!</v>
      </c>
      <c r="M846" s="56" t="e">
        <f t="shared" si="449"/>
        <v>#REF!</v>
      </c>
      <c r="N846" s="56" t="e">
        <f t="shared" si="449"/>
        <v>#REF!</v>
      </c>
      <c r="O846" s="56" t="e">
        <f t="shared" si="449"/>
        <v>#REF!</v>
      </c>
      <c r="P846" s="56" t="e">
        <f t="shared" si="449"/>
        <v>#REF!</v>
      </c>
      <c r="Q846" s="56" t="e">
        <f t="shared" si="449"/>
        <v>#REF!</v>
      </c>
      <c r="R846" s="56" t="e">
        <f t="shared" si="449"/>
        <v>#REF!</v>
      </c>
      <c r="S846" s="56" t="e">
        <f t="shared" si="449"/>
        <v>#REF!</v>
      </c>
      <c r="T846" s="56" t="e">
        <f t="shared" si="449"/>
        <v>#REF!</v>
      </c>
      <c r="U846" s="56" t="e">
        <f t="shared" si="449"/>
        <v>#REF!</v>
      </c>
      <c r="V846" s="56" t="e">
        <f t="shared" si="449"/>
        <v>#REF!</v>
      </c>
      <c r="W846" s="56" t="e">
        <f t="shared" si="449"/>
        <v>#REF!</v>
      </c>
      <c r="X846" s="56" t="e">
        <f t="shared" si="449"/>
        <v>#REF!</v>
      </c>
      <c r="Y846" s="56" t="e">
        <f t="shared" si="449"/>
        <v>#REF!</v>
      </c>
      <c r="Z846" s="56" t="e">
        <f t="shared" si="449"/>
        <v>#REF!</v>
      </c>
      <c r="AA846" s="56" t="e">
        <f t="shared" si="449"/>
        <v>#REF!</v>
      </c>
      <c r="AB846" s="56" t="e">
        <f t="shared" si="449"/>
        <v>#REF!</v>
      </c>
      <c r="AC846" s="56" t="e">
        <f t="shared" si="449"/>
        <v>#REF!</v>
      </c>
      <c r="AD846" s="56" t="e">
        <f t="shared" si="449"/>
        <v>#REF!</v>
      </c>
      <c r="AE846" s="56" t="e">
        <f t="shared" si="449"/>
        <v>#REF!</v>
      </c>
      <c r="AF846" s="50"/>
      <c r="AG846" s="50"/>
      <c r="AH846" s="50"/>
      <c r="AI846" s="50"/>
      <c r="AJ846" s="50"/>
      <c r="AK846" s="50"/>
      <c r="AL846" s="50"/>
      <c r="AM846" s="50"/>
      <c r="AN846" s="50"/>
      <c r="AO846" s="50"/>
      <c r="AP846" s="50"/>
      <c r="AQ846" s="50"/>
      <c r="AR846" s="50"/>
      <c r="AS846" s="50"/>
      <c r="AT846" s="50"/>
      <c r="AU846" s="50"/>
      <c r="AV846" s="50"/>
      <c r="AW846" s="50"/>
      <c r="AX846" s="50"/>
      <c r="AY846" s="50"/>
      <c r="AZ846" s="50"/>
      <c r="BA846" s="50"/>
      <c r="BB846" s="50"/>
      <c r="BC846" s="50"/>
      <c r="BD846" s="50"/>
    </row>
    <row r="847" spans="1:56">
      <c r="C847" s="30" t="e">
        <f>$C$26</f>
        <v>#REF!</v>
      </c>
      <c r="D847" s="84" t="e">
        <f t="shared" ref="D847:AE847" si="450">D848+D849</f>
        <v>#REF!</v>
      </c>
      <c r="E847" s="84" t="e">
        <f t="shared" si="450"/>
        <v>#REF!</v>
      </c>
      <c r="F847" s="84" t="e">
        <f t="shared" si="450"/>
        <v>#REF!</v>
      </c>
      <c r="G847" s="84" t="e">
        <f t="shared" si="450"/>
        <v>#REF!</v>
      </c>
      <c r="H847" s="84" t="e">
        <f t="shared" si="450"/>
        <v>#REF!</v>
      </c>
      <c r="I847" s="84" t="e">
        <f t="shared" si="450"/>
        <v>#REF!</v>
      </c>
      <c r="J847" s="84" t="e">
        <f t="shared" si="450"/>
        <v>#REF!</v>
      </c>
      <c r="K847" s="84" t="e">
        <f t="shared" si="450"/>
        <v>#REF!</v>
      </c>
      <c r="L847" s="84" t="e">
        <f t="shared" si="450"/>
        <v>#REF!</v>
      </c>
      <c r="M847" s="84" t="e">
        <f t="shared" si="450"/>
        <v>#REF!</v>
      </c>
      <c r="N847" s="84" t="e">
        <f t="shared" si="450"/>
        <v>#REF!</v>
      </c>
      <c r="O847" s="84" t="e">
        <f t="shared" si="450"/>
        <v>#REF!</v>
      </c>
      <c r="P847" s="84" t="e">
        <f t="shared" si="450"/>
        <v>#REF!</v>
      </c>
      <c r="Q847" s="84" t="e">
        <f t="shared" si="450"/>
        <v>#REF!</v>
      </c>
      <c r="R847" s="84" t="e">
        <f t="shared" si="450"/>
        <v>#REF!</v>
      </c>
      <c r="S847" s="84" t="e">
        <f t="shared" si="450"/>
        <v>#REF!</v>
      </c>
      <c r="T847" s="84" t="e">
        <f t="shared" si="450"/>
        <v>#REF!</v>
      </c>
      <c r="U847" s="84" t="e">
        <f t="shared" si="450"/>
        <v>#REF!</v>
      </c>
      <c r="V847" s="84" t="e">
        <f t="shared" si="450"/>
        <v>#REF!</v>
      </c>
      <c r="W847" s="84" t="e">
        <f t="shared" si="450"/>
        <v>#REF!</v>
      </c>
      <c r="X847" s="84" t="e">
        <f t="shared" si="450"/>
        <v>#REF!</v>
      </c>
      <c r="Y847" s="84" t="e">
        <f t="shared" si="450"/>
        <v>#REF!</v>
      </c>
      <c r="Z847" s="84" t="e">
        <f t="shared" si="450"/>
        <v>#REF!</v>
      </c>
      <c r="AA847" s="84" t="e">
        <f t="shared" si="450"/>
        <v>#REF!</v>
      </c>
      <c r="AB847" s="84" t="e">
        <f t="shared" si="450"/>
        <v>#REF!</v>
      </c>
      <c r="AC847" s="84" t="e">
        <f t="shared" si="450"/>
        <v>#REF!</v>
      </c>
      <c r="AD847" s="84" t="e">
        <f t="shared" si="450"/>
        <v>#REF!</v>
      </c>
      <c r="AE847" s="84" t="e">
        <f t="shared" si="450"/>
        <v>#REF!</v>
      </c>
      <c r="AF847" s="23"/>
      <c r="AG847" s="23"/>
      <c r="AH847" s="23"/>
      <c r="AI847" s="23"/>
      <c r="AJ847" s="23"/>
      <c r="AK847" s="23"/>
      <c r="AL847" s="23"/>
      <c r="AM847" s="23"/>
      <c r="AN847" s="23"/>
      <c r="AO847" s="23"/>
      <c r="AP847" s="59"/>
      <c r="AQ847" s="23"/>
      <c r="AR847" s="23"/>
      <c r="AS847" s="23"/>
      <c r="AT847" s="23"/>
      <c r="AU847" s="23"/>
      <c r="AV847" s="23"/>
      <c r="AW847" s="23"/>
      <c r="AX847" s="23"/>
      <c r="AY847" s="23"/>
      <c r="AZ847" s="23"/>
      <c r="BA847" s="23"/>
      <c r="BB847" s="12"/>
      <c r="BC847" s="12"/>
      <c r="BD847" s="12"/>
    </row>
    <row r="848" spans="1:56">
      <c r="C848" s="30" t="e">
        <f>$C$27</f>
        <v>#REF!</v>
      </c>
      <c r="D848" s="84"/>
      <c r="E848" s="84" t="e">
        <f>$B831*D845</f>
        <v>#REF!</v>
      </c>
      <c r="F848" s="84" t="e">
        <f t="shared" ref="F848:AE848" si="451">$B831*E845</f>
        <v>#REF!</v>
      </c>
      <c r="G848" s="84" t="e">
        <f t="shared" si="451"/>
        <v>#REF!</v>
      </c>
      <c r="H848" s="84" t="e">
        <f t="shared" si="451"/>
        <v>#REF!</v>
      </c>
      <c r="I848" s="84" t="e">
        <f t="shared" si="451"/>
        <v>#REF!</v>
      </c>
      <c r="J848" s="84" t="e">
        <f t="shared" si="451"/>
        <v>#REF!</v>
      </c>
      <c r="K848" s="84" t="e">
        <f t="shared" si="451"/>
        <v>#REF!</v>
      </c>
      <c r="L848" s="84" t="e">
        <f t="shared" si="451"/>
        <v>#REF!</v>
      </c>
      <c r="M848" s="84" t="e">
        <f t="shared" si="451"/>
        <v>#REF!</v>
      </c>
      <c r="N848" s="84" t="e">
        <f t="shared" si="451"/>
        <v>#REF!</v>
      </c>
      <c r="O848" s="84" t="e">
        <f t="shared" si="451"/>
        <v>#REF!</v>
      </c>
      <c r="P848" s="84" t="e">
        <f t="shared" si="451"/>
        <v>#REF!</v>
      </c>
      <c r="Q848" s="84" t="e">
        <f t="shared" si="451"/>
        <v>#REF!</v>
      </c>
      <c r="R848" s="84" t="e">
        <f t="shared" si="451"/>
        <v>#REF!</v>
      </c>
      <c r="S848" s="84" t="e">
        <f t="shared" si="451"/>
        <v>#REF!</v>
      </c>
      <c r="T848" s="84" t="e">
        <f t="shared" si="451"/>
        <v>#REF!</v>
      </c>
      <c r="U848" s="84" t="e">
        <f t="shared" si="451"/>
        <v>#REF!</v>
      </c>
      <c r="V848" s="84" t="e">
        <f t="shared" si="451"/>
        <v>#REF!</v>
      </c>
      <c r="W848" s="84" t="e">
        <f t="shared" si="451"/>
        <v>#REF!</v>
      </c>
      <c r="X848" s="84" t="e">
        <f t="shared" si="451"/>
        <v>#REF!</v>
      </c>
      <c r="Y848" s="84" t="e">
        <f t="shared" si="451"/>
        <v>#REF!</v>
      </c>
      <c r="Z848" s="84" t="e">
        <f t="shared" si="451"/>
        <v>#REF!</v>
      </c>
      <c r="AA848" s="84" t="e">
        <f t="shared" si="451"/>
        <v>#REF!</v>
      </c>
      <c r="AB848" s="84" t="e">
        <f t="shared" si="451"/>
        <v>#REF!</v>
      </c>
      <c r="AC848" s="84" t="e">
        <f t="shared" si="451"/>
        <v>#REF!</v>
      </c>
      <c r="AD848" s="84" t="e">
        <f t="shared" si="451"/>
        <v>#REF!</v>
      </c>
      <c r="AE848" s="84" t="e">
        <f t="shared" si="451"/>
        <v>#REF!</v>
      </c>
      <c r="AF848" s="45"/>
      <c r="AG848" s="45"/>
      <c r="AH848" s="45"/>
      <c r="AI848" s="45"/>
      <c r="AJ848" s="45"/>
      <c r="AK848" s="45"/>
      <c r="AL848" s="45"/>
      <c r="AM848" s="45"/>
      <c r="AN848" s="45"/>
      <c r="AO848" s="45"/>
      <c r="AP848" s="60"/>
      <c r="AQ848" s="45"/>
      <c r="AR848" s="45"/>
      <c r="AS848" s="45"/>
      <c r="AT848" s="45"/>
      <c r="AU848" s="45"/>
      <c r="AV848" s="45"/>
      <c r="AW848" s="46"/>
      <c r="AX848" s="45"/>
      <c r="AY848" s="45"/>
      <c r="AZ848" s="45"/>
      <c r="BA848" s="45"/>
      <c r="BB848" s="12"/>
      <c r="BC848" s="12"/>
      <c r="BD848" s="12"/>
    </row>
    <row r="849" spans="1:56">
      <c r="C849" s="30" t="e">
        <f>$C$28</f>
        <v>#REF!</v>
      </c>
      <c r="D849" s="84" t="e">
        <f>(D838-D840)/(B830-B829)</f>
        <v>#REF!</v>
      </c>
      <c r="E849" s="84" t="e">
        <f>(E838-E840)/(B830-B829)</f>
        <v>#REF!</v>
      </c>
      <c r="F849" s="84" t="e">
        <f>(F838-F840)/(B830-B829)</f>
        <v>#REF!</v>
      </c>
      <c r="G849" s="84" t="e">
        <f>(G838-G840)/(B830-B829)</f>
        <v>#REF!</v>
      </c>
      <c r="H849" s="84" t="e">
        <f>(H838-H840)/(B830-B829)</f>
        <v>#REF!</v>
      </c>
      <c r="I849" s="84" t="e">
        <f>(I838-I840)/(B830-B829)</f>
        <v>#REF!</v>
      </c>
      <c r="J849" s="84" t="e">
        <f>(J838-J840)/(B830-B829)</f>
        <v>#REF!</v>
      </c>
      <c r="K849" s="84" t="e">
        <f>(K838-K840)/(B830-B829)</f>
        <v>#REF!</v>
      </c>
      <c r="L849" s="84" t="e">
        <f>(L838-L840)/(B830-B829)</f>
        <v>#REF!</v>
      </c>
      <c r="M849" s="84" t="e">
        <f>(M838-M840)/(B830-B829)</f>
        <v>#REF!</v>
      </c>
      <c r="N849" s="84" t="e">
        <f>(N838-N840)/(B830-B829)</f>
        <v>#REF!</v>
      </c>
      <c r="O849" s="84" t="e">
        <f>(O838-O840)/(B830-B829)</f>
        <v>#REF!</v>
      </c>
      <c r="P849" s="84" t="e">
        <f>(P838-P840)/(B830-B829)</f>
        <v>#REF!</v>
      </c>
      <c r="Q849" s="84" t="e">
        <f>(Q838-Q840)/(B830-B829)</f>
        <v>#REF!</v>
      </c>
      <c r="R849" s="84" t="e">
        <f>(R838-R840)/(B830-B829)</f>
        <v>#REF!</v>
      </c>
      <c r="S849" s="84" t="e">
        <f>(S838-S840)/(B830-B829)</f>
        <v>#REF!</v>
      </c>
      <c r="T849" s="84" t="e">
        <f>(T838-T840)/(B830-B829)</f>
        <v>#REF!</v>
      </c>
      <c r="U849" s="84" t="e">
        <f>(U838-U840)/(B830-B829)</f>
        <v>#REF!</v>
      </c>
      <c r="V849" s="84" t="e">
        <f>(V838-V840)/(B830-B829)</f>
        <v>#REF!</v>
      </c>
      <c r="W849" s="84" t="e">
        <f>(W838-W840)/(B830-B829)</f>
        <v>#REF!</v>
      </c>
      <c r="X849" s="84" t="e">
        <f>(X838-X840)/(B830-B829)</f>
        <v>#REF!</v>
      </c>
      <c r="Y849" s="84" t="e">
        <f>(Y838-Y840)/(B830-B829)</f>
        <v>#REF!</v>
      </c>
      <c r="Z849" s="84" t="e">
        <f>(Z838-Z840)/(B830-B829)</f>
        <v>#REF!</v>
      </c>
      <c r="AA849" s="84" t="e">
        <f>(AA838-AA840)/(B830-B829)</f>
        <v>#REF!</v>
      </c>
      <c r="AB849" s="84" t="e">
        <f>(AB838-AB840)/(B830-B829)</f>
        <v>#REF!</v>
      </c>
      <c r="AC849" s="84" t="e">
        <f>(AC838-AC840)/(B830-B829)</f>
        <v>#REF!</v>
      </c>
      <c r="AD849" s="84" t="e">
        <f>(AD838-AD840)/(B830-B829)</f>
        <v>#REF!</v>
      </c>
      <c r="AE849" s="84" t="e">
        <f>(AE838-AE840)/(B830-B829)</f>
        <v>#REF!</v>
      </c>
      <c r="AF849" s="46"/>
      <c r="AG849" s="46"/>
      <c r="AH849" s="46"/>
      <c r="AI849" s="46"/>
      <c r="AJ849" s="46"/>
      <c r="AK849" s="46"/>
      <c r="AL849" s="46"/>
      <c r="AM849" s="46"/>
      <c r="AN849" s="46"/>
      <c r="AO849" s="46"/>
      <c r="AP849" s="46"/>
      <c r="AQ849" s="46"/>
      <c r="AR849" s="46"/>
      <c r="AS849" s="46"/>
      <c r="AT849" s="46"/>
      <c r="AU849" s="46"/>
      <c r="AV849" s="12"/>
      <c r="AW849" s="46"/>
      <c r="AX849" s="12"/>
      <c r="AY849" s="12"/>
      <c r="AZ849" s="12"/>
      <c r="BA849" s="12"/>
      <c r="BB849" s="12"/>
      <c r="BC849" s="12"/>
      <c r="BD849" s="12"/>
    </row>
    <row r="850" spans="1:56">
      <c r="C850" s="30"/>
      <c r="D850" s="34"/>
      <c r="E850" s="34"/>
      <c r="F850" s="34"/>
      <c r="G850" s="34"/>
      <c r="H850" s="34"/>
      <c r="I850" s="34"/>
      <c r="J850" s="34"/>
      <c r="K850" s="34"/>
      <c r="L850" s="34"/>
      <c r="M850" s="34"/>
      <c r="N850" s="34"/>
      <c r="O850" s="34"/>
      <c r="P850" s="34"/>
      <c r="Q850" s="34"/>
      <c r="R850" s="34"/>
      <c r="S850" s="34"/>
      <c r="T850" s="34"/>
      <c r="U850" s="34"/>
      <c r="V850" s="34"/>
      <c r="W850" s="34"/>
      <c r="X850" s="89"/>
      <c r="Y850" s="89"/>
      <c r="Z850" s="89"/>
      <c r="AA850" s="89"/>
      <c r="AB850" s="34"/>
      <c r="AC850" s="34"/>
      <c r="AD850" s="34"/>
      <c r="AE850" s="34"/>
      <c r="AF850" s="46"/>
      <c r="AG850" s="46"/>
      <c r="AH850" s="46"/>
      <c r="AI850" s="46"/>
      <c r="AJ850" s="46"/>
      <c r="AK850" s="46"/>
      <c r="AL850" s="46"/>
      <c r="AM850" s="46"/>
      <c r="AN850" s="46"/>
      <c r="AO850" s="46"/>
      <c r="AP850" s="46"/>
      <c r="AQ850" s="46"/>
      <c r="AR850" s="46"/>
      <c r="AS850" s="46"/>
      <c r="AT850" s="46"/>
      <c r="AU850" s="46"/>
      <c r="AV850" s="46"/>
      <c r="AW850" s="46"/>
      <c r="AX850" s="46"/>
      <c r="AY850" s="46"/>
      <c r="AZ850" s="46"/>
      <c r="BA850" s="46"/>
      <c r="BB850" s="12"/>
      <c r="BC850" s="12"/>
      <c r="BD850" s="12"/>
    </row>
    <row r="851" spans="1:56">
      <c r="A851" s="39"/>
      <c r="B851" s="86"/>
      <c r="C851" s="30"/>
      <c r="D851" s="34"/>
      <c r="E851" s="34"/>
      <c r="F851" s="34"/>
      <c r="G851" s="34"/>
      <c r="H851" s="34"/>
      <c r="I851" s="34"/>
      <c r="J851" s="84"/>
      <c r="K851" s="34"/>
      <c r="L851" s="34"/>
      <c r="M851" s="34"/>
      <c r="N851" s="34"/>
      <c r="O851" s="34"/>
      <c r="P851" s="34"/>
      <c r="Q851" s="34"/>
      <c r="R851" s="34"/>
      <c r="S851" s="34"/>
      <c r="T851" s="34"/>
      <c r="U851" s="34"/>
      <c r="V851" s="34"/>
      <c r="W851" s="34"/>
      <c r="X851" s="89"/>
      <c r="Y851" s="89"/>
      <c r="Z851" s="89"/>
      <c r="AA851" s="89"/>
      <c r="AB851" s="34"/>
      <c r="AC851" s="34"/>
      <c r="AD851" s="34"/>
      <c r="AE851" s="34"/>
      <c r="AF851" s="46"/>
      <c r="AG851" s="46"/>
      <c r="AH851" s="46"/>
      <c r="AI851" s="46"/>
      <c r="AJ851" s="46"/>
      <c r="AK851" s="46"/>
      <c r="AL851" s="46"/>
      <c r="AM851" s="46"/>
      <c r="AN851" s="46"/>
      <c r="AO851" s="46"/>
      <c r="AP851" s="46"/>
      <c r="AQ851" s="46"/>
      <c r="AR851" s="46"/>
      <c r="AS851" s="46"/>
      <c r="AT851" s="46"/>
      <c r="AU851" s="46"/>
      <c r="AV851" s="46"/>
      <c r="AW851" s="46"/>
      <c r="AX851" s="46"/>
      <c r="AY851" s="46"/>
      <c r="AZ851" s="46"/>
      <c r="BA851" s="46"/>
      <c r="BB851" s="12"/>
      <c r="BC851" s="12"/>
      <c r="BD851" s="12"/>
    </row>
    <row r="852" spans="1:56">
      <c r="A852" s="39"/>
      <c r="B852" s="86"/>
      <c r="C852" s="30"/>
      <c r="D852" s="34"/>
      <c r="E852" s="34"/>
      <c r="F852" s="34"/>
      <c r="G852" s="34"/>
      <c r="H852" s="34"/>
      <c r="I852" s="34"/>
      <c r="J852" s="34"/>
      <c r="K852" s="34"/>
      <c r="L852" s="34"/>
      <c r="M852" s="34"/>
      <c r="N852" s="34"/>
      <c r="O852" s="34"/>
      <c r="P852" s="34"/>
      <c r="Q852" s="34"/>
      <c r="R852" s="34"/>
      <c r="S852" s="34"/>
      <c r="T852" s="34"/>
      <c r="U852" s="34"/>
      <c r="V852" s="34"/>
      <c r="W852" s="34"/>
      <c r="X852" s="89"/>
      <c r="Y852" s="89"/>
      <c r="Z852" s="89"/>
      <c r="AA852" s="89"/>
      <c r="AB852" s="34"/>
      <c r="AC852" s="34"/>
      <c r="AD852" s="34"/>
      <c r="AE852" s="34"/>
      <c r="AF852" s="46"/>
      <c r="AG852" s="46"/>
      <c r="AH852" s="46"/>
      <c r="AI852" s="46"/>
      <c r="AJ852" s="46"/>
      <c r="AK852" s="46"/>
      <c r="AL852" s="46"/>
      <c r="AM852" s="46"/>
      <c r="AN852" s="46"/>
      <c r="AO852" s="46"/>
      <c r="AP852" s="46"/>
      <c r="AQ852" s="46"/>
      <c r="AR852" s="46"/>
      <c r="AS852" s="46"/>
      <c r="AT852" s="46"/>
      <c r="AU852" s="46"/>
      <c r="AV852" s="46"/>
      <c r="AW852" s="46"/>
      <c r="AX852" s="46"/>
      <c r="AY852" s="46"/>
      <c r="AZ852" s="46"/>
      <c r="BA852" s="46"/>
      <c r="BB852" s="12"/>
      <c r="BC852" s="12"/>
      <c r="BD852" s="12"/>
    </row>
    <row r="853" spans="1:56">
      <c r="B853" s="12"/>
      <c r="C853" s="17"/>
      <c r="D853" s="12"/>
      <c r="E853" s="12"/>
      <c r="F853" s="12"/>
      <c r="G853" s="12"/>
      <c r="H853" s="12"/>
      <c r="I853" s="12"/>
      <c r="J853" s="12"/>
      <c r="K853" s="12"/>
      <c r="L853" s="50"/>
      <c r="M853" s="12"/>
      <c r="N853" s="12"/>
      <c r="O853" s="12"/>
      <c r="P853" s="12"/>
      <c r="Q853" s="12"/>
      <c r="R853" s="12"/>
      <c r="S853" s="12"/>
      <c r="T853" s="12"/>
      <c r="U853" s="12"/>
      <c r="V853" s="12"/>
      <c r="W853" s="12"/>
      <c r="X853" s="12"/>
      <c r="Y853" s="12"/>
      <c r="Z853" s="12"/>
      <c r="AA853" s="12"/>
      <c r="AB853" s="12"/>
      <c r="AC853" s="12"/>
      <c r="AD853" s="12"/>
      <c r="AE853" s="12"/>
      <c r="AF853" s="22"/>
      <c r="AG853" s="22"/>
      <c r="AH853" s="22"/>
      <c r="AI853" s="22"/>
      <c r="AJ853" s="22"/>
      <c r="AK853" s="22"/>
      <c r="AL853" s="22"/>
      <c r="AM853" s="22"/>
      <c r="AN853" s="22"/>
      <c r="AO853" s="22"/>
      <c r="AP853" s="22"/>
      <c r="AQ853" s="23"/>
      <c r="AR853" s="23"/>
      <c r="AS853" s="23"/>
      <c r="AT853" s="23"/>
      <c r="AU853" s="23"/>
      <c r="AV853" s="23"/>
      <c r="AW853" s="23"/>
      <c r="AX853" s="23"/>
      <c r="AY853" s="23"/>
      <c r="AZ853" s="23"/>
      <c r="BA853" s="23"/>
      <c r="BB853" s="12"/>
      <c r="BC853" s="12"/>
      <c r="BD853" s="12"/>
    </row>
    <row r="854" spans="1:56" ht="15.95" customHeight="1">
      <c r="A854" s="18" t="e">
        <f>+#REF!</f>
        <v>#REF!</v>
      </c>
      <c r="B854" s="12"/>
      <c r="C854" s="12"/>
      <c r="D854" s="12">
        <f>D$49</f>
        <v>0</v>
      </c>
      <c r="E854" s="12">
        <f t="shared" ref="E854:BD854" si="452">E$49</f>
        <v>1</v>
      </c>
      <c r="F854" s="12">
        <f t="shared" si="452"/>
        <v>2</v>
      </c>
      <c r="G854" s="12">
        <f t="shared" si="452"/>
        <v>3</v>
      </c>
      <c r="H854" s="12">
        <f t="shared" si="452"/>
        <v>4</v>
      </c>
      <c r="I854" s="12">
        <f t="shared" si="452"/>
        <v>5</v>
      </c>
      <c r="J854" s="12">
        <f t="shared" si="452"/>
        <v>6</v>
      </c>
      <c r="K854" s="12">
        <f t="shared" si="452"/>
        <v>7</v>
      </c>
      <c r="L854" s="12">
        <f t="shared" si="452"/>
        <v>8</v>
      </c>
      <c r="M854" s="12">
        <f t="shared" si="452"/>
        <v>9</v>
      </c>
      <c r="N854" s="12">
        <f t="shared" si="452"/>
        <v>10</v>
      </c>
      <c r="O854" s="12">
        <f t="shared" si="452"/>
        <v>11</v>
      </c>
      <c r="P854" s="12">
        <f t="shared" si="452"/>
        <v>12</v>
      </c>
      <c r="Q854" s="12">
        <f t="shared" si="452"/>
        <v>13</v>
      </c>
      <c r="R854" s="12">
        <f t="shared" si="452"/>
        <v>14</v>
      </c>
      <c r="S854" s="12">
        <f t="shared" si="452"/>
        <v>15</v>
      </c>
      <c r="T854" s="12">
        <f t="shared" si="452"/>
        <v>16</v>
      </c>
      <c r="U854" s="12">
        <f t="shared" si="452"/>
        <v>17</v>
      </c>
      <c r="V854" s="12">
        <f t="shared" si="452"/>
        <v>18</v>
      </c>
      <c r="W854" s="12">
        <f t="shared" si="452"/>
        <v>19</v>
      </c>
      <c r="X854" s="12">
        <f t="shared" si="452"/>
        <v>20</v>
      </c>
      <c r="Y854" s="12">
        <f t="shared" si="452"/>
        <v>21</v>
      </c>
      <c r="Z854" s="12">
        <f t="shared" si="452"/>
        <v>22</v>
      </c>
      <c r="AA854" s="12">
        <f t="shared" si="452"/>
        <v>23</v>
      </c>
      <c r="AB854" s="12">
        <f t="shared" si="452"/>
        <v>24</v>
      </c>
      <c r="AC854" s="12">
        <f t="shared" si="452"/>
        <v>25</v>
      </c>
      <c r="AD854" s="12">
        <f t="shared" si="452"/>
        <v>26</v>
      </c>
      <c r="AE854" s="12">
        <f t="shared" si="452"/>
        <v>27</v>
      </c>
      <c r="AF854" s="12">
        <f t="shared" si="452"/>
        <v>28</v>
      </c>
      <c r="AG854" s="12">
        <f t="shared" si="452"/>
        <v>29</v>
      </c>
      <c r="AH854" s="12">
        <f t="shared" si="452"/>
        <v>30</v>
      </c>
      <c r="AI854" s="12">
        <f t="shared" si="452"/>
        <v>31</v>
      </c>
      <c r="AJ854" s="12">
        <f t="shared" si="452"/>
        <v>32</v>
      </c>
      <c r="AK854" s="12">
        <f t="shared" si="452"/>
        <v>33</v>
      </c>
      <c r="AL854" s="12">
        <f t="shared" si="452"/>
        <v>34</v>
      </c>
      <c r="AM854" s="12">
        <f t="shared" si="452"/>
        <v>35</v>
      </c>
      <c r="AN854" s="12">
        <f t="shared" si="452"/>
        <v>36</v>
      </c>
      <c r="AO854" s="12">
        <f t="shared" si="452"/>
        <v>37</v>
      </c>
      <c r="AP854" s="12">
        <f t="shared" si="452"/>
        <v>38</v>
      </c>
      <c r="AQ854" s="12">
        <f t="shared" si="452"/>
        <v>39</v>
      </c>
      <c r="AR854" s="12">
        <f t="shared" si="452"/>
        <v>40</v>
      </c>
      <c r="AS854" s="12">
        <f t="shared" si="452"/>
        <v>41</v>
      </c>
      <c r="AT854" s="12">
        <f t="shared" si="452"/>
        <v>42</v>
      </c>
      <c r="AU854" s="12">
        <f t="shared" si="452"/>
        <v>43</v>
      </c>
      <c r="AV854" s="12">
        <f t="shared" si="452"/>
        <v>44</v>
      </c>
      <c r="AW854" s="12">
        <f t="shared" si="452"/>
        <v>45</v>
      </c>
      <c r="AX854" s="12">
        <f t="shared" si="452"/>
        <v>46</v>
      </c>
      <c r="AY854" s="12">
        <f t="shared" si="452"/>
        <v>47</v>
      </c>
      <c r="AZ854" s="12">
        <f t="shared" si="452"/>
        <v>48</v>
      </c>
      <c r="BA854" s="12">
        <f t="shared" si="452"/>
        <v>49</v>
      </c>
      <c r="BB854" s="12">
        <f t="shared" si="452"/>
        <v>50</v>
      </c>
      <c r="BC854" s="12">
        <f t="shared" si="452"/>
        <v>51</v>
      </c>
      <c r="BD854" s="12">
        <f t="shared" si="452"/>
        <v>52</v>
      </c>
    </row>
    <row r="855" spans="1:56" ht="15" customHeight="1">
      <c r="A855" s="28" t="e">
        <f>+"Grace "&amp; PV_Base!A854&amp;""</f>
        <v>#REF!</v>
      </c>
      <c r="B855" s="29" t="e">
        <f>#REF!</f>
        <v>#REF!</v>
      </c>
      <c r="C855" s="17"/>
      <c r="D855" s="25" t="e">
        <f>D$50</f>
        <v>#NAME?</v>
      </c>
      <c r="E855" s="25" t="e">
        <f t="shared" ref="E855:BD855" si="453">E$50</f>
        <v>#NAME?</v>
      </c>
      <c r="F855" s="25" t="e">
        <f t="shared" si="453"/>
        <v>#NAME?</v>
      </c>
      <c r="G855" s="25" t="e">
        <f t="shared" si="453"/>
        <v>#NAME?</v>
      </c>
      <c r="H855" s="25" t="e">
        <f t="shared" si="453"/>
        <v>#NAME?</v>
      </c>
      <c r="I855" s="25" t="e">
        <f t="shared" si="453"/>
        <v>#NAME?</v>
      </c>
      <c r="J855" s="25" t="e">
        <f t="shared" si="453"/>
        <v>#NAME?</v>
      </c>
      <c r="K855" s="25" t="e">
        <f t="shared" si="453"/>
        <v>#NAME?</v>
      </c>
      <c r="L855" s="25" t="e">
        <f t="shared" si="453"/>
        <v>#NAME?</v>
      </c>
      <c r="M855" s="25" t="e">
        <f t="shared" si="453"/>
        <v>#NAME?</v>
      </c>
      <c r="N855" s="25" t="e">
        <f t="shared" si="453"/>
        <v>#NAME?</v>
      </c>
      <c r="O855" s="25" t="e">
        <f t="shared" si="453"/>
        <v>#NAME?</v>
      </c>
      <c r="P855" s="25" t="e">
        <f t="shared" si="453"/>
        <v>#NAME?</v>
      </c>
      <c r="Q855" s="25" t="e">
        <f t="shared" si="453"/>
        <v>#NAME?</v>
      </c>
      <c r="R855" s="25" t="e">
        <f t="shared" si="453"/>
        <v>#NAME?</v>
      </c>
      <c r="S855" s="25" t="e">
        <f t="shared" si="453"/>
        <v>#NAME?</v>
      </c>
      <c r="T855" s="25" t="e">
        <f t="shared" si="453"/>
        <v>#NAME?</v>
      </c>
      <c r="U855" s="25" t="e">
        <f t="shared" si="453"/>
        <v>#NAME?</v>
      </c>
      <c r="V855" s="25" t="e">
        <f t="shared" si="453"/>
        <v>#NAME?</v>
      </c>
      <c r="W855" s="25" t="e">
        <f t="shared" si="453"/>
        <v>#NAME?</v>
      </c>
      <c r="X855" s="25" t="e">
        <f t="shared" si="453"/>
        <v>#NAME?</v>
      </c>
      <c r="Y855" s="25" t="e">
        <f t="shared" si="453"/>
        <v>#NAME?</v>
      </c>
      <c r="Z855" s="25" t="e">
        <f t="shared" si="453"/>
        <v>#NAME?</v>
      </c>
      <c r="AA855" s="25" t="e">
        <f t="shared" si="453"/>
        <v>#NAME?</v>
      </c>
      <c r="AB855" s="25" t="e">
        <f t="shared" si="453"/>
        <v>#NAME?</v>
      </c>
      <c r="AC855" s="25" t="e">
        <f t="shared" si="453"/>
        <v>#NAME?</v>
      </c>
      <c r="AD855" s="25" t="e">
        <f t="shared" si="453"/>
        <v>#NAME?</v>
      </c>
      <c r="AE855" s="25" t="e">
        <f t="shared" si="453"/>
        <v>#NAME?</v>
      </c>
      <c r="AF855" s="25" t="e">
        <f t="shared" si="453"/>
        <v>#NAME?</v>
      </c>
      <c r="AG855" s="25" t="e">
        <f t="shared" si="453"/>
        <v>#NAME?</v>
      </c>
      <c r="AH855" s="25" t="e">
        <f t="shared" si="453"/>
        <v>#NAME?</v>
      </c>
      <c r="AI855" s="25" t="e">
        <f t="shared" si="453"/>
        <v>#NAME?</v>
      </c>
      <c r="AJ855" s="25" t="e">
        <f t="shared" si="453"/>
        <v>#NAME?</v>
      </c>
      <c r="AK855" s="25" t="e">
        <f t="shared" si="453"/>
        <v>#NAME?</v>
      </c>
      <c r="AL855" s="25" t="e">
        <f t="shared" si="453"/>
        <v>#NAME?</v>
      </c>
      <c r="AM855" s="25" t="e">
        <f t="shared" si="453"/>
        <v>#NAME?</v>
      </c>
      <c r="AN855" s="25" t="e">
        <f t="shared" si="453"/>
        <v>#NAME?</v>
      </c>
      <c r="AO855" s="25" t="e">
        <f t="shared" si="453"/>
        <v>#NAME?</v>
      </c>
      <c r="AP855" s="25" t="e">
        <f t="shared" si="453"/>
        <v>#NAME?</v>
      </c>
      <c r="AQ855" s="25" t="e">
        <f t="shared" si="453"/>
        <v>#NAME?</v>
      </c>
      <c r="AR855" s="25" t="e">
        <f t="shared" si="453"/>
        <v>#NAME?</v>
      </c>
      <c r="AS855" s="25" t="e">
        <f t="shared" si="453"/>
        <v>#NAME?</v>
      </c>
      <c r="AT855" s="25" t="e">
        <f t="shared" si="453"/>
        <v>#NAME?</v>
      </c>
      <c r="AU855" s="25" t="e">
        <f t="shared" si="453"/>
        <v>#NAME?</v>
      </c>
      <c r="AV855" s="25" t="e">
        <f t="shared" si="453"/>
        <v>#NAME?</v>
      </c>
      <c r="AW855" s="25" t="e">
        <f t="shared" si="453"/>
        <v>#NAME?</v>
      </c>
      <c r="AX855" s="25" t="e">
        <f t="shared" si="453"/>
        <v>#NAME?</v>
      </c>
      <c r="AY855" s="25" t="e">
        <f t="shared" si="453"/>
        <v>#NAME?</v>
      </c>
      <c r="AZ855" s="25" t="e">
        <f t="shared" si="453"/>
        <v>#NAME?</v>
      </c>
      <c r="BA855" s="25" t="e">
        <f t="shared" si="453"/>
        <v>#NAME?</v>
      </c>
      <c r="BB855" s="25" t="e">
        <f t="shared" si="453"/>
        <v>#NAME?</v>
      </c>
      <c r="BC855" s="25" t="e">
        <f t="shared" si="453"/>
        <v>#NAME?</v>
      </c>
      <c r="BD855" s="25" t="e">
        <f t="shared" si="453"/>
        <v>#NAME?</v>
      </c>
    </row>
    <row r="856" spans="1:56">
      <c r="A856" s="32" t="e">
        <f>+"Maturity "&amp; PV_Base!A854&amp;""</f>
        <v>#REF!</v>
      </c>
      <c r="B856" s="33" t="e">
        <f>#REF!</f>
        <v>#REF!</v>
      </c>
      <c r="C856" s="30" t="str">
        <f>$C$9</f>
        <v>Base</v>
      </c>
      <c r="D856" s="31">
        <v>100</v>
      </c>
      <c r="E856" s="27"/>
      <c r="F856" s="27"/>
      <c r="G856" s="27"/>
      <c r="H856" s="27"/>
      <c r="I856" s="27"/>
      <c r="J856" s="27"/>
      <c r="K856" s="27"/>
      <c r="L856" s="27"/>
      <c r="M856" s="27"/>
      <c r="N856" s="27"/>
      <c r="O856" s="27"/>
      <c r="P856" s="27"/>
      <c r="Q856" s="27"/>
      <c r="R856" s="27"/>
      <c r="S856" s="27"/>
      <c r="T856" s="27"/>
      <c r="U856" s="27"/>
      <c r="V856" s="27"/>
      <c r="W856" s="27"/>
      <c r="X856" s="27"/>
      <c r="Y856" s="27"/>
      <c r="Z856" s="27"/>
      <c r="AA856" s="27"/>
      <c r="AB856" s="27"/>
      <c r="AC856" s="27"/>
      <c r="AD856" s="27"/>
      <c r="AE856" s="27"/>
      <c r="AF856" s="27"/>
      <c r="AG856" s="27"/>
      <c r="AH856" s="27"/>
      <c r="AI856" s="27"/>
      <c r="AJ856" s="27"/>
      <c r="AK856" s="27"/>
      <c r="AL856" s="27"/>
      <c r="AM856" s="27"/>
      <c r="AN856" s="27"/>
      <c r="AO856" s="27"/>
      <c r="AP856" s="27"/>
      <c r="AQ856" s="27"/>
      <c r="AR856" s="27"/>
      <c r="AS856" s="27"/>
      <c r="AT856" s="27"/>
      <c r="AU856" s="27"/>
      <c r="AV856" s="27"/>
      <c r="AW856" s="27"/>
      <c r="AX856" s="27"/>
      <c r="AY856" s="27"/>
      <c r="AZ856" s="27"/>
      <c r="BA856" s="27"/>
      <c r="BB856" s="12"/>
      <c r="BC856" s="12"/>
      <c r="BD856" s="12"/>
    </row>
    <row r="857" spans="1:56">
      <c r="A857" s="32" t="e">
        <f>+"Interest "&amp; PV_Base!A854&amp;""</f>
        <v>#REF!</v>
      </c>
      <c r="B857" s="35" t="e">
        <f>#REF!</f>
        <v>#REF!</v>
      </c>
      <c r="C857" s="30" t="e">
        <f>$C$10</f>
        <v>#REF!</v>
      </c>
      <c r="D857" s="34" t="e">
        <f>D856-D858</f>
        <v>#REF!</v>
      </c>
      <c r="E857" s="34" t="e">
        <f t="shared" ref="E857:AQ857" si="454">D857-E858</f>
        <v>#REF!</v>
      </c>
      <c r="F857" s="34" t="e">
        <f t="shared" si="454"/>
        <v>#REF!</v>
      </c>
      <c r="G857" s="34" t="e">
        <f t="shared" si="454"/>
        <v>#REF!</v>
      </c>
      <c r="H857" s="34" t="e">
        <f t="shared" si="454"/>
        <v>#REF!</v>
      </c>
      <c r="I857" s="34" t="e">
        <f t="shared" si="454"/>
        <v>#REF!</v>
      </c>
      <c r="J857" s="34" t="e">
        <f t="shared" si="454"/>
        <v>#REF!</v>
      </c>
      <c r="K857" s="34" t="e">
        <f t="shared" si="454"/>
        <v>#REF!</v>
      </c>
      <c r="L857" s="34" t="e">
        <f t="shared" si="454"/>
        <v>#REF!</v>
      </c>
      <c r="M857" s="34" t="e">
        <f t="shared" si="454"/>
        <v>#REF!</v>
      </c>
      <c r="N857" s="34" t="e">
        <f t="shared" si="454"/>
        <v>#REF!</v>
      </c>
      <c r="O857" s="34" t="e">
        <f t="shared" si="454"/>
        <v>#REF!</v>
      </c>
      <c r="P857" s="34" t="e">
        <f t="shared" si="454"/>
        <v>#REF!</v>
      </c>
      <c r="Q857" s="34" t="e">
        <f t="shared" si="454"/>
        <v>#REF!</v>
      </c>
      <c r="R857" s="34" t="e">
        <f t="shared" si="454"/>
        <v>#REF!</v>
      </c>
      <c r="S857" s="34" t="e">
        <f t="shared" si="454"/>
        <v>#REF!</v>
      </c>
      <c r="T857" s="34" t="e">
        <f t="shared" si="454"/>
        <v>#REF!</v>
      </c>
      <c r="U857" s="34" t="e">
        <f t="shared" si="454"/>
        <v>#REF!</v>
      </c>
      <c r="V857" s="34" t="e">
        <f t="shared" si="454"/>
        <v>#REF!</v>
      </c>
      <c r="W857" s="34" t="e">
        <f t="shared" si="454"/>
        <v>#REF!</v>
      </c>
      <c r="X857" s="34" t="e">
        <f t="shared" si="454"/>
        <v>#REF!</v>
      </c>
      <c r="Y857" s="34" t="e">
        <f t="shared" si="454"/>
        <v>#REF!</v>
      </c>
      <c r="Z857" s="34" t="e">
        <f t="shared" si="454"/>
        <v>#REF!</v>
      </c>
      <c r="AA857" s="34" t="e">
        <f t="shared" si="454"/>
        <v>#REF!</v>
      </c>
      <c r="AB857" s="34" t="e">
        <f t="shared" si="454"/>
        <v>#REF!</v>
      </c>
      <c r="AC857" s="34" t="e">
        <f t="shared" si="454"/>
        <v>#REF!</v>
      </c>
      <c r="AD857" s="34" t="e">
        <f t="shared" si="454"/>
        <v>#REF!</v>
      </c>
      <c r="AE857" s="34" t="e">
        <f t="shared" si="454"/>
        <v>#REF!</v>
      </c>
      <c r="AF857" s="34" t="e">
        <f t="shared" si="454"/>
        <v>#REF!</v>
      </c>
      <c r="AG857" s="34" t="e">
        <f t="shared" si="454"/>
        <v>#REF!</v>
      </c>
      <c r="AH857" s="34" t="e">
        <f t="shared" si="454"/>
        <v>#REF!</v>
      </c>
      <c r="AI857" s="34" t="e">
        <f t="shared" si="454"/>
        <v>#REF!</v>
      </c>
      <c r="AJ857" s="34" t="e">
        <f t="shared" si="454"/>
        <v>#REF!</v>
      </c>
      <c r="AK857" s="34" t="e">
        <f t="shared" si="454"/>
        <v>#REF!</v>
      </c>
      <c r="AL857" s="34" t="e">
        <f t="shared" si="454"/>
        <v>#REF!</v>
      </c>
      <c r="AM857" s="34" t="e">
        <f t="shared" si="454"/>
        <v>#REF!</v>
      </c>
      <c r="AN857" s="34" t="e">
        <f t="shared" si="454"/>
        <v>#REF!</v>
      </c>
      <c r="AO857" s="34" t="e">
        <f t="shared" si="454"/>
        <v>#REF!</v>
      </c>
      <c r="AP857" s="34" t="e">
        <f t="shared" si="454"/>
        <v>#REF!</v>
      </c>
      <c r="AQ857" s="34" t="e">
        <f t="shared" si="454"/>
        <v>#REF!</v>
      </c>
      <c r="AR857" s="34"/>
      <c r="AS857" s="34"/>
      <c r="AT857" s="34"/>
      <c r="AU857" s="34"/>
      <c r="AV857" s="34"/>
      <c r="AW857" s="34"/>
      <c r="AX857" s="34"/>
      <c r="AY857" s="34"/>
      <c r="AZ857" s="34"/>
      <c r="BA857" s="34"/>
      <c r="BB857" s="46"/>
      <c r="BC857" s="46"/>
      <c r="BD857" s="46"/>
    </row>
    <row r="858" spans="1:56">
      <c r="A858" s="36" t="e">
        <f>+"Discount "&amp; PV_Base!A854&amp;""</f>
        <v>#REF!</v>
      </c>
      <c r="B858" s="37" t="e">
        <f>#REF!</f>
        <v>#REF!</v>
      </c>
      <c r="C858" s="30" t="e">
        <f>$C$11</f>
        <v>#REF!</v>
      </c>
      <c r="D858" s="34" t="e">
        <f>IF(D854-D854-1&lt;B855,0,IF(D854-D854-1&lt;B856,D856/(B856-B855),0))</f>
        <v>#REF!</v>
      </c>
      <c r="E858" s="34" t="e">
        <f>IF(E854-D854-1&lt;B855,0,IF(E854-D854-1&lt;B856,D856/(B856-B855),0))</f>
        <v>#REF!</v>
      </c>
      <c r="F858" s="34" t="e">
        <f>IF(F854-D854-1&lt;B855,0,IF(F854-D854-1&lt;B856,D856/(B856-B855),0))</f>
        <v>#REF!</v>
      </c>
      <c r="G858" s="34" t="e">
        <f>IF(G854-D854-1&lt;B855,0,IF(G854-D854-1&lt;B856,D856/(B856-B855),0))</f>
        <v>#REF!</v>
      </c>
      <c r="H858" s="34" t="e">
        <f>IF(H854-D854-1&lt;B855,0,IF(H854-D854-1&lt;B856,D856/(B856-B855),0))</f>
        <v>#REF!</v>
      </c>
      <c r="I858" s="34" t="e">
        <f>IF(I854-D854-1&lt;B855,0,IF(I854-D854-1&lt;B856,D856/(B856-B855),0))</f>
        <v>#REF!</v>
      </c>
      <c r="J858" s="34" t="e">
        <f>IF(J854-D854-1&lt;B855,0,IF(J854-D854-1&lt;B856,D856/(B856-B855),0))</f>
        <v>#REF!</v>
      </c>
      <c r="K858" s="34" t="e">
        <f>IF(K854-D854-1&lt;B855,0,IF(K854-D854-1&lt;B856,D856/(B856-B855),0))</f>
        <v>#REF!</v>
      </c>
      <c r="L858" s="34" t="e">
        <f>IF(L854-D854-1&lt;B855,0,IF(L854-D854-1&lt;B856,D856/(B856-B855),0))</f>
        <v>#REF!</v>
      </c>
      <c r="M858" s="34" t="e">
        <f>IF(M854-D854-1&lt;B855,0,IF(M854-D854-1&lt;B856,D856/(B856-B855),0))</f>
        <v>#REF!</v>
      </c>
      <c r="N858" s="34" t="e">
        <f>IF(N854-D854-1&lt;B855,0,IF(N854-D854-1&lt;B856,D856/(B856-B855),0))</f>
        <v>#REF!</v>
      </c>
      <c r="O858" s="34" t="e">
        <f>IF(O854-D854-1&lt;B855,0,IF(O854-D854-1&lt;B856,D856/(B856-B855),0))</f>
        <v>#REF!</v>
      </c>
      <c r="P858" s="34" t="e">
        <f>IF(P854-D854-1&lt;B855,0,IF(P854-D854-1&lt;B856,D856/(B856-B855),0))</f>
        <v>#REF!</v>
      </c>
      <c r="Q858" s="34" t="e">
        <f>IF(Q854-D854-1&lt;B855,0,IF(Q854-D854-1&lt;B856,D856/(B856-B855),0))</f>
        <v>#REF!</v>
      </c>
      <c r="R858" s="34" t="e">
        <f>IF(R854-D854-1&lt;B855,0,IF(R854-D854-1&lt;B856,D856/(B856-B855),0))</f>
        <v>#REF!</v>
      </c>
      <c r="S858" s="34" t="e">
        <f>IF(S854-D854-1&lt;B855,0,IF(S854-D854-1&lt;B856,D856/(B856-B855),0))</f>
        <v>#REF!</v>
      </c>
      <c r="T858" s="34" t="e">
        <f>IF(T854-D854-1&lt;B855,0,IF(T854-D854-1&lt;B856,D856/(B856-B855),0))</f>
        <v>#REF!</v>
      </c>
      <c r="U858" s="34" t="e">
        <f>IF(U854-D854-1&lt;B855,0,IF(U854-D854-1&lt;B856,D856/(B856-B855),0))</f>
        <v>#REF!</v>
      </c>
      <c r="V858" s="34" t="e">
        <f>IF(V854-D854-1&lt;B855,0,IF(V854-D854-1&lt;B856,D856/(B856-B855),0))</f>
        <v>#REF!</v>
      </c>
      <c r="W858" s="34" t="e">
        <f>IF(W854-D854-1&lt;B855,0,IF(W854-D854-1&lt;B856,D856/(B856-B855),0))</f>
        <v>#REF!</v>
      </c>
      <c r="X858" s="34" t="e">
        <f>IF(X854-D854-1&lt;B855,0,IF(X854-D854-1&lt;B856,D856/(B856-B855),0))</f>
        <v>#REF!</v>
      </c>
      <c r="Y858" s="34" t="e">
        <f>IF(Y854-D854-1&lt;B855,0,IF(Y854-D854-1&lt;B856,D856/(B856-B855),0))</f>
        <v>#REF!</v>
      </c>
      <c r="Z858" s="34" t="e">
        <f>IF(Z854-D854-1&lt;B855,0,IF(Z854-D854-1&lt;B856,D856/(B856-B855),0))</f>
        <v>#REF!</v>
      </c>
      <c r="AA858" s="34" t="e">
        <f>IF(AA854-D854-1&lt;B855,0,IF(AA854-D854-1&lt;B856,D856/(B856-B855),0))</f>
        <v>#REF!</v>
      </c>
      <c r="AB858" s="34" t="e">
        <f>IF(AB854-D854-1&lt;B855,0,IF(AB854-D854-1&lt;B856,D856/(B856-B855),0))</f>
        <v>#REF!</v>
      </c>
      <c r="AC858" s="34" t="e">
        <f>IF(AC854-D854-1&lt;B855,0,IF(AC854-D854-1&lt;B856,D856/(B856-B855),0))</f>
        <v>#REF!</v>
      </c>
      <c r="AD858" s="34" t="e">
        <f>IF(AD854-D854-1&lt;B855,0,IF(AD854-D854-1&lt;B856,D856/(B856-B855),0))</f>
        <v>#REF!</v>
      </c>
      <c r="AE858" s="34" t="e">
        <f>IF(AE854-D854-1&lt;B855,0,IF(AE854-D854-1&lt;B856,D856/(B856-B855),0))</f>
        <v>#REF!</v>
      </c>
      <c r="AF858" s="34" t="e">
        <f>IF(AF854-D854-1&lt;B855,0,IF(AF854-D854-1&lt;B856,D856/(B856-B855),0))</f>
        <v>#REF!</v>
      </c>
      <c r="AG858" s="34" t="e">
        <f>IF(AG854-D854-1&lt;B855,0,IF(AG854-D854-1&lt;B856,D856/(B856-B855),0))</f>
        <v>#REF!</v>
      </c>
      <c r="AH858" s="34" t="e">
        <f>IF(AH854-D854-1&lt;B855,0,IF(AH854-D854-1&lt;B856,D856/(B856-B855),0))</f>
        <v>#REF!</v>
      </c>
      <c r="AI858" s="34" t="e">
        <f>IF(AI854-D854-1&lt;B855,0,IF(AI854-D854-1&lt;B856,D856/(B856-B855),0))</f>
        <v>#REF!</v>
      </c>
      <c r="AJ858" s="34" t="e">
        <f>IF(AJ854-D854-1&lt;B855,0,IF(AJ854-D854-1&lt;B856,D856/(B856-B855),0))</f>
        <v>#REF!</v>
      </c>
      <c r="AK858" s="34" t="e">
        <f>IF(AK854-D854-1&lt;B855,0,IF(AK854-D854-1&lt;B856,D856/(B856-B855),0))</f>
        <v>#REF!</v>
      </c>
      <c r="AL858" s="34" t="e">
        <f>IF(AL854-D854-1&lt;B855,0,IF(AL854-D854-1&lt;B856,D856/(B856-B855),0))</f>
        <v>#REF!</v>
      </c>
      <c r="AM858" s="34" t="e">
        <f>IF(AM854-D854-1&lt;B855,0,IF(AM854-D854-1&lt;B856,D856/(B856-B855),0))</f>
        <v>#REF!</v>
      </c>
      <c r="AN858" s="34" t="e">
        <f>IF(AN854-D854-1&lt;B855,0,IF(AN854-D854-1&lt;B856,D856/(B856-B855),0))</f>
        <v>#REF!</v>
      </c>
      <c r="AO858" s="34" t="e">
        <f>IF(AO854-D854-1&lt;B855,0,IF(AO854-D854-1&lt;B856,D856/(B856-B855),0))</f>
        <v>#REF!</v>
      </c>
      <c r="AP858" s="34" t="e">
        <f>IF(AP854-D854-1&lt;B855,0,IF(AP854-D854-1&lt;B856,D856/(B856-B855),0))</f>
        <v>#REF!</v>
      </c>
      <c r="AQ858" s="34" t="e">
        <f>IF(AQ854-D854-1&lt;B855,0,IF(AQ854-D854-1&lt;B856,D856/(B856-B855),0))</f>
        <v>#REF!</v>
      </c>
      <c r="AR858" s="34"/>
      <c r="AS858" s="34"/>
      <c r="AT858" s="34"/>
      <c r="AU858" s="34"/>
      <c r="AV858" s="34"/>
      <c r="AW858" s="34"/>
      <c r="AX858" s="34"/>
      <c r="AY858" s="34"/>
      <c r="AZ858" s="34"/>
      <c r="BA858" s="34"/>
      <c r="BB858" s="46"/>
      <c r="BC858" s="46"/>
      <c r="BD858" s="46"/>
    </row>
    <row r="859" spans="1:56">
      <c r="A859" s="49"/>
      <c r="B859" s="12"/>
      <c r="C859" s="30" t="e">
        <f>$C$12</f>
        <v>#REF!</v>
      </c>
      <c r="D859" s="84"/>
      <c r="E859" s="84" t="e">
        <f>$B857*D857</f>
        <v>#REF!</v>
      </c>
      <c r="F859" s="84" t="e">
        <f t="shared" ref="F859:BD859" si="455">$B857*E857</f>
        <v>#REF!</v>
      </c>
      <c r="G859" s="84" t="e">
        <f t="shared" si="455"/>
        <v>#REF!</v>
      </c>
      <c r="H859" s="84" t="e">
        <f t="shared" si="455"/>
        <v>#REF!</v>
      </c>
      <c r="I859" s="84" t="e">
        <f t="shared" si="455"/>
        <v>#REF!</v>
      </c>
      <c r="J859" s="84" t="e">
        <f t="shared" si="455"/>
        <v>#REF!</v>
      </c>
      <c r="K859" s="84" t="e">
        <f t="shared" si="455"/>
        <v>#REF!</v>
      </c>
      <c r="L859" s="84" t="e">
        <f t="shared" si="455"/>
        <v>#REF!</v>
      </c>
      <c r="M859" s="84" t="e">
        <f t="shared" si="455"/>
        <v>#REF!</v>
      </c>
      <c r="N859" s="84" t="e">
        <f t="shared" si="455"/>
        <v>#REF!</v>
      </c>
      <c r="O859" s="84" t="e">
        <f t="shared" si="455"/>
        <v>#REF!</v>
      </c>
      <c r="P859" s="84" t="e">
        <f t="shared" si="455"/>
        <v>#REF!</v>
      </c>
      <c r="Q859" s="84" t="e">
        <f t="shared" si="455"/>
        <v>#REF!</v>
      </c>
      <c r="R859" s="84" t="e">
        <f t="shared" si="455"/>
        <v>#REF!</v>
      </c>
      <c r="S859" s="84" t="e">
        <f t="shared" si="455"/>
        <v>#REF!</v>
      </c>
      <c r="T859" s="84" t="e">
        <f t="shared" si="455"/>
        <v>#REF!</v>
      </c>
      <c r="U859" s="84" t="e">
        <f t="shared" si="455"/>
        <v>#REF!</v>
      </c>
      <c r="V859" s="84" t="e">
        <f t="shared" si="455"/>
        <v>#REF!</v>
      </c>
      <c r="W859" s="84" t="e">
        <f t="shared" si="455"/>
        <v>#REF!</v>
      </c>
      <c r="X859" s="84" t="e">
        <f t="shared" si="455"/>
        <v>#REF!</v>
      </c>
      <c r="Y859" s="84" t="e">
        <f t="shared" si="455"/>
        <v>#REF!</v>
      </c>
      <c r="Z859" s="84" t="e">
        <f t="shared" si="455"/>
        <v>#REF!</v>
      </c>
      <c r="AA859" s="84" t="e">
        <f t="shared" si="455"/>
        <v>#REF!</v>
      </c>
      <c r="AB859" s="84" t="e">
        <f t="shared" si="455"/>
        <v>#REF!</v>
      </c>
      <c r="AC859" s="84" t="e">
        <f t="shared" si="455"/>
        <v>#REF!</v>
      </c>
      <c r="AD859" s="84" t="e">
        <f t="shared" si="455"/>
        <v>#REF!</v>
      </c>
      <c r="AE859" s="84" t="e">
        <f t="shared" si="455"/>
        <v>#REF!</v>
      </c>
      <c r="AF859" s="84" t="e">
        <f t="shared" si="455"/>
        <v>#REF!</v>
      </c>
      <c r="AG859" s="84" t="e">
        <f t="shared" si="455"/>
        <v>#REF!</v>
      </c>
      <c r="AH859" s="84" t="e">
        <f t="shared" si="455"/>
        <v>#REF!</v>
      </c>
      <c r="AI859" s="84" t="e">
        <f t="shared" si="455"/>
        <v>#REF!</v>
      </c>
      <c r="AJ859" s="84" t="e">
        <f t="shared" si="455"/>
        <v>#REF!</v>
      </c>
      <c r="AK859" s="84" t="e">
        <f t="shared" si="455"/>
        <v>#REF!</v>
      </c>
      <c r="AL859" s="84" t="e">
        <f t="shared" si="455"/>
        <v>#REF!</v>
      </c>
      <c r="AM859" s="84" t="e">
        <f t="shared" si="455"/>
        <v>#REF!</v>
      </c>
      <c r="AN859" s="84" t="e">
        <f t="shared" si="455"/>
        <v>#REF!</v>
      </c>
      <c r="AO859" s="84" t="e">
        <f t="shared" si="455"/>
        <v>#REF!</v>
      </c>
      <c r="AP859" s="84" t="e">
        <f t="shared" si="455"/>
        <v>#REF!</v>
      </c>
      <c r="AQ859" s="84" t="e">
        <f t="shared" si="455"/>
        <v>#REF!</v>
      </c>
      <c r="AR859" s="84" t="e">
        <f t="shared" si="455"/>
        <v>#REF!</v>
      </c>
      <c r="AS859" s="84" t="e">
        <f t="shared" si="455"/>
        <v>#REF!</v>
      </c>
      <c r="AT859" s="84" t="e">
        <f t="shared" si="455"/>
        <v>#REF!</v>
      </c>
      <c r="AU859" s="84" t="e">
        <f t="shared" si="455"/>
        <v>#REF!</v>
      </c>
      <c r="AV859" s="84" t="e">
        <f t="shared" si="455"/>
        <v>#REF!</v>
      </c>
      <c r="AW859" s="84" t="e">
        <f t="shared" si="455"/>
        <v>#REF!</v>
      </c>
      <c r="AX859" s="84" t="e">
        <f t="shared" si="455"/>
        <v>#REF!</v>
      </c>
      <c r="AY859" s="84" t="e">
        <f t="shared" si="455"/>
        <v>#REF!</v>
      </c>
      <c r="AZ859" s="84" t="e">
        <f t="shared" si="455"/>
        <v>#REF!</v>
      </c>
      <c r="BA859" s="84" t="e">
        <f t="shared" si="455"/>
        <v>#REF!</v>
      </c>
      <c r="BB859" s="84" t="e">
        <f t="shared" si="455"/>
        <v>#REF!</v>
      </c>
      <c r="BC859" s="84" t="e">
        <f t="shared" si="455"/>
        <v>#REF!</v>
      </c>
      <c r="BD859" s="84" t="e">
        <f t="shared" si="455"/>
        <v>#REF!</v>
      </c>
    </row>
    <row r="860" spans="1:56">
      <c r="A860" s="49"/>
      <c r="B860" s="12"/>
      <c r="C860" s="30" t="e">
        <f>$C$13</f>
        <v>#REF!</v>
      </c>
      <c r="D860" s="34" t="e">
        <f t="shared" ref="D860:AQ860" si="456">D858+D859</f>
        <v>#REF!</v>
      </c>
      <c r="E860" s="34" t="e">
        <f t="shared" si="456"/>
        <v>#REF!</v>
      </c>
      <c r="F860" s="34" t="e">
        <f t="shared" si="456"/>
        <v>#REF!</v>
      </c>
      <c r="G860" s="34" t="e">
        <f t="shared" si="456"/>
        <v>#REF!</v>
      </c>
      <c r="H860" s="34" t="e">
        <f t="shared" si="456"/>
        <v>#REF!</v>
      </c>
      <c r="I860" s="34" t="e">
        <f t="shared" si="456"/>
        <v>#REF!</v>
      </c>
      <c r="J860" s="34" t="e">
        <f t="shared" si="456"/>
        <v>#REF!</v>
      </c>
      <c r="K860" s="34" t="e">
        <f t="shared" si="456"/>
        <v>#REF!</v>
      </c>
      <c r="L860" s="34" t="e">
        <f t="shared" si="456"/>
        <v>#REF!</v>
      </c>
      <c r="M860" s="34" t="e">
        <f t="shared" si="456"/>
        <v>#REF!</v>
      </c>
      <c r="N860" s="34" t="e">
        <f t="shared" si="456"/>
        <v>#REF!</v>
      </c>
      <c r="O860" s="34" t="e">
        <f t="shared" si="456"/>
        <v>#REF!</v>
      </c>
      <c r="P860" s="34" t="e">
        <f t="shared" si="456"/>
        <v>#REF!</v>
      </c>
      <c r="Q860" s="34" t="e">
        <f t="shared" si="456"/>
        <v>#REF!</v>
      </c>
      <c r="R860" s="34" t="e">
        <f t="shared" si="456"/>
        <v>#REF!</v>
      </c>
      <c r="S860" s="34" t="e">
        <f t="shared" si="456"/>
        <v>#REF!</v>
      </c>
      <c r="T860" s="34" t="e">
        <f t="shared" si="456"/>
        <v>#REF!</v>
      </c>
      <c r="U860" s="34" t="e">
        <f t="shared" si="456"/>
        <v>#REF!</v>
      </c>
      <c r="V860" s="34" t="e">
        <f t="shared" si="456"/>
        <v>#REF!</v>
      </c>
      <c r="W860" s="34" t="e">
        <f t="shared" si="456"/>
        <v>#REF!</v>
      </c>
      <c r="X860" s="34" t="e">
        <f t="shared" si="456"/>
        <v>#REF!</v>
      </c>
      <c r="Y860" s="34" t="e">
        <f t="shared" si="456"/>
        <v>#REF!</v>
      </c>
      <c r="Z860" s="34" t="e">
        <f t="shared" si="456"/>
        <v>#REF!</v>
      </c>
      <c r="AA860" s="34" t="e">
        <f t="shared" si="456"/>
        <v>#REF!</v>
      </c>
      <c r="AB860" s="34" t="e">
        <f t="shared" si="456"/>
        <v>#REF!</v>
      </c>
      <c r="AC860" s="34" t="e">
        <f t="shared" si="456"/>
        <v>#REF!</v>
      </c>
      <c r="AD860" s="34" t="e">
        <f t="shared" si="456"/>
        <v>#REF!</v>
      </c>
      <c r="AE860" s="34" t="e">
        <f t="shared" si="456"/>
        <v>#REF!</v>
      </c>
      <c r="AF860" s="34" t="e">
        <f t="shared" si="456"/>
        <v>#REF!</v>
      </c>
      <c r="AG860" s="34" t="e">
        <f t="shared" si="456"/>
        <v>#REF!</v>
      </c>
      <c r="AH860" s="34" t="e">
        <f t="shared" si="456"/>
        <v>#REF!</v>
      </c>
      <c r="AI860" s="34" t="e">
        <f t="shared" si="456"/>
        <v>#REF!</v>
      </c>
      <c r="AJ860" s="34" t="e">
        <f t="shared" si="456"/>
        <v>#REF!</v>
      </c>
      <c r="AK860" s="34" t="e">
        <f t="shared" si="456"/>
        <v>#REF!</v>
      </c>
      <c r="AL860" s="34" t="e">
        <f t="shared" si="456"/>
        <v>#REF!</v>
      </c>
      <c r="AM860" s="34" t="e">
        <f t="shared" si="456"/>
        <v>#REF!</v>
      </c>
      <c r="AN860" s="34" t="e">
        <f t="shared" si="456"/>
        <v>#REF!</v>
      </c>
      <c r="AO860" s="34" t="e">
        <f t="shared" si="456"/>
        <v>#REF!</v>
      </c>
      <c r="AP860" s="34" t="e">
        <f t="shared" si="456"/>
        <v>#REF!</v>
      </c>
      <c r="AQ860" s="34" t="e">
        <f t="shared" si="456"/>
        <v>#REF!</v>
      </c>
      <c r="AR860" s="34"/>
      <c r="AS860" s="34"/>
      <c r="AT860" s="34"/>
      <c r="AU860" s="34"/>
      <c r="AV860" s="34"/>
      <c r="AW860" s="34"/>
      <c r="AX860" s="34"/>
      <c r="AY860" s="34"/>
      <c r="AZ860" s="34"/>
      <c r="BA860" s="34"/>
      <c r="BB860" s="45"/>
      <c r="BC860" s="45"/>
      <c r="BD860" s="45"/>
    </row>
    <row r="861" spans="1:56">
      <c r="A861" s="39"/>
      <c r="B861" s="12"/>
      <c r="C861" s="30" t="e">
        <f>$C$14</f>
        <v>#REF!</v>
      </c>
      <c r="D861" s="34" t="e">
        <f>IF($B857&gt;=$B858, D857, NPV($B858,E860:$BD860))</f>
        <v>#REF!</v>
      </c>
      <c r="E861" s="34" t="e">
        <f>IF($B857&gt;=$B858, E857, NPV($B858,F860:$BD860))</f>
        <v>#REF!</v>
      </c>
      <c r="F861" s="34" t="e">
        <f>IF($B857&gt;=$B858, F857, NPV($B858,G860:$BD860))</f>
        <v>#REF!</v>
      </c>
      <c r="G861" s="34" t="e">
        <f>IF($B857&gt;=$B858, G857, NPV($B858,H860:$BD860))</f>
        <v>#REF!</v>
      </c>
      <c r="H861" s="34" t="e">
        <f>IF($B857&gt;=$B858, H857, NPV($B858,I860:$BD860))</f>
        <v>#REF!</v>
      </c>
      <c r="I861" s="34" t="e">
        <f>IF($B857&gt;=$B858, I857, NPV($B858,J860:$BD860))</f>
        <v>#REF!</v>
      </c>
      <c r="J861" s="34" t="e">
        <f>IF($B857&gt;=$B858, J857, NPV($B858,K860:$BD860))</f>
        <v>#REF!</v>
      </c>
      <c r="K861" s="34" t="e">
        <f>IF($B857&gt;=$B858, K857, NPV($B858,L860:$BD860))</f>
        <v>#REF!</v>
      </c>
      <c r="L861" s="34" t="e">
        <f>IF($B857&gt;=$B858, L857, NPV($B858,M860:$BD860))</f>
        <v>#REF!</v>
      </c>
      <c r="M861" s="34" t="e">
        <f>IF($B857&gt;=$B858, M857, NPV($B858,N860:$BD860))</f>
        <v>#REF!</v>
      </c>
      <c r="N861" s="34" t="e">
        <f>IF($B857&gt;=$B858, N857, NPV($B858,O860:$BD860))</f>
        <v>#REF!</v>
      </c>
      <c r="O861" s="34" t="e">
        <f>IF($B857&gt;=$B858, O857, NPV($B858,P860:$BD860))</f>
        <v>#REF!</v>
      </c>
      <c r="P861" s="34" t="e">
        <f>IF($B857&gt;=$B858, P857, NPV($B858,Q860:$BD860))</f>
        <v>#REF!</v>
      </c>
      <c r="Q861" s="34" t="e">
        <f>IF($B857&gt;=$B858, Q857, NPV($B858,R860:$BD860))</f>
        <v>#REF!</v>
      </c>
      <c r="R861" s="34" t="e">
        <f>IF($B857&gt;=$B858, R857, NPV($B858,S860:$BD860))</f>
        <v>#REF!</v>
      </c>
      <c r="S861" s="34" t="e">
        <f>IF($B857&gt;=$B858, S857, NPV($B858,T860:$BD860))</f>
        <v>#REF!</v>
      </c>
      <c r="T861" s="34" t="e">
        <f>IF($B857&gt;=$B858, T857, NPV($B858,U860:$BD860))</f>
        <v>#REF!</v>
      </c>
      <c r="U861" s="34" t="e">
        <f>IF($B857&gt;=$B858, U857, NPV($B858,V860:$BD860))</f>
        <v>#REF!</v>
      </c>
      <c r="V861" s="34" t="e">
        <f>IF($B857&gt;=$B858, V857, NPV($B858,W860:$BD860))</f>
        <v>#REF!</v>
      </c>
      <c r="W861" s="34" t="e">
        <f>IF($B857&gt;=$B858, W857, NPV($B858,X860:$BD860))</f>
        <v>#REF!</v>
      </c>
      <c r="X861" s="34" t="e">
        <f>IF($B857&gt;=$B858, X857, NPV($B858,Y860:$BD860))</f>
        <v>#REF!</v>
      </c>
      <c r="Y861" s="34" t="e">
        <f>IF($B857&gt;=$B858, Y857, NPV($B858,Z860:$BD860))</f>
        <v>#REF!</v>
      </c>
      <c r="Z861" s="34" t="e">
        <f>IF($B857&gt;=$B858, Z857, NPV($B858,AA860:$BD860))</f>
        <v>#REF!</v>
      </c>
      <c r="AA861" s="34" t="e">
        <f>IF($B857&gt;=$B858, AA857, NPV($B858,AB860:$BD860))</f>
        <v>#REF!</v>
      </c>
      <c r="AB861" s="34" t="e">
        <f>IF($B857&gt;=$B858, AB857, NPV($B858,AC860:$BD860))</f>
        <v>#REF!</v>
      </c>
      <c r="AC861" s="34" t="e">
        <f>IF($B857&gt;=$B858, AC857, NPV($B858,AD860:$BD860))</f>
        <v>#REF!</v>
      </c>
      <c r="AD861" s="34" t="e">
        <f>IF($B857&gt;=$B858, AD857, NPV($B858,AE860:$BD860))</f>
        <v>#REF!</v>
      </c>
      <c r="AE861" s="34" t="e">
        <f>IF($B857&gt;=$B858, AE857, NPV($B858,AF860:$BD860))</f>
        <v>#REF!</v>
      </c>
      <c r="AF861" s="34" t="e">
        <f>IF($B857&gt;=$B858, AF857, NPV($B858,AG860:$BD860))</f>
        <v>#REF!</v>
      </c>
      <c r="AG861" s="34" t="e">
        <f>IF($B857&gt;=$B858, AG857, NPV($B858,AH860:$BD860))</f>
        <v>#REF!</v>
      </c>
      <c r="AH861" s="34" t="e">
        <f>IF($B857&gt;=$B858, AH857, NPV($B858,AI860:$BD860))</f>
        <v>#REF!</v>
      </c>
      <c r="AI861" s="34" t="e">
        <f>IF($B857&gt;=$B858, AI857, NPV($B858,AJ860:$BD860))</f>
        <v>#REF!</v>
      </c>
      <c r="AJ861" s="34" t="e">
        <f>IF($B857&gt;=$B858, AJ857, NPV($B858,AK860:$BD860))</f>
        <v>#REF!</v>
      </c>
      <c r="AK861" s="34" t="e">
        <f>IF($B857&gt;=$B858, AK857, NPV($B858,AL860:$BD860))</f>
        <v>#REF!</v>
      </c>
      <c r="AL861" s="34" t="e">
        <f>IF($B857&gt;=$B858, AL857, NPV($B858,AM860:$BD860))</f>
        <v>#REF!</v>
      </c>
      <c r="AM861" s="34" t="e">
        <f>IF($B857&gt;=$B858, AM857, NPV($B858,AN860:$BD860))</f>
        <v>#REF!</v>
      </c>
      <c r="AN861" s="34" t="e">
        <f>IF($B857&gt;=$B858, AN857, NPV($B858,AO860:$BD860))</f>
        <v>#REF!</v>
      </c>
      <c r="AO861" s="34" t="e">
        <f>IF($B857&gt;=$B858, AO857, NPV($B858,AP860:$BD860))</f>
        <v>#REF!</v>
      </c>
      <c r="AP861" s="34" t="e">
        <f>IF($B857&gt;=$B858, AP857, NPV($B858,AQ860:$BD860))</f>
        <v>#REF!</v>
      </c>
      <c r="AQ861" s="34" t="e">
        <f>IF($B857&gt;=$B858, AQ857, NPV($B858,AR860:$BD860))</f>
        <v>#REF!</v>
      </c>
      <c r="AR861" s="34"/>
      <c r="AS861" s="34"/>
      <c r="AT861" s="34"/>
      <c r="AU861" s="34"/>
      <c r="AV861" s="34"/>
      <c r="AW861" s="34"/>
      <c r="AX861" s="34"/>
      <c r="AY861" s="34"/>
      <c r="AZ861" s="34"/>
      <c r="BA861" s="34"/>
      <c r="BB861" s="34"/>
      <c r="BC861" s="34"/>
      <c r="BD861" s="34"/>
    </row>
    <row r="862" spans="1:56">
      <c r="A862" s="39"/>
      <c r="B862" s="12"/>
      <c r="C862" s="30" t="e">
        <f>$C$15</f>
        <v>#REF!</v>
      </c>
      <c r="D862" s="34" t="e">
        <f t="shared" ref="D862:AQ862" si="457">IF(D861=0,0,(1-D861/D857)*100)</f>
        <v>#REF!</v>
      </c>
      <c r="E862" s="34" t="e">
        <f t="shared" si="457"/>
        <v>#REF!</v>
      </c>
      <c r="F862" s="34" t="e">
        <f t="shared" si="457"/>
        <v>#REF!</v>
      </c>
      <c r="G862" s="34" t="e">
        <f t="shared" si="457"/>
        <v>#REF!</v>
      </c>
      <c r="H862" s="34" t="e">
        <f t="shared" si="457"/>
        <v>#REF!</v>
      </c>
      <c r="I862" s="34" t="e">
        <f t="shared" si="457"/>
        <v>#REF!</v>
      </c>
      <c r="J862" s="34" t="e">
        <f t="shared" si="457"/>
        <v>#REF!</v>
      </c>
      <c r="K862" s="34" t="e">
        <f t="shared" si="457"/>
        <v>#REF!</v>
      </c>
      <c r="L862" s="34" t="e">
        <f t="shared" si="457"/>
        <v>#REF!</v>
      </c>
      <c r="M862" s="34" t="e">
        <f t="shared" si="457"/>
        <v>#REF!</v>
      </c>
      <c r="N862" s="34" t="e">
        <f t="shared" si="457"/>
        <v>#REF!</v>
      </c>
      <c r="O862" s="34" t="e">
        <f t="shared" si="457"/>
        <v>#REF!</v>
      </c>
      <c r="P862" s="34" t="e">
        <f t="shared" si="457"/>
        <v>#REF!</v>
      </c>
      <c r="Q862" s="34" t="e">
        <f t="shared" si="457"/>
        <v>#REF!</v>
      </c>
      <c r="R862" s="34" t="e">
        <f t="shared" si="457"/>
        <v>#REF!</v>
      </c>
      <c r="S862" s="34" t="e">
        <f t="shared" si="457"/>
        <v>#REF!</v>
      </c>
      <c r="T862" s="34" t="e">
        <f t="shared" si="457"/>
        <v>#REF!</v>
      </c>
      <c r="U862" s="34" t="e">
        <f t="shared" si="457"/>
        <v>#REF!</v>
      </c>
      <c r="V862" s="34" t="e">
        <f t="shared" si="457"/>
        <v>#REF!</v>
      </c>
      <c r="W862" s="34" t="e">
        <f t="shared" si="457"/>
        <v>#REF!</v>
      </c>
      <c r="X862" s="34" t="e">
        <f t="shared" si="457"/>
        <v>#REF!</v>
      </c>
      <c r="Y862" s="34" t="e">
        <f t="shared" si="457"/>
        <v>#REF!</v>
      </c>
      <c r="Z862" s="34" t="e">
        <f t="shared" si="457"/>
        <v>#REF!</v>
      </c>
      <c r="AA862" s="34" t="e">
        <f t="shared" si="457"/>
        <v>#REF!</v>
      </c>
      <c r="AB862" s="34" t="e">
        <f t="shared" si="457"/>
        <v>#REF!</v>
      </c>
      <c r="AC862" s="34" t="e">
        <f t="shared" si="457"/>
        <v>#REF!</v>
      </c>
      <c r="AD862" s="34" t="e">
        <f t="shared" si="457"/>
        <v>#REF!</v>
      </c>
      <c r="AE862" s="34" t="e">
        <f t="shared" si="457"/>
        <v>#REF!</v>
      </c>
      <c r="AF862" s="34" t="e">
        <f t="shared" si="457"/>
        <v>#REF!</v>
      </c>
      <c r="AG862" s="34" t="e">
        <f t="shared" si="457"/>
        <v>#REF!</v>
      </c>
      <c r="AH862" s="34" t="e">
        <f t="shared" si="457"/>
        <v>#REF!</v>
      </c>
      <c r="AI862" s="34" t="e">
        <f t="shared" si="457"/>
        <v>#REF!</v>
      </c>
      <c r="AJ862" s="34" t="e">
        <f t="shared" si="457"/>
        <v>#REF!</v>
      </c>
      <c r="AK862" s="34" t="e">
        <f t="shared" si="457"/>
        <v>#REF!</v>
      </c>
      <c r="AL862" s="34" t="e">
        <f t="shared" si="457"/>
        <v>#REF!</v>
      </c>
      <c r="AM862" s="34" t="e">
        <f t="shared" si="457"/>
        <v>#REF!</v>
      </c>
      <c r="AN862" s="34" t="e">
        <f t="shared" si="457"/>
        <v>#REF!</v>
      </c>
      <c r="AO862" s="34" t="e">
        <f t="shared" si="457"/>
        <v>#REF!</v>
      </c>
      <c r="AP862" s="34" t="e">
        <f t="shared" si="457"/>
        <v>#REF!</v>
      </c>
      <c r="AQ862" s="34" t="e">
        <f t="shared" si="457"/>
        <v>#REF!</v>
      </c>
      <c r="AR862" s="50"/>
      <c r="AS862" s="50"/>
      <c r="AT862" s="50"/>
      <c r="AU862" s="50"/>
      <c r="AV862" s="50"/>
      <c r="AW862" s="50"/>
      <c r="AX862" s="50"/>
      <c r="AY862" s="50"/>
      <c r="AZ862" s="50"/>
      <c r="BA862" s="50"/>
      <c r="BB862" s="12"/>
      <c r="BC862" s="12"/>
      <c r="BD862" s="12"/>
    </row>
    <row r="863" spans="1:56">
      <c r="C863" s="30" t="str">
        <f>$C$16</f>
        <v>t-g&gt;0</v>
      </c>
      <c r="D863" s="42" t="e">
        <f t="shared" ref="D863:AE863" si="458">IF(D854-$B855&gt;0,D854-$B855,0)</f>
        <v>#REF!</v>
      </c>
      <c r="E863" s="42" t="e">
        <f t="shared" si="458"/>
        <v>#REF!</v>
      </c>
      <c r="F863" s="42" t="e">
        <f t="shared" si="458"/>
        <v>#REF!</v>
      </c>
      <c r="G863" s="42" t="e">
        <f t="shared" si="458"/>
        <v>#REF!</v>
      </c>
      <c r="H863" s="42" t="e">
        <f t="shared" si="458"/>
        <v>#REF!</v>
      </c>
      <c r="I863" s="42" t="e">
        <f t="shared" si="458"/>
        <v>#REF!</v>
      </c>
      <c r="J863" s="42" t="e">
        <f t="shared" si="458"/>
        <v>#REF!</v>
      </c>
      <c r="K863" s="42" t="e">
        <f t="shared" si="458"/>
        <v>#REF!</v>
      </c>
      <c r="L863" s="42" t="e">
        <f t="shared" si="458"/>
        <v>#REF!</v>
      </c>
      <c r="M863" s="42" t="e">
        <f t="shared" si="458"/>
        <v>#REF!</v>
      </c>
      <c r="N863" s="42" t="e">
        <f t="shared" si="458"/>
        <v>#REF!</v>
      </c>
      <c r="O863" s="42" t="e">
        <f t="shared" si="458"/>
        <v>#REF!</v>
      </c>
      <c r="P863" s="42" t="e">
        <f t="shared" si="458"/>
        <v>#REF!</v>
      </c>
      <c r="Q863" s="42" t="e">
        <f t="shared" si="458"/>
        <v>#REF!</v>
      </c>
      <c r="R863" s="42" t="e">
        <f t="shared" si="458"/>
        <v>#REF!</v>
      </c>
      <c r="S863" s="42" t="e">
        <f t="shared" si="458"/>
        <v>#REF!</v>
      </c>
      <c r="T863" s="42" t="e">
        <f t="shared" si="458"/>
        <v>#REF!</v>
      </c>
      <c r="U863" s="42" t="e">
        <f t="shared" si="458"/>
        <v>#REF!</v>
      </c>
      <c r="V863" s="42" t="e">
        <f t="shared" si="458"/>
        <v>#REF!</v>
      </c>
      <c r="W863" s="42" t="e">
        <f t="shared" si="458"/>
        <v>#REF!</v>
      </c>
      <c r="X863" s="42" t="e">
        <f t="shared" si="458"/>
        <v>#REF!</v>
      </c>
      <c r="Y863" s="42" t="e">
        <f t="shared" si="458"/>
        <v>#REF!</v>
      </c>
      <c r="Z863" s="42" t="e">
        <f t="shared" si="458"/>
        <v>#REF!</v>
      </c>
      <c r="AA863" s="42" t="e">
        <f t="shared" si="458"/>
        <v>#REF!</v>
      </c>
      <c r="AB863" s="42" t="e">
        <f t="shared" si="458"/>
        <v>#REF!</v>
      </c>
      <c r="AC863" s="42" t="e">
        <f t="shared" si="458"/>
        <v>#REF!</v>
      </c>
      <c r="AD863" s="42" t="e">
        <f t="shared" si="458"/>
        <v>#REF!</v>
      </c>
      <c r="AE863" s="42" t="e">
        <f t="shared" si="458"/>
        <v>#REF!</v>
      </c>
      <c r="AF863" s="42"/>
      <c r="AG863" s="42"/>
      <c r="AH863" s="42"/>
      <c r="AI863" s="42"/>
      <c r="AJ863" s="42"/>
      <c r="AK863" s="42"/>
      <c r="AL863" s="42"/>
      <c r="AM863" s="42"/>
      <c r="AN863" s="42"/>
      <c r="AO863" s="42"/>
      <c r="AP863" s="42"/>
      <c r="AQ863" s="42"/>
      <c r="AR863" s="43"/>
      <c r="AS863" s="43"/>
      <c r="AT863" s="43"/>
      <c r="AU863" s="43"/>
      <c r="AV863" s="43"/>
      <c r="AW863" s="43"/>
      <c r="AX863" s="43"/>
      <c r="AY863" s="43"/>
      <c r="AZ863" s="43"/>
      <c r="BA863" s="43"/>
      <c r="BB863" s="12"/>
      <c r="BC863" s="12"/>
      <c r="BD863" s="12"/>
    </row>
    <row r="864" spans="1:56">
      <c r="C864" s="30"/>
      <c r="D864" s="42" t="e">
        <f>IF(D863=0,0,CHOOSE(D863,D870,E870,F870,G870,H870,I870,J870,K870,L870,M870,N870,O870,P870,Q870,R870,S870,T870,U870,V870,W870,X870,Y870,Z870,AA870,AB870,AC870,AD870,AE870,AF870))</f>
        <v>#REF!</v>
      </c>
      <c r="E864" s="42" t="e">
        <f>IF(E863=0,0,CHOOSE(E863,D870,E870,F870,G870,H870,I870,J870,K870,L870,M870,N870,O870,P870,Q870,R870,S870,T870,U870,V870,W870,X870,Y870,Z870,AA870,AB870,AC870,AD870,AE870,AF870))</f>
        <v>#REF!</v>
      </c>
      <c r="F864" s="42" t="e">
        <f>IF(F863=0,0,CHOOSE(F863,D870,E870,F870,G870,H870,I870,J870,K870,L870,M870,N870,O870,P870,Q870,R870,S870,T870,U870,V870,W870,X870,Y870,Z870,AA870,AB870,AC870,AD870,AE870,AF870))</f>
        <v>#REF!</v>
      </c>
      <c r="G864" s="42" t="e">
        <f>IF(G863=0,0,CHOOSE(G863,D870,E870,F870,G870,H870,I870,J870,K870,L870,M870,N870,O870,P870,Q870,R870,S870,T870,U870,V870,W870,X870,Y870,Z870,AA870,AB870,AC870,AD870,AE870,AF870))</f>
        <v>#REF!</v>
      </c>
      <c r="H864" s="42" t="e">
        <f>IF(H863=0,0,CHOOSE(H863,D870,E870,F870,G870,H870,I870,J870,K870,L870,M870,N870,O870,P870,Q870,R870,S870,T870,U870,V870,W870,X870,Y870,Z870,AA870,AB870,AC870,AD870,AE870,AF870))</f>
        <v>#REF!</v>
      </c>
      <c r="I864" s="42" t="e">
        <f>IF(I863=0,0,CHOOSE(I863,D870,E870,F870,G870,H870,I870,J870,K870,L870,M870,N870,O870,P870,Q870,R870,S870,T870,U870,V870,W870,X870,Y870,Z870,AA870,AB870,AC870,AD870,AE870,AF870))</f>
        <v>#REF!</v>
      </c>
      <c r="J864" s="42" t="e">
        <f>IF(J863=0,0,CHOOSE(J863,D870,E870,F870,G870,H870,I870,J870,K870,L870,M870,N870,O870,P870,Q870,R870,S870,T870,U870,V870,W870,X870,Y870,Z870,AA870,AB870,AC870,AD870,AE870,AF870))</f>
        <v>#REF!</v>
      </c>
      <c r="K864" s="42" t="e">
        <f>IF(K863=0,0,CHOOSE(K863,D870,E870,F870,G870,H870,I870,J870,K870,L870,M870,N870,O870,P870,Q870,R870,S870,T870,U870,V870,W870,X870,Y870,Z870,AA870,AB870,AC870,AD870,AE870,AF870))</f>
        <v>#REF!</v>
      </c>
      <c r="L864" s="42" t="e">
        <f>IF(L863=0,0,CHOOSE(L863,D870,E870,F870,G870,H870,I870,J870,K870,L870,M870,N870,O870,P870,Q870,R870,S870,T870,U870,V870,W870,X870,Y870,Z870,AA870,AB870,AC870,AD870,AE870,AF870))</f>
        <v>#REF!</v>
      </c>
      <c r="M864" s="42" t="e">
        <f>IF(M863=0,0,CHOOSE(M863,D870,E870,F870,G870,H870,I870,J870,K870,L870,M870,N870,O870,P870,Q870,R870,S870,T870,U870,V870,W870,X870,Y870,Z870,AA870,AB870,AC870,AD870,AE870,AF870))</f>
        <v>#REF!</v>
      </c>
      <c r="N864" s="42" t="e">
        <f>IF(N863=0,0,CHOOSE(N863,D870,E870,F870,G870,H870,I870,J870,K870,L870,M870,N870,O870,P870,Q870,R870,S870,T870,U870,V870,W870,X870,Y870,Z870,AA870,AB870,AC870,AD870,AE870,AF870))</f>
        <v>#REF!</v>
      </c>
      <c r="O864" s="42" t="e">
        <f>IF(O863=0,0,CHOOSE(O863,D870,E870,F870,G870,H870,I870,J870,K870,L870,M870,N870,O870,P870,Q870,R870,S870,T870,U870,V870,W870,X870,Y870,Z870,AA870,AB870,AC870,AD870,AE870,AF870))</f>
        <v>#REF!</v>
      </c>
      <c r="P864" s="42" t="e">
        <f>IF(P863=0,0,CHOOSE(P863,D870,E870,F870,G870,H870,I870,J870,K870,L870,M870,N870,O870,P870,Q870,R870,S870,T870,U870,V870,W870,X870,Y870,Z870,AA870,AB870,AC870,AD870,AE870,AF870))</f>
        <v>#REF!</v>
      </c>
      <c r="Q864" s="42" t="e">
        <f>IF(Q863=0,0,CHOOSE(Q863,D870,E870,F870,G870,H870,I870,J870,K870,L870,M870,N870,O870,P870,Q870,R870,S870,T870,U870,V870,W870,X870,Y870,Z870,AA870,AB870,AC870,AD870,AE870,AF870))</f>
        <v>#REF!</v>
      </c>
      <c r="R864" s="42" t="e">
        <f>IF(R863=0,0,CHOOSE(R863,D870,E870,F870,G870,H870,I870,J870,K870,L870,M870,N870,O870,P870,Q870,R870,S870,T870,U870,V870,W870,X870,Y870,Z870,AA870,AB870,AC870,AD870,AE870,AF870))</f>
        <v>#REF!</v>
      </c>
      <c r="S864" s="42" t="e">
        <f>IF(S863=0,0,CHOOSE(S863,D870,E870,F870,G870,H870,I870,J870,K870,L870,M870,N870,O870,P870,Q870,R870,S870,T870,U870,V870,W870,X870,Y870,Z870,AA870,AB870,AC870,AD870,AE870,AF870))</f>
        <v>#REF!</v>
      </c>
      <c r="T864" s="42" t="e">
        <f>IF(T863=0,0,CHOOSE(T863,D870,E870,F870,G870,H870,I870,J870,K870,L870,M870,N870,O870,P870,Q870,R870,S870,T870,U870,V870,W870,X870,Y870,Z870,AA870,AB870,AC870,AD870,AE870,AF870))</f>
        <v>#REF!</v>
      </c>
      <c r="U864" s="42" t="e">
        <f>IF(U863=0,0,CHOOSE(U863,D870,E870,F870,G870,H870,I870,J870,K870,L870,M870,N870,O870,P870,Q870,R870,S870,T870,U870,V870,W870,X870,Y870,Z870,AA870,AB870,AC870,AD870,AE870,AF870))</f>
        <v>#REF!</v>
      </c>
      <c r="V864" s="42" t="e">
        <f>IF(V863=0,0,CHOOSE(V863,D870,E870,F870,G870,H870,I870,J870,K870,L870,M870,N870,O870,P870,Q870,R870,S870,T870,U870,V870,W870,X870,Y870,Z870,AA870,AB870,AC870,AD870,AE870,AF870))</f>
        <v>#REF!</v>
      </c>
      <c r="W864" s="42" t="e">
        <f>IF(W863=0,0,CHOOSE(W863,D870,E870,F870,G870,H870,I870,J870,K870,L870,M870,N870,O870,P870,Q870,R870,S870,T870,U870,V870,W870,X870,Y870,Z870,AA870,AB870,AC870,AD870,AE870,AF870))</f>
        <v>#REF!</v>
      </c>
      <c r="X864" s="42" t="e">
        <f>IF(X863=0,0,CHOOSE(X863,D870,E870,F870,G870,H870,I870,J870,K870,L870,M870,N870,O870,P870,Q870,R870,S870,T870,U870,V870,W870,X870,Y870,Z870,AA870,AB870,AC870,AD870,AE870,AF870))</f>
        <v>#REF!</v>
      </c>
      <c r="Y864" s="42" t="e">
        <f>IF(Y863=0,0,CHOOSE(Y863,D870,E870,F870,G870,H870,I870,J870,K870,L870,M870,N870,O870,P870,Q870,R870,S870,T870,U870,V870,W870,X870,Y870,Z870,AA870,AB870,AC870,AD870,AE870,AF870))</f>
        <v>#REF!</v>
      </c>
      <c r="Z864" s="42" t="e">
        <f>IF(Z863=0,0,CHOOSE(Z863,D870,E870,F870,G870,H870,I870,J870,K870,L870,M870,N870,O870,P870,Q870,R870,S870,T870,U870,V870,W870,X870,Y870,Z870,AA870,AB870,AC870,AD870,AE870,AF870))</f>
        <v>#REF!</v>
      </c>
      <c r="AA864" s="42" t="e">
        <f>IF(AA863=0,0,CHOOSE(AA863,D870,E870,F870,G870,H870,I870,J870,K870,L870,M870,N870,O870,P870,Q870,R870,S870,T870,U870,V870,W870,X870,Y870,Z870,AA870,AB870,AC870,AD870,AE870,AF870))</f>
        <v>#REF!</v>
      </c>
      <c r="AB864" s="42" t="e">
        <f>IF(AB863=0,0,CHOOSE(AB863,D870,E870,F870,G870,H870,I870,J870,K870,L870,M870,N870,O870,P870,Q870,R870,S870,T870,U870,V870,W870,X870,Y870,Z870,AA870,AB870,AC870,AD870,AE870,AF870))</f>
        <v>#REF!</v>
      </c>
      <c r="AC864" s="42" t="e">
        <f>IF(AC863=0,0,CHOOSE(AC863,D870,E870,F870,G870,H870,I870,J870,K870,L870,M870,N870,O870,P870,Q870,R870,S870,T870,U870,V870,W870,X870,Y870,Z870,AA870,AB870,AC870,AD870,AE870,AF870))</f>
        <v>#REF!</v>
      </c>
      <c r="AD864" s="42" t="e">
        <f>IF(AD863=0,0,CHOOSE(AD863,D870,E870,F870,G870,H870,I870,J870,K870,L870,M870,N870,O870,P870,Q870,R870,S870,T870,U870,V870,W870,X870,Y870,Z870,AA870,AB870,AC870,AD870,AE870,AF870))</f>
        <v>#REF!</v>
      </c>
      <c r="AE864" s="42" t="e">
        <f>IF(AE863=0,0,CHOOSE(AE863,D870,E870,F870,G870,H870,I870,J870,K870,L870,M870,N870,O870,P870,Q870,R870,S870,T870,U870,V870,W870,X870,Y870,Z870,AA870,AB870,AC870,AD870,AE870,AF870))</f>
        <v>#REF!</v>
      </c>
      <c r="AF864" s="42"/>
      <c r="AG864" s="42"/>
      <c r="AH864" s="42"/>
      <c r="AI864" s="42"/>
      <c r="AJ864" s="42"/>
      <c r="AK864" s="42"/>
      <c r="AL864" s="42"/>
      <c r="AM864" s="42"/>
      <c r="AN864" s="42"/>
      <c r="AO864" s="42"/>
      <c r="AP864" s="42"/>
      <c r="AQ864" s="42"/>
      <c r="AR864" s="23"/>
      <c r="AS864" s="23"/>
      <c r="AT864" s="23"/>
      <c r="AU864" s="23"/>
      <c r="AV864" s="23"/>
      <c r="AW864" s="23"/>
      <c r="AX864" s="23"/>
      <c r="AY864" s="23"/>
      <c r="AZ864" s="23"/>
      <c r="BA864" s="23"/>
      <c r="BB864" s="12"/>
      <c r="BC864" s="12"/>
      <c r="BD864" s="12"/>
    </row>
    <row r="865" spans="1:56">
      <c r="C865" s="30" t="str">
        <f>$C$18</f>
        <v>t-m condition</v>
      </c>
      <c r="D865" s="42" t="e">
        <f t="shared" ref="D865:AE865" si="459">IF(D854-$B856&gt;0,D854-$B856,0)</f>
        <v>#REF!</v>
      </c>
      <c r="E865" s="42" t="e">
        <f t="shared" si="459"/>
        <v>#REF!</v>
      </c>
      <c r="F865" s="42" t="e">
        <f t="shared" si="459"/>
        <v>#REF!</v>
      </c>
      <c r="G865" s="42" t="e">
        <f t="shared" si="459"/>
        <v>#REF!</v>
      </c>
      <c r="H865" s="42" t="e">
        <f t="shared" si="459"/>
        <v>#REF!</v>
      </c>
      <c r="I865" s="42" t="e">
        <f t="shared" si="459"/>
        <v>#REF!</v>
      </c>
      <c r="J865" s="42" t="e">
        <f t="shared" si="459"/>
        <v>#REF!</v>
      </c>
      <c r="K865" s="42" t="e">
        <f t="shared" si="459"/>
        <v>#REF!</v>
      </c>
      <c r="L865" s="42" t="e">
        <f t="shared" si="459"/>
        <v>#REF!</v>
      </c>
      <c r="M865" s="42" t="e">
        <f t="shared" si="459"/>
        <v>#REF!</v>
      </c>
      <c r="N865" s="42" t="e">
        <f t="shared" si="459"/>
        <v>#REF!</v>
      </c>
      <c r="O865" s="42" t="e">
        <f t="shared" si="459"/>
        <v>#REF!</v>
      </c>
      <c r="P865" s="42" t="e">
        <f t="shared" si="459"/>
        <v>#REF!</v>
      </c>
      <c r="Q865" s="42" t="e">
        <f t="shared" si="459"/>
        <v>#REF!</v>
      </c>
      <c r="R865" s="42" t="e">
        <f t="shared" si="459"/>
        <v>#REF!</v>
      </c>
      <c r="S865" s="42" t="e">
        <f t="shared" si="459"/>
        <v>#REF!</v>
      </c>
      <c r="T865" s="42" t="e">
        <f t="shared" si="459"/>
        <v>#REF!</v>
      </c>
      <c r="U865" s="42" t="e">
        <f t="shared" si="459"/>
        <v>#REF!</v>
      </c>
      <c r="V865" s="42" t="e">
        <f t="shared" si="459"/>
        <v>#REF!</v>
      </c>
      <c r="W865" s="42" t="e">
        <f t="shared" si="459"/>
        <v>#REF!</v>
      </c>
      <c r="X865" s="42" t="e">
        <f t="shared" si="459"/>
        <v>#REF!</v>
      </c>
      <c r="Y865" s="42" t="e">
        <f t="shared" si="459"/>
        <v>#REF!</v>
      </c>
      <c r="Z865" s="42" t="e">
        <f t="shared" si="459"/>
        <v>#REF!</v>
      </c>
      <c r="AA865" s="42" t="e">
        <f t="shared" si="459"/>
        <v>#REF!</v>
      </c>
      <c r="AB865" s="42" t="e">
        <f t="shared" si="459"/>
        <v>#REF!</v>
      </c>
      <c r="AC865" s="42" t="e">
        <f t="shared" si="459"/>
        <v>#REF!</v>
      </c>
      <c r="AD865" s="42" t="e">
        <f t="shared" si="459"/>
        <v>#REF!</v>
      </c>
      <c r="AE865" s="42" t="e">
        <f t="shared" si="459"/>
        <v>#REF!</v>
      </c>
      <c r="AF865" s="42"/>
      <c r="AG865" s="42"/>
      <c r="AH865" s="42"/>
      <c r="AI865" s="42"/>
      <c r="AJ865" s="42"/>
      <c r="AK865" s="42"/>
      <c r="AL865" s="42"/>
      <c r="AM865" s="42"/>
      <c r="AN865" s="42"/>
      <c r="AO865" s="42"/>
      <c r="AP865" s="42"/>
      <c r="AQ865" s="42"/>
      <c r="AR865" s="45"/>
      <c r="AS865" s="45"/>
      <c r="AT865" s="45"/>
      <c r="AU865" s="45"/>
      <c r="AV865" s="45"/>
      <c r="AW865" s="46"/>
      <c r="AX865" s="45"/>
      <c r="AY865" s="45"/>
      <c r="AZ865" s="45"/>
      <c r="BA865" s="45"/>
      <c r="BB865" s="12"/>
      <c r="BC865" s="12"/>
      <c r="BD865" s="12"/>
    </row>
    <row r="866" spans="1:56">
      <c r="D866" s="34" t="e">
        <f>IF(D865=0,0,CHOOSE(D865,D870,E870,F870,G870,H870,I870,J870,K870,L870,M870,N870,O870,P870,Q870,R870,S870,T870,U870,V870,W870,X870,Y870,Z870,AA870,AB870,AC870,AD870,AE870))</f>
        <v>#REF!</v>
      </c>
      <c r="E866" s="34" t="e">
        <f>IF(E865=0,0,CHOOSE(E865,D870,E870,F870,G870,H870,I870,J870,K870,L870,M870,N870,O870,P870,Q870,R870,S870,T870,U870,V870,W870,X870,Y870,Z870,AA870,AB870,AC870,AD870,AE870))</f>
        <v>#REF!</v>
      </c>
      <c r="F866" s="34" t="e">
        <f>IF(F865=0,0,CHOOSE(F865,D870,E870,F870,G870,H870,I870,J870,K870,L870,M870,N870,O870,P870,Q870,R870,S870,T870,U870,V870,W870,X870,Y870,Z870,AA870,AB870,AC870,AD870,AE870))</f>
        <v>#REF!</v>
      </c>
      <c r="G866" s="34" t="e">
        <f>IF(G865=0,0,CHOOSE(G865,D870,E870,F870,G870,H870,I870,J870,K870,L870,M870,N870,O870,P870,Q870,R870,S870,T870,U870,V870,W870,X870,Y870,Z870,AA870,AB870,AC870,AD870,AE870))</f>
        <v>#REF!</v>
      </c>
      <c r="H866" s="34" t="e">
        <f>IF(H865=0,0,CHOOSE(H865,D870,E870,F870,G870,H870,I870,J870,K870,L870,M870,N870,O870,P870,Q870,R870,S870,T870,U870,V870,W870,X870,Y870,Z870,AA870,AB870,AC870,AD870,AE870))</f>
        <v>#REF!</v>
      </c>
      <c r="I866" s="34" t="e">
        <f>IF(I865=0,0,CHOOSE(I865,D870,E870,F870,G870,H870,I870,J870,K870,L870,M870,N870,O870,P870,Q870,R870,S870,T870,U870,V870,W870,X870,Y870,Z870,AA870,AB870,AC870,AD870,AE870))</f>
        <v>#REF!</v>
      </c>
      <c r="J866" s="34" t="e">
        <f>IF(J865=0,0,CHOOSE(J865,D870,E870,F870,G870,H870,I870,J870,K870,L870,M870,N870,O870,P870,Q870,R870,S870,T870,U870,V870,W870,X870,Y870,Z870,AA870,AB870,AC870,AD870,AE870))</f>
        <v>#REF!</v>
      </c>
      <c r="K866" s="34" t="e">
        <f>IF(K865=0,0,CHOOSE(K865,D870,E870,F870,G870,H870,I870,J870,K870,L870,M870,N870,O870,P870,Q870,R870,S870,T870,U870,V870,W870,X870,Y870,Z870,AA870,AB870,AC870,AD870,AE870))</f>
        <v>#REF!</v>
      </c>
      <c r="L866" s="34" t="e">
        <f>IF(L865=0,0,CHOOSE(L865,D870,E870,F870,G870,H870,I870,J870,K870,L870,M870,N870,O870,P870,Q870,R870,S870,T870,U870,V870,W870,X870,Y870,Z870,AA870,AB870,AC870,AD870,AE870))</f>
        <v>#REF!</v>
      </c>
      <c r="M866" s="34" t="e">
        <f>IF(M865=0,0,CHOOSE(M865,D870,E870,F870,G870,H870,I870,J870,K870,L870,M870,N870,O870,P870,Q870,R870,S870,T870,U870,V870,W870,X870,Y870,Z870,AA870,AB870,AC870,AD870,AE870))</f>
        <v>#REF!</v>
      </c>
      <c r="N866" s="34" t="e">
        <f>IF(N865=0,0,CHOOSE(N865,D870,E870,F870,G870,H870,I870,J870,K870,L870,M870,N870,O870,P870,Q870,R870,S870,T870,U870,V870,W870,X870,Y870,Z870,AA870,AB870,AC870,AD870,AE870))</f>
        <v>#REF!</v>
      </c>
      <c r="O866" s="34" t="e">
        <f>IF(O865=0,0,CHOOSE(O865,D870,E870,F870,G870,H870,I870,J870,K870,L870,M870,N870,O870,P870,Q870,R870,S870,T870,U870,V870,W870,X870,Y870,Z870,AA870,AB870,AC870,AD870,AE870))</f>
        <v>#REF!</v>
      </c>
      <c r="P866" s="34" t="e">
        <f>IF(P865=0,0,CHOOSE(P865,D870,E870,F870,G870,H870,I870,J870,K870,L870,M870,N870,O870,P870,Q870,R870,S870,T870,U870,V870,W870,X870,Y870,Z870,AA870,AB870,AC870,AD870,AE870))</f>
        <v>#REF!</v>
      </c>
      <c r="Q866" s="34" t="e">
        <f>IF(Q865=0,0,CHOOSE(Q865,D870,E870,F870,G870,H870,I870,J870,K870,L870,M870,N870,O870,P870,Q870,R870,S870,T870,U870,V870,W870,X870,Y870,Z870,AA870,AB870,AC870,AD870,AE870))</f>
        <v>#REF!</v>
      </c>
      <c r="R866" s="34" t="e">
        <f>IF(R865=0,0,CHOOSE(R865,D870,E870,F870,G870,H870,I870,J870,K870,L870,M870,N870,O870,P870,Q870,R870,S870,T870,U870,V870,W870,X870,Y870,Z870,AA870,AB870,AC870,AD870,AE870))</f>
        <v>#REF!</v>
      </c>
      <c r="S866" s="34" t="e">
        <f>IF(S865=0,0,CHOOSE(S865,D870,E870,F870,G870,H870,I870,J870,K870,L870,M870,N870,O870,P870,Q870,R870,S870,T870,U870,V870,W870,X870,Y870,Z870,AA870,AB870,AC870,AD870,AE870))</f>
        <v>#REF!</v>
      </c>
      <c r="T866" s="34" t="e">
        <f>IF(T865=0,0,CHOOSE(T865,D870,E870,F870,G870,H870,I870,J870,K870,L870,M870,N870,O870,P870,Q870,R870,S870,T870,U870,V870,W870,X870,Y870,Z870,AA870,AB870,AC870,AD870,AE870))</f>
        <v>#REF!</v>
      </c>
      <c r="U866" s="34" t="e">
        <f>IF(U865=0,0,CHOOSE(U865,D870,E870,F870,G870,H870,I870,J870,K870,L870,M870,N870,O870,P870,Q870,R870,S870,T870,U870,V870,W870,X870,Y870,Z870,AA870,AB870,AC870,AD870,AE870))</f>
        <v>#REF!</v>
      </c>
      <c r="V866" s="34" t="e">
        <f>IF(V865=0,0,CHOOSE(V865,D870,E870,F870,G870,H870,I870,J870,K870,L870,M870,N870,O870,P870,Q870,R870,S870,T870,U870,V870,W870,X870,Y870,Z870,AA870,AB870,AC870,AD870,AE870))</f>
        <v>#REF!</v>
      </c>
      <c r="W866" s="34" t="e">
        <f>IF(W865=0,0,CHOOSE(W865,D870,E870,F870,G870,H870,I870,J870,K870,L870,M870,N870,O870,P870,Q870,R870,S870,T870,U870,V870,W870,X870,Y870,Z870,AA870,AB870,AC870,AD870,AE870))</f>
        <v>#REF!</v>
      </c>
      <c r="X866" s="34" t="e">
        <f>IF(X865=0,0,CHOOSE(X865,D870,E870,F870,G870,H870,I870,J870,K870,L870,M870,N870,O870,P870,Q870,R870,S870,T870,U870,V870,W870,X870,Y870,Z870,AA870,AB870,AC870,AD870,AE870))</f>
        <v>#REF!</v>
      </c>
      <c r="Y866" s="34" t="e">
        <f>IF(Y865=0,0,CHOOSE(Y865,D870,E870,F870,G870,H870,I870,J870,K870,L870,M870,N870,O870,P870,Q870,R870,S870,T870,U870,V870,W870,X870,Y870,Z870,AA870,AB870,AC870,AD870,AE870))</f>
        <v>#REF!</v>
      </c>
      <c r="Z866" s="34" t="e">
        <f>IF(Z865=0,0,CHOOSE(Z865,D870,E870,F870,G870,H870,I870,J870,K870,L870,M870,N870,O870,P870,Q870,R870,S870,T870,U870,V870,W870,X870,Y870,Z870,AA870,AB870,AC870,AD870,AE870))</f>
        <v>#REF!</v>
      </c>
      <c r="AA866" s="34" t="e">
        <f>IF(AA865=0,0,CHOOSE(AA865,D870,E870,F870,G870,H870,I870,J870,K870,L870,M870,N870,O870,P870,Q870,R870,S870,T870,U870,V870,W870,X870,Y870,Z870,AA870,AB870,AC870,AD870,AE870))</f>
        <v>#REF!</v>
      </c>
      <c r="AB866" s="34" t="e">
        <f>IF(AB865=0,0,CHOOSE(AB865,D870,E870,F870,G870,H870,I870,J870,K870,L870,M870,N870,O870,P870,Q870,R870,S870,T870,U870,V870,W870,X870,Y870,Z870,AA870,AB870,AC870,AD870,AE870))</f>
        <v>#REF!</v>
      </c>
      <c r="AC866" s="34" t="e">
        <f>IF(AC865=0,0,CHOOSE(AC865,D870,E870,F870,G870,H870,I870,J870,K870,L870,M870,N870,O870,P870,Q870,R870,S870,T870,U870,V870,W870,X870,Y870,Z870,AA870,AB870,AC870,AD870,AE870))</f>
        <v>#REF!</v>
      </c>
      <c r="AD866" s="34" t="e">
        <f>IF(AD865=0,0,CHOOSE(AD865,D870,E870,F870,G870,H870,I870,J870,K870,L870,M870,N870,O870,P870,Q870,R870,S870,T870,U870,V870,W870,X870,Y870,Z870,AA870,AB870,AC870,AD870,AE870))</f>
        <v>#REF!</v>
      </c>
      <c r="AE866" s="34" t="e">
        <f>IF(AE865=0,0,CHOOSE(AE865,D870,E870,F870,G870,H870,I870,J870,K870,L870,M870,N870,O870,P870,Q870,R870,S870,T870,U870,V870,W870,X870,Y870,Z870,AA870,AB870,AC870,AD870,AE870))</f>
        <v>#REF!</v>
      </c>
      <c r="AF866" s="42"/>
      <c r="AG866" s="42"/>
      <c r="AH866" s="42"/>
      <c r="AI866" s="42"/>
      <c r="AJ866" s="42"/>
      <c r="AK866" s="42"/>
      <c r="AL866" s="42"/>
      <c r="AM866" s="42"/>
      <c r="AN866" s="42"/>
      <c r="AO866" s="42"/>
      <c r="AP866" s="42"/>
      <c r="AQ866" s="42"/>
      <c r="AR866" s="12"/>
      <c r="AS866" s="12"/>
      <c r="AT866" s="12"/>
      <c r="AU866" s="12"/>
      <c r="AV866" s="12"/>
      <c r="AW866" s="12"/>
      <c r="AX866" s="12"/>
      <c r="AY866" s="12"/>
      <c r="AZ866" s="12"/>
      <c r="BA866" s="12"/>
      <c r="BB866" s="12"/>
      <c r="BC866" s="12"/>
      <c r="BD866" s="12"/>
    </row>
    <row r="867" spans="1:56">
      <c r="A867" s="49"/>
      <c r="B867" s="12"/>
      <c r="C867" s="12"/>
      <c r="D867" s="22"/>
      <c r="E867" s="22"/>
      <c r="F867" s="22"/>
      <c r="G867" s="22"/>
      <c r="H867" s="22"/>
      <c r="I867" s="22"/>
      <c r="J867" s="22"/>
      <c r="K867" s="22"/>
      <c r="L867" s="22"/>
      <c r="M867" s="22"/>
      <c r="N867" s="22"/>
      <c r="O867" s="22"/>
      <c r="P867" s="22"/>
      <c r="Q867" s="22"/>
      <c r="R867" s="22"/>
      <c r="S867" s="22"/>
      <c r="T867" s="22"/>
      <c r="U867" s="22"/>
      <c r="V867" s="22"/>
      <c r="W867" s="22"/>
      <c r="X867" s="22"/>
      <c r="Y867" s="22"/>
      <c r="Z867" s="22"/>
      <c r="AA867" s="22"/>
      <c r="AB867" s="22"/>
      <c r="AC867" s="22"/>
      <c r="AD867" s="50"/>
      <c r="AE867" s="50"/>
      <c r="AF867" s="50"/>
      <c r="AG867" s="50"/>
      <c r="AH867" s="50"/>
      <c r="AI867" s="50"/>
      <c r="AJ867" s="50"/>
      <c r="AK867" s="50"/>
      <c r="AL867" s="50"/>
      <c r="AM867" s="50"/>
      <c r="AN867" s="50"/>
      <c r="AO867" s="50"/>
      <c r="AP867" s="50"/>
      <c r="AQ867" s="50"/>
      <c r="AR867" s="50"/>
      <c r="AS867" s="50"/>
      <c r="AT867" s="50"/>
      <c r="AU867" s="50"/>
      <c r="AV867" s="50"/>
      <c r="AW867" s="50"/>
      <c r="AX867" s="50"/>
      <c r="AY867" s="50"/>
      <c r="AZ867" s="50"/>
      <c r="BA867" s="50"/>
      <c r="BB867" s="12"/>
      <c r="BC867" s="12"/>
      <c r="BD867" s="12"/>
    </row>
    <row r="868" spans="1:56">
      <c r="A868" s="49" t="e">
        <f>+"Output "&amp; PV_Base!A854&amp;""</f>
        <v>#REF!</v>
      </c>
      <c r="B868" s="12"/>
      <c r="C868" s="51"/>
      <c r="D868" s="52" t="e">
        <f>D$7</f>
        <v>#NAME?</v>
      </c>
      <c r="E868" s="25" t="e">
        <f t="shared" ref="E868:AE868" si="460">D868+1</f>
        <v>#NAME?</v>
      </c>
      <c r="F868" s="25" t="e">
        <f t="shared" si="460"/>
        <v>#NAME?</v>
      </c>
      <c r="G868" s="25" t="e">
        <f t="shared" si="460"/>
        <v>#NAME?</v>
      </c>
      <c r="H868" s="25" t="e">
        <f t="shared" si="460"/>
        <v>#NAME?</v>
      </c>
      <c r="I868" s="25" t="e">
        <f t="shared" si="460"/>
        <v>#NAME?</v>
      </c>
      <c r="J868" s="25" t="e">
        <f t="shared" si="460"/>
        <v>#NAME?</v>
      </c>
      <c r="K868" s="25" t="e">
        <f t="shared" si="460"/>
        <v>#NAME?</v>
      </c>
      <c r="L868" s="25" t="e">
        <f t="shared" si="460"/>
        <v>#NAME?</v>
      </c>
      <c r="M868" s="25" t="e">
        <f t="shared" si="460"/>
        <v>#NAME?</v>
      </c>
      <c r="N868" s="25" t="e">
        <f t="shared" si="460"/>
        <v>#NAME?</v>
      </c>
      <c r="O868" s="25" t="e">
        <f t="shared" si="460"/>
        <v>#NAME?</v>
      </c>
      <c r="P868" s="25" t="e">
        <f t="shared" si="460"/>
        <v>#NAME?</v>
      </c>
      <c r="Q868" s="25" t="e">
        <f t="shared" si="460"/>
        <v>#NAME?</v>
      </c>
      <c r="R868" s="25" t="e">
        <f t="shared" si="460"/>
        <v>#NAME?</v>
      </c>
      <c r="S868" s="25" t="e">
        <f t="shared" si="460"/>
        <v>#NAME?</v>
      </c>
      <c r="T868" s="25" t="e">
        <f t="shared" si="460"/>
        <v>#NAME?</v>
      </c>
      <c r="U868" s="25" t="e">
        <f t="shared" si="460"/>
        <v>#NAME?</v>
      </c>
      <c r="V868" s="25" t="e">
        <f t="shared" si="460"/>
        <v>#NAME?</v>
      </c>
      <c r="W868" s="25" t="e">
        <f t="shared" si="460"/>
        <v>#NAME?</v>
      </c>
      <c r="X868" s="25" t="e">
        <f t="shared" si="460"/>
        <v>#NAME?</v>
      </c>
      <c r="Y868" s="25" t="e">
        <f t="shared" si="460"/>
        <v>#NAME?</v>
      </c>
      <c r="Z868" s="25" t="e">
        <f t="shared" si="460"/>
        <v>#NAME?</v>
      </c>
      <c r="AA868" s="25" t="e">
        <f t="shared" si="460"/>
        <v>#NAME?</v>
      </c>
      <c r="AB868" s="25" t="e">
        <f t="shared" si="460"/>
        <v>#NAME?</v>
      </c>
      <c r="AC868" s="25" t="e">
        <f t="shared" si="460"/>
        <v>#NAME?</v>
      </c>
      <c r="AD868" s="25" t="e">
        <f t="shared" si="460"/>
        <v>#NAME?</v>
      </c>
      <c r="AE868" s="25" t="e">
        <f t="shared" si="460"/>
        <v>#NAME?</v>
      </c>
      <c r="AF868" s="50"/>
      <c r="AG868" s="50"/>
      <c r="AH868" s="50"/>
      <c r="AI868" s="50"/>
      <c r="AJ868" s="50"/>
      <c r="AK868" s="50"/>
      <c r="AL868" s="50"/>
      <c r="AM868" s="50"/>
      <c r="AN868" s="50"/>
      <c r="AO868" s="50"/>
      <c r="AP868" s="50"/>
      <c r="AQ868" s="50"/>
      <c r="AR868" s="50"/>
      <c r="AS868" s="50"/>
      <c r="AT868" s="50"/>
      <c r="AU868" s="50"/>
      <c r="AV868" s="50"/>
      <c r="AW868" s="50"/>
      <c r="AX868" s="50"/>
      <c r="AY868" s="50"/>
      <c r="AZ868" s="50"/>
      <c r="BA868" s="50"/>
      <c r="BB868" s="12"/>
      <c r="BC868" s="12"/>
      <c r="BD868" s="12"/>
    </row>
    <row r="869" spans="1:56">
      <c r="A869" s="53"/>
      <c r="B869" s="51"/>
      <c r="C869" s="54" t="e">
        <f>$C$22</f>
        <v>#REF!</v>
      </c>
      <c r="D869" s="101" t="e">
        <f>#REF!</f>
        <v>#REF!</v>
      </c>
      <c r="E869" s="101" t="e">
        <f>#REF!</f>
        <v>#REF!</v>
      </c>
      <c r="F869" s="101" t="e">
        <f>#REF!</f>
        <v>#REF!</v>
      </c>
      <c r="G869" s="101" t="e">
        <f>#REF!</f>
        <v>#REF!</v>
      </c>
      <c r="H869" s="101" t="e">
        <f>#REF!</f>
        <v>#REF!</v>
      </c>
      <c r="I869" s="101" t="e">
        <f>#REF!</f>
        <v>#REF!</v>
      </c>
      <c r="J869" s="101" t="e">
        <f>#REF!</f>
        <v>#REF!</v>
      </c>
      <c r="K869" s="101" t="e">
        <f>#REF!</f>
        <v>#REF!</v>
      </c>
      <c r="L869" s="101" t="e">
        <f>#REF!</f>
        <v>#REF!</v>
      </c>
      <c r="M869" s="101" t="e">
        <f>#REF!</f>
        <v>#REF!</v>
      </c>
      <c r="N869" s="101" t="e">
        <f>#REF!</f>
        <v>#REF!</v>
      </c>
      <c r="O869" s="101" t="e">
        <f>#REF!</f>
        <v>#REF!</v>
      </c>
      <c r="P869" s="101" t="e">
        <f>#REF!</f>
        <v>#REF!</v>
      </c>
      <c r="Q869" s="101" t="e">
        <f>#REF!</f>
        <v>#REF!</v>
      </c>
      <c r="R869" s="101" t="e">
        <f>#REF!</f>
        <v>#REF!</v>
      </c>
      <c r="S869" s="101" t="e">
        <f>#REF!</f>
        <v>#REF!</v>
      </c>
      <c r="T869" s="101" t="e">
        <f>#REF!</f>
        <v>#REF!</v>
      </c>
      <c r="U869" s="101" t="e">
        <f>#REF!</f>
        <v>#REF!</v>
      </c>
      <c r="V869" s="101" t="e">
        <f>#REF!</f>
        <v>#REF!</v>
      </c>
      <c r="W869" s="101" t="e">
        <f>#REF!</f>
        <v>#REF!</v>
      </c>
      <c r="X869" s="101" t="e">
        <f>#REF!</f>
        <v>#REF!</v>
      </c>
      <c r="Y869" s="101" t="e">
        <f>#REF!</f>
        <v>#REF!</v>
      </c>
      <c r="Z869" s="101" t="e">
        <f>#REF!</f>
        <v>#REF!</v>
      </c>
      <c r="AA869" s="101" t="e">
        <f>#REF!</f>
        <v>#REF!</v>
      </c>
      <c r="AB869" s="101" t="e">
        <f>#REF!</f>
        <v>#REF!</v>
      </c>
      <c r="AC869" s="101" t="e">
        <f>#REF!</f>
        <v>#REF!</v>
      </c>
      <c r="AD869" s="101" t="e">
        <f>#REF!</f>
        <v>#REF!</v>
      </c>
      <c r="AE869" s="101" t="e">
        <f>#REF!</f>
        <v>#REF!</v>
      </c>
      <c r="AF869" s="50"/>
      <c r="AG869" s="50"/>
      <c r="AH869" s="50"/>
      <c r="AI869" s="50"/>
      <c r="AJ869" s="50"/>
      <c r="AK869" s="50"/>
      <c r="AL869" s="50"/>
      <c r="AM869" s="50"/>
      <c r="AN869" s="50"/>
      <c r="AO869" s="50"/>
      <c r="AP869" s="50"/>
      <c r="AQ869" s="50"/>
      <c r="AR869" s="50"/>
      <c r="AS869" s="50"/>
      <c r="AT869" s="50"/>
      <c r="AU869" s="50"/>
      <c r="AV869" s="50"/>
      <c r="AW869" s="50"/>
      <c r="AX869" s="50"/>
      <c r="AY869" s="50"/>
      <c r="AZ869" s="50"/>
      <c r="BA869" s="50"/>
      <c r="BB869" s="12"/>
      <c r="BC869" s="12"/>
      <c r="BD869" s="12"/>
    </row>
    <row r="870" spans="1:56">
      <c r="C870" s="30" t="e">
        <f>$C$23</f>
        <v>#REF!</v>
      </c>
      <c r="D870" s="84" t="e">
        <f>D869</f>
        <v>#REF!</v>
      </c>
      <c r="E870" s="84" t="e">
        <f>SUM(D869:E869)</f>
        <v>#REF!</v>
      </c>
      <c r="F870" s="84" t="e">
        <f>SUM(D869:F869)</f>
        <v>#REF!</v>
      </c>
      <c r="G870" s="84" t="e">
        <f>SUM(D869:G869)</f>
        <v>#REF!</v>
      </c>
      <c r="H870" s="84" t="e">
        <f>SUM(D869:H869)</f>
        <v>#REF!</v>
      </c>
      <c r="I870" s="84" t="e">
        <f>SUM(D869:I869)</f>
        <v>#REF!</v>
      </c>
      <c r="J870" s="84" t="e">
        <f>SUM(D869:J869)</f>
        <v>#REF!</v>
      </c>
      <c r="K870" s="84" t="e">
        <f>SUM(D869:K869)</f>
        <v>#REF!</v>
      </c>
      <c r="L870" s="84" t="e">
        <f>SUM(D869:L869)</f>
        <v>#REF!</v>
      </c>
      <c r="M870" s="84" t="e">
        <f>SUM(D869:M869)</f>
        <v>#REF!</v>
      </c>
      <c r="N870" s="84" t="e">
        <f>SUM(D869:N869)</f>
        <v>#REF!</v>
      </c>
      <c r="O870" s="84" t="e">
        <f>SUM(D869:O869)</f>
        <v>#REF!</v>
      </c>
      <c r="P870" s="84" t="e">
        <f>SUM(D869:P869)</f>
        <v>#REF!</v>
      </c>
      <c r="Q870" s="84" t="e">
        <f>SUM(D869:Q869)</f>
        <v>#REF!</v>
      </c>
      <c r="R870" s="84" t="e">
        <f>SUM(D869:R869)</f>
        <v>#REF!</v>
      </c>
      <c r="S870" s="84" t="e">
        <f>SUM(D869:S869)</f>
        <v>#REF!</v>
      </c>
      <c r="T870" s="84" t="e">
        <f>SUM(D869:T869)</f>
        <v>#REF!</v>
      </c>
      <c r="U870" s="84" t="e">
        <f>SUM(D869:U869)</f>
        <v>#REF!</v>
      </c>
      <c r="V870" s="84" t="e">
        <f>SUM(D869:V869)</f>
        <v>#REF!</v>
      </c>
      <c r="W870" s="84" t="e">
        <f>SUM(D869:W869)</f>
        <v>#REF!</v>
      </c>
      <c r="X870" s="84" t="e">
        <f>SUM(D869:X869)</f>
        <v>#REF!</v>
      </c>
      <c r="Y870" s="84" t="e">
        <f>SUM(D869:Y869)</f>
        <v>#REF!</v>
      </c>
      <c r="Z870" s="84" t="e">
        <f>SUM(D869:Z869)</f>
        <v>#REF!</v>
      </c>
      <c r="AA870" s="84" t="e">
        <f>SUM(D869:AA869)</f>
        <v>#REF!</v>
      </c>
      <c r="AB870" s="84" t="e">
        <f>SUM(D869:AB869)</f>
        <v>#REF!</v>
      </c>
      <c r="AC870" s="84" t="e">
        <f>SUM(D869:AC869)</f>
        <v>#REF!</v>
      </c>
      <c r="AD870" s="84" t="e">
        <f>SUM(D869:AD869)</f>
        <v>#REF!</v>
      </c>
      <c r="AE870" s="84" t="e">
        <f>SUM(D869:AE869)</f>
        <v>#REF!</v>
      </c>
      <c r="AF870" s="50"/>
      <c r="AG870" s="50"/>
      <c r="AH870" s="50"/>
      <c r="AI870" s="50"/>
      <c r="AJ870" s="50"/>
      <c r="AK870" s="50"/>
      <c r="AL870" s="50"/>
      <c r="AM870" s="50"/>
      <c r="AN870" s="50"/>
      <c r="AO870" s="50"/>
      <c r="AP870" s="50"/>
      <c r="AQ870" s="50"/>
      <c r="AR870" s="50"/>
      <c r="AS870" s="50"/>
      <c r="AT870" s="50"/>
      <c r="AU870" s="50"/>
      <c r="AV870" s="50"/>
      <c r="AW870" s="50"/>
      <c r="AX870" s="50"/>
      <c r="AY870" s="50"/>
      <c r="AZ870" s="50"/>
      <c r="BA870" s="50"/>
      <c r="BB870" s="12"/>
      <c r="BC870" s="12"/>
      <c r="BD870" s="12"/>
    </row>
    <row r="871" spans="1:56">
      <c r="A871" s="53"/>
      <c r="C871" s="30" t="e">
        <f>$C$24</f>
        <v>#REF!</v>
      </c>
      <c r="D871" s="34" t="e">
        <f>D869-D875</f>
        <v>#REF!</v>
      </c>
      <c r="E871" s="34" t="e">
        <f t="shared" ref="E871:AE871" si="461">D871+E869-E875</f>
        <v>#REF!</v>
      </c>
      <c r="F871" s="34" t="e">
        <f t="shared" si="461"/>
        <v>#REF!</v>
      </c>
      <c r="G871" s="34" t="e">
        <f t="shared" si="461"/>
        <v>#REF!</v>
      </c>
      <c r="H871" s="34" t="e">
        <f t="shared" si="461"/>
        <v>#REF!</v>
      </c>
      <c r="I871" s="34" t="e">
        <f t="shared" si="461"/>
        <v>#REF!</v>
      </c>
      <c r="J871" s="34" t="e">
        <f t="shared" si="461"/>
        <v>#REF!</v>
      </c>
      <c r="K871" s="34" t="e">
        <f t="shared" si="461"/>
        <v>#REF!</v>
      </c>
      <c r="L871" s="34" t="e">
        <f t="shared" si="461"/>
        <v>#REF!</v>
      </c>
      <c r="M871" s="34" t="e">
        <f t="shared" si="461"/>
        <v>#REF!</v>
      </c>
      <c r="N871" s="34" t="e">
        <f t="shared" si="461"/>
        <v>#REF!</v>
      </c>
      <c r="O871" s="34" t="e">
        <f t="shared" si="461"/>
        <v>#REF!</v>
      </c>
      <c r="P871" s="34" t="e">
        <f t="shared" si="461"/>
        <v>#REF!</v>
      </c>
      <c r="Q871" s="34" t="e">
        <f t="shared" si="461"/>
        <v>#REF!</v>
      </c>
      <c r="R871" s="34" t="e">
        <f t="shared" si="461"/>
        <v>#REF!</v>
      </c>
      <c r="S871" s="34" t="e">
        <f t="shared" si="461"/>
        <v>#REF!</v>
      </c>
      <c r="T871" s="34" t="e">
        <f t="shared" si="461"/>
        <v>#REF!</v>
      </c>
      <c r="U871" s="34" t="e">
        <f t="shared" si="461"/>
        <v>#REF!</v>
      </c>
      <c r="V871" s="34" t="e">
        <f t="shared" si="461"/>
        <v>#REF!</v>
      </c>
      <c r="W871" s="34" t="e">
        <f t="shared" si="461"/>
        <v>#REF!</v>
      </c>
      <c r="X871" s="34" t="e">
        <f t="shared" si="461"/>
        <v>#REF!</v>
      </c>
      <c r="Y871" s="34" t="e">
        <f t="shared" si="461"/>
        <v>#REF!</v>
      </c>
      <c r="Z871" s="34" t="e">
        <f t="shared" si="461"/>
        <v>#REF!</v>
      </c>
      <c r="AA871" s="34" t="e">
        <f t="shared" si="461"/>
        <v>#REF!</v>
      </c>
      <c r="AB871" s="84" t="e">
        <f t="shared" si="461"/>
        <v>#REF!</v>
      </c>
      <c r="AC871" s="34" t="e">
        <f t="shared" si="461"/>
        <v>#REF!</v>
      </c>
      <c r="AD871" s="34" t="e">
        <f t="shared" si="461"/>
        <v>#REF!</v>
      </c>
      <c r="AE871" s="34" t="e">
        <f t="shared" si="461"/>
        <v>#REF!</v>
      </c>
      <c r="AF871" s="50"/>
      <c r="AG871" s="50"/>
      <c r="AH871" s="50"/>
      <c r="AI871" s="50"/>
      <c r="AJ871" s="50"/>
      <c r="AK871" s="50"/>
      <c r="AL871" s="50"/>
      <c r="AM871" s="50"/>
      <c r="AN871" s="50"/>
      <c r="AO871" s="50"/>
      <c r="AP871" s="50"/>
      <c r="AQ871" s="50"/>
      <c r="AR871" s="50"/>
      <c r="AS871" s="50"/>
      <c r="AT871" s="50"/>
      <c r="AU871" s="50"/>
      <c r="AV871" s="50"/>
      <c r="AW871" s="50"/>
      <c r="AX871" s="50"/>
      <c r="AY871" s="50"/>
      <c r="AZ871" s="50"/>
      <c r="BA871" s="50"/>
      <c r="BB871" s="12"/>
      <c r="BC871" s="12"/>
      <c r="BD871" s="12"/>
    </row>
    <row r="872" spans="1:56" s="12" customFormat="1">
      <c r="A872" s="39"/>
      <c r="C872" s="30" t="e">
        <f>+TEXT(C861,"#")&amp;"   "&amp;TEXT(A854,"#")</f>
        <v>#REF!</v>
      </c>
      <c r="D872" s="56" t="e">
        <f>IF($B857&gt;=$B858,D869,D869*D861/100)</f>
        <v>#REF!</v>
      </c>
      <c r="E872" s="56" t="e">
        <f t="shared" ref="E872:AE872" si="462">IF($B857&gt;=$B858,D872-E875+E869,D872*(1+$B858)-E873+E869*$D861/100)</f>
        <v>#REF!</v>
      </c>
      <c r="F872" s="56" t="e">
        <f t="shared" si="462"/>
        <v>#REF!</v>
      </c>
      <c r="G872" s="56" t="e">
        <f t="shared" si="462"/>
        <v>#REF!</v>
      </c>
      <c r="H872" s="56" t="e">
        <f t="shared" si="462"/>
        <v>#REF!</v>
      </c>
      <c r="I872" s="56" t="e">
        <f t="shared" si="462"/>
        <v>#REF!</v>
      </c>
      <c r="J872" s="56" t="e">
        <f t="shared" si="462"/>
        <v>#REF!</v>
      </c>
      <c r="K872" s="56" t="e">
        <f t="shared" si="462"/>
        <v>#REF!</v>
      </c>
      <c r="L872" s="56" t="e">
        <f t="shared" si="462"/>
        <v>#REF!</v>
      </c>
      <c r="M872" s="56" t="e">
        <f t="shared" si="462"/>
        <v>#REF!</v>
      </c>
      <c r="N872" s="56" t="e">
        <f t="shared" si="462"/>
        <v>#REF!</v>
      </c>
      <c r="O872" s="56" t="e">
        <f t="shared" si="462"/>
        <v>#REF!</v>
      </c>
      <c r="P872" s="56" t="e">
        <f t="shared" si="462"/>
        <v>#REF!</v>
      </c>
      <c r="Q872" s="56" t="e">
        <f t="shared" si="462"/>
        <v>#REF!</v>
      </c>
      <c r="R872" s="56" t="e">
        <f t="shared" si="462"/>
        <v>#REF!</v>
      </c>
      <c r="S872" s="56" t="e">
        <f t="shared" si="462"/>
        <v>#REF!</v>
      </c>
      <c r="T872" s="56" t="e">
        <f t="shared" si="462"/>
        <v>#REF!</v>
      </c>
      <c r="U872" s="56" t="e">
        <f t="shared" si="462"/>
        <v>#REF!</v>
      </c>
      <c r="V872" s="56" t="e">
        <f t="shared" si="462"/>
        <v>#REF!</v>
      </c>
      <c r="W872" s="56" t="e">
        <f t="shared" si="462"/>
        <v>#REF!</v>
      </c>
      <c r="X872" s="56" t="e">
        <f t="shared" si="462"/>
        <v>#REF!</v>
      </c>
      <c r="Y872" s="56" t="e">
        <f t="shared" si="462"/>
        <v>#REF!</v>
      </c>
      <c r="Z872" s="56" t="e">
        <f t="shared" si="462"/>
        <v>#REF!</v>
      </c>
      <c r="AA872" s="56" t="e">
        <f t="shared" si="462"/>
        <v>#REF!</v>
      </c>
      <c r="AB872" s="56" t="e">
        <f t="shared" si="462"/>
        <v>#REF!</v>
      </c>
      <c r="AC872" s="56" t="e">
        <f t="shared" si="462"/>
        <v>#REF!</v>
      </c>
      <c r="AD872" s="56" t="e">
        <f t="shared" si="462"/>
        <v>#REF!</v>
      </c>
      <c r="AE872" s="56" t="e">
        <f t="shared" si="462"/>
        <v>#REF!</v>
      </c>
      <c r="AF872" s="50"/>
      <c r="AG872" s="50"/>
      <c r="AH872" s="50"/>
      <c r="AI872" s="50"/>
      <c r="AJ872" s="50"/>
      <c r="AK872" s="50"/>
      <c r="AL872" s="50"/>
      <c r="AM872" s="50"/>
      <c r="AN872" s="50"/>
      <c r="AO872" s="50"/>
      <c r="AP872" s="50"/>
      <c r="AQ872" s="50"/>
      <c r="AR872" s="50"/>
      <c r="AS872" s="50"/>
      <c r="AT872" s="50"/>
      <c r="AU872" s="50"/>
      <c r="AV872" s="50"/>
      <c r="AW872" s="50"/>
      <c r="AX872" s="50"/>
      <c r="AY872" s="50"/>
      <c r="AZ872" s="50"/>
      <c r="BA872" s="50"/>
      <c r="BB872" s="50"/>
      <c r="BC872" s="50"/>
      <c r="BD872" s="50"/>
    </row>
    <row r="873" spans="1:56">
      <c r="C873" s="30" t="e">
        <f>$C$26</f>
        <v>#REF!</v>
      </c>
      <c r="D873" s="84" t="e">
        <f t="shared" ref="D873:AE873" si="463">D874+D875</f>
        <v>#REF!</v>
      </c>
      <c r="E873" s="84" t="e">
        <f t="shared" si="463"/>
        <v>#REF!</v>
      </c>
      <c r="F873" s="84" t="e">
        <f t="shared" si="463"/>
        <v>#REF!</v>
      </c>
      <c r="G873" s="84" t="e">
        <f t="shared" si="463"/>
        <v>#REF!</v>
      </c>
      <c r="H873" s="84" t="e">
        <f t="shared" si="463"/>
        <v>#REF!</v>
      </c>
      <c r="I873" s="84" t="e">
        <f t="shared" si="463"/>
        <v>#REF!</v>
      </c>
      <c r="J873" s="84" t="e">
        <f t="shared" si="463"/>
        <v>#REF!</v>
      </c>
      <c r="K873" s="84" t="e">
        <f t="shared" si="463"/>
        <v>#REF!</v>
      </c>
      <c r="L873" s="84" t="e">
        <f t="shared" si="463"/>
        <v>#REF!</v>
      </c>
      <c r="M873" s="84" t="e">
        <f t="shared" si="463"/>
        <v>#REF!</v>
      </c>
      <c r="N873" s="84" t="e">
        <f t="shared" si="463"/>
        <v>#REF!</v>
      </c>
      <c r="O873" s="84" t="e">
        <f t="shared" si="463"/>
        <v>#REF!</v>
      </c>
      <c r="P873" s="84" t="e">
        <f t="shared" si="463"/>
        <v>#REF!</v>
      </c>
      <c r="Q873" s="84" t="e">
        <f t="shared" si="463"/>
        <v>#REF!</v>
      </c>
      <c r="R873" s="84" t="e">
        <f t="shared" si="463"/>
        <v>#REF!</v>
      </c>
      <c r="S873" s="84" t="e">
        <f t="shared" si="463"/>
        <v>#REF!</v>
      </c>
      <c r="T873" s="84" t="e">
        <f t="shared" si="463"/>
        <v>#REF!</v>
      </c>
      <c r="U873" s="84" t="e">
        <f t="shared" si="463"/>
        <v>#REF!</v>
      </c>
      <c r="V873" s="84" t="e">
        <f t="shared" si="463"/>
        <v>#REF!</v>
      </c>
      <c r="W873" s="84" t="e">
        <f t="shared" si="463"/>
        <v>#REF!</v>
      </c>
      <c r="X873" s="84" t="e">
        <f t="shared" si="463"/>
        <v>#REF!</v>
      </c>
      <c r="Y873" s="84" t="e">
        <f t="shared" si="463"/>
        <v>#REF!</v>
      </c>
      <c r="Z873" s="84" t="e">
        <f t="shared" si="463"/>
        <v>#REF!</v>
      </c>
      <c r="AA873" s="84" t="e">
        <f t="shared" si="463"/>
        <v>#REF!</v>
      </c>
      <c r="AB873" s="84" t="e">
        <f t="shared" si="463"/>
        <v>#REF!</v>
      </c>
      <c r="AC873" s="84" t="e">
        <f t="shared" si="463"/>
        <v>#REF!</v>
      </c>
      <c r="AD873" s="84" t="e">
        <f t="shared" si="463"/>
        <v>#REF!</v>
      </c>
      <c r="AE873" s="84" t="e">
        <f t="shared" si="463"/>
        <v>#REF!</v>
      </c>
      <c r="AF873" s="23"/>
      <c r="AG873" s="23"/>
      <c r="AH873" s="23"/>
      <c r="AI873" s="23"/>
      <c r="AJ873" s="23"/>
      <c r="AK873" s="23"/>
      <c r="AL873" s="23"/>
      <c r="AM873" s="23"/>
      <c r="AN873" s="23"/>
      <c r="AO873" s="23"/>
      <c r="AP873" s="59"/>
      <c r="AQ873" s="23"/>
      <c r="AR873" s="23"/>
      <c r="AS873" s="23"/>
      <c r="AT873" s="23"/>
      <c r="AU873" s="23"/>
      <c r="AV873" s="23"/>
      <c r="AW873" s="23"/>
      <c r="AX873" s="23"/>
      <c r="AY873" s="23"/>
      <c r="AZ873" s="23"/>
      <c r="BA873" s="23"/>
      <c r="BB873" s="12"/>
      <c r="BC873" s="12"/>
      <c r="BD873" s="12"/>
    </row>
    <row r="874" spans="1:56">
      <c r="C874" s="30" t="e">
        <f>$C$27</f>
        <v>#REF!</v>
      </c>
      <c r="D874" s="84"/>
      <c r="E874" s="84" t="e">
        <f>$B857*D871</f>
        <v>#REF!</v>
      </c>
      <c r="F874" s="84" t="e">
        <f t="shared" ref="F874:AE874" si="464">$B857*E871</f>
        <v>#REF!</v>
      </c>
      <c r="G874" s="84" t="e">
        <f t="shared" si="464"/>
        <v>#REF!</v>
      </c>
      <c r="H874" s="84" t="e">
        <f t="shared" si="464"/>
        <v>#REF!</v>
      </c>
      <c r="I874" s="84" t="e">
        <f t="shared" si="464"/>
        <v>#REF!</v>
      </c>
      <c r="J874" s="84" t="e">
        <f t="shared" si="464"/>
        <v>#REF!</v>
      </c>
      <c r="K874" s="84" t="e">
        <f t="shared" si="464"/>
        <v>#REF!</v>
      </c>
      <c r="L874" s="84" t="e">
        <f t="shared" si="464"/>
        <v>#REF!</v>
      </c>
      <c r="M874" s="84" t="e">
        <f t="shared" si="464"/>
        <v>#REF!</v>
      </c>
      <c r="N874" s="84" t="e">
        <f t="shared" si="464"/>
        <v>#REF!</v>
      </c>
      <c r="O874" s="84" t="e">
        <f t="shared" si="464"/>
        <v>#REF!</v>
      </c>
      <c r="P874" s="84" t="e">
        <f t="shared" si="464"/>
        <v>#REF!</v>
      </c>
      <c r="Q874" s="84" t="e">
        <f t="shared" si="464"/>
        <v>#REF!</v>
      </c>
      <c r="R874" s="84" t="e">
        <f t="shared" si="464"/>
        <v>#REF!</v>
      </c>
      <c r="S874" s="84" t="e">
        <f t="shared" si="464"/>
        <v>#REF!</v>
      </c>
      <c r="T874" s="84" t="e">
        <f t="shared" si="464"/>
        <v>#REF!</v>
      </c>
      <c r="U874" s="84" t="e">
        <f t="shared" si="464"/>
        <v>#REF!</v>
      </c>
      <c r="V874" s="84" t="e">
        <f t="shared" si="464"/>
        <v>#REF!</v>
      </c>
      <c r="W874" s="84" t="e">
        <f t="shared" si="464"/>
        <v>#REF!</v>
      </c>
      <c r="X874" s="84" t="e">
        <f t="shared" si="464"/>
        <v>#REF!</v>
      </c>
      <c r="Y874" s="84" t="e">
        <f t="shared" si="464"/>
        <v>#REF!</v>
      </c>
      <c r="Z874" s="84" t="e">
        <f t="shared" si="464"/>
        <v>#REF!</v>
      </c>
      <c r="AA874" s="84" t="e">
        <f t="shared" si="464"/>
        <v>#REF!</v>
      </c>
      <c r="AB874" s="84" t="e">
        <f t="shared" si="464"/>
        <v>#REF!</v>
      </c>
      <c r="AC874" s="84" t="e">
        <f t="shared" si="464"/>
        <v>#REF!</v>
      </c>
      <c r="AD874" s="84" t="e">
        <f t="shared" si="464"/>
        <v>#REF!</v>
      </c>
      <c r="AE874" s="84" t="e">
        <f t="shared" si="464"/>
        <v>#REF!</v>
      </c>
      <c r="AF874" s="45"/>
      <c r="AG874" s="45"/>
      <c r="AH874" s="45"/>
      <c r="AI874" s="45"/>
      <c r="AJ874" s="45"/>
      <c r="AK874" s="45"/>
      <c r="AL874" s="45"/>
      <c r="AM874" s="45"/>
      <c r="AN874" s="45"/>
      <c r="AO874" s="45"/>
      <c r="AP874" s="60"/>
      <c r="AQ874" s="45"/>
      <c r="AR874" s="45"/>
      <c r="AS874" s="45"/>
      <c r="AT874" s="45"/>
      <c r="AU874" s="45"/>
      <c r="AV874" s="45"/>
      <c r="AW874" s="46"/>
      <c r="AX874" s="45"/>
      <c r="AY874" s="45"/>
      <c r="AZ874" s="45"/>
      <c r="BA874" s="45"/>
      <c r="BB874" s="12"/>
      <c r="BC874" s="12"/>
      <c r="BD874" s="12"/>
    </row>
    <row r="875" spans="1:56">
      <c r="C875" s="30" t="e">
        <f>$C$28</f>
        <v>#REF!</v>
      </c>
      <c r="D875" s="84" t="e">
        <f>(D864-D866)/(B856-B855)</f>
        <v>#REF!</v>
      </c>
      <c r="E875" s="84" t="e">
        <f>(E864-E866)/(B856-B855)</f>
        <v>#REF!</v>
      </c>
      <c r="F875" s="84" t="e">
        <f>(F864-F866)/(B856-B855)</f>
        <v>#REF!</v>
      </c>
      <c r="G875" s="84" t="e">
        <f>(G864-G866)/(B856-B855)</f>
        <v>#REF!</v>
      </c>
      <c r="H875" s="84" t="e">
        <f>(H864-H866)/(B856-B855)</f>
        <v>#REF!</v>
      </c>
      <c r="I875" s="84" t="e">
        <f>(I864-I866)/(B856-B855)</f>
        <v>#REF!</v>
      </c>
      <c r="J875" s="84" t="e">
        <f>(J864-J866)/(B856-B855)</f>
        <v>#REF!</v>
      </c>
      <c r="K875" s="84" t="e">
        <f>(K864-K866)/(B856-B855)</f>
        <v>#REF!</v>
      </c>
      <c r="L875" s="84" t="e">
        <f>(L864-L866)/(B856-B855)</f>
        <v>#REF!</v>
      </c>
      <c r="M875" s="84" t="e">
        <f>(M864-M866)/(B856-B855)</f>
        <v>#REF!</v>
      </c>
      <c r="N875" s="84" t="e">
        <f>(N864-N866)/(B856-B855)</f>
        <v>#REF!</v>
      </c>
      <c r="O875" s="84" t="e">
        <f>(O864-O866)/(B856-B855)</f>
        <v>#REF!</v>
      </c>
      <c r="P875" s="84" t="e">
        <f>(P864-P866)/(B856-B855)</f>
        <v>#REF!</v>
      </c>
      <c r="Q875" s="84" t="e">
        <f>(Q864-Q866)/(B856-B855)</f>
        <v>#REF!</v>
      </c>
      <c r="R875" s="84" t="e">
        <f>(R864-R866)/(B856-B855)</f>
        <v>#REF!</v>
      </c>
      <c r="S875" s="84" t="e">
        <f>(S864-S866)/(B856-B855)</f>
        <v>#REF!</v>
      </c>
      <c r="T875" s="84" t="e">
        <f>(T864-T866)/(B856-B855)</f>
        <v>#REF!</v>
      </c>
      <c r="U875" s="84" t="e">
        <f>(U864-U866)/(B856-B855)</f>
        <v>#REF!</v>
      </c>
      <c r="V875" s="84" t="e">
        <f>(V864-V866)/(B856-B855)</f>
        <v>#REF!</v>
      </c>
      <c r="W875" s="84" t="e">
        <f>(W864-W866)/(B856-B855)</f>
        <v>#REF!</v>
      </c>
      <c r="X875" s="84" t="e">
        <f>(X864-X866)/(B856-B855)</f>
        <v>#REF!</v>
      </c>
      <c r="Y875" s="84" t="e">
        <f>(Y864-Y866)/(B856-B855)</f>
        <v>#REF!</v>
      </c>
      <c r="Z875" s="84" t="e">
        <f>(Z864-Z866)/(B856-B855)</f>
        <v>#REF!</v>
      </c>
      <c r="AA875" s="84" t="e">
        <f>(AA864-AA866)/(B856-B855)</f>
        <v>#REF!</v>
      </c>
      <c r="AB875" s="84" t="e">
        <f>(AB864-AB866)/(B856-B855)</f>
        <v>#REF!</v>
      </c>
      <c r="AC875" s="84" t="e">
        <f>(AC864-AC866)/(B856-B855)</f>
        <v>#REF!</v>
      </c>
      <c r="AD875" s="84" t="e">
        <f>(AD864-AD866)/(B856-B855)</f>
        <v>#REF!</v>
      </c>
      <c r="AE875" s="84" t="e">
        <f>(AE864-AE866)/(B856-B855)</f>
        <v>#REF!</v>
      </c>
      <c r="AF875" s="46"/>
      <c r="AG875" s="46"/>
      <c r="AH875" s="46"/>
      <c r="AI875" s="46"/>
      <c r="AJ875" s="46"/>
      <c r="AK875" s="46"/>
      <c r="AL875" s="46"/>
      <c r="AM875" s="46"/>
      <c r="AN875" s="46"/>
      <c r="AO875" s="46"/>
      <c r="AP875" s="46"/>
      <c r="AQ875" s="46"/>
      <c r="AR875" s="46"/>
      <c r="AS875" s="46"/>
      <c r="AT875" s="46"/>
      <c r="AU875" s="46"/>
      <c r="AV875" s="12"/>
      <c r="AW875" s="46"/>
      <c r="AX875" s="12"/>
      <c r="AY875" s="12"/>
      <c r="AZ875" s="12"/>
      <c r="BA875" s="12"/>
      <c r="BB875" s="12"/>
      <c r="BC875" s="12"/>
      <c r="BD875" s="12"/>
    </row>
    <row r="876" spans="1:56">
      <c r="C876" s="30"/>
      <c r="D876" s="34"/>
      <c r="E876" s="34"/>
      <c r="F876" s="34"/>
      <c r="G876" s="34"/>
      <c r="H876" s="34"/>
      <c r="I876" s="34"/>
      <c r="J876" s="34"/>
      <c r="K876" s="34"/>
      <c r="L876" s="34"/>
      <c r="M876" s="34"/>
      <c r="N876" s="34"/>
      <c r="O876" s="34"/>
      <c r="P876" s="34"/>
      <c r="Q876" s="34"/>
      <c r="R876" s="34"/>
      <c r="S876" s="34"/>
      <c r="T876" s="34"/>
      <c r="U876" s="34"/>
      <c r="V876" s="34"/>
      <c r="W876" s="34"/>
      <c r="X876" s="89"/>
      <c r="Y876" s="89"/>
      <c r="Z876" s="89"/>
      <c r="AA876" s="89"/>
      <c r="AB876" s="34"/>
      <c r="AC876" s="34"/>
      <c r="AD876" s="34"/>
      <c r="AE876" s="34"/>
      <c r="AF876" s="46"/>
      <c r="AG876" s="46"/>
      <c r="AH876" s="46"/>
      <c r="AI876" s="46"/>
      <c r="AJ876" s="46"/>
      <c r="AK876" s="46"/>
      <c r="AL876" s="46"/>
      <c r="AM876" s="46"/>
      <c r="AN876" s="46"/>
      <c r="AO876" s="46"/>
      <c r="AP876" s="46"/>
      <c r="AQ876" s="46"/>
      <c r="AR876" s="46"/>
      <c r="AS876" s="46"/>
      <c r="AT876" s="46"/>
      <c r="AU876" s="46"/>
      <c r="AV876" s="46"/>
      <c r="AW876" s="46"/>
      <c r="AX876" s="46"/>
      <c r="AY876" s="46"/>
      <c r="AZ876" s="46"/>
      <c r="BA876" s="46"/>
      <c r="BB876" s="12"/>
      <c r="BC876" s="12"/>
      <c r="BD876" s="12"/>
    </row>
    <row r="877" spans="1:56">
      <c r="A877" s="39"/>
      <c r="B877" s="86"/>
      <c r="C877" s="30"/>
      <c r="D877" s="34"/>
      <c r="E877" s="34"/>
      <c r="F877" s="34"/>
      <c r="G877" s="34"/>
      <c r="H877" s="34"/>
      <c r="I877" s="34"/>
      <c r="J877" s="34" t="e">
        <f>I872*1.05</f>
        <v>#REF!</v>
      </c>
      <c r="K877" s="34"/>
      <c r="L877" s="34"/>
      <c r="M877" s="34"/>
      <c r="N877" s="34"/>
      <c r="O877" s="34"/>
      <c r="P877" s="34"/>
      <c r="Q877" s="34"/>
      <c r="R877" s="34"/>
      <c r="S877" s="34"/>
      <c r="T877" s="34"/>
      <c r="U877" s="34"/>
      <c r="V877" s="34"/>
      <c r="W877" s="34"/>
      <c r="X877" s="89"/>
      <c r="Y877" s="89"/>
      <c r="Z877" s="89"/>
      <c r="AA877" s="89"/>
      <c r="AB877" s="34"/>
      <c r="AC877" s="34"/>
      <c r="AD877" s="34"/>
      <c r="AE877" s="34"/>
      <c r="AF877" s="46"/>
      <c r="AG877" s="46"/>
      <c r="AH877" s="46"/>
      <c r="AI877" s="46"/>
      <c r="AJ877" s="46"/>
      <c r="AK877" s="46"/>
      <c r="AL877" s="46"/>
      <c r="AM877" s="46"/>
      <c r="AN877" s="46"/>
      <c r="AO877" s="46"/>
      <c r="AP877" s="46"/>
      <c r="AQ877" s="46"/>
      <c r="AR877" s="46"/>
      <c r="AS877" s="46"/>
      <c r="AT877" s="46"/>
      <c r="AU877" s="46"/>
      <c r="AV877" s="46"/>
      <c r="AW877" s="46"/>
      <c r="AX877" s="46"/>
      <c r="AY877" s="46"/>
      <c r="AZ877" s="46"/>
      <c r="BA877" s="46"/>
      <c r="BB877" s="12"/>
      <c r="BC877" s="12"/>
      <c r="BD877" s="12"/>
    </row>
    <row r="878" spans="1:56">
      <c r="A878" s="39"/>
      <c r="B878" s="86"/>
      <c r="C878" s="30"/>
      <c r="D878" s="34"/>
      <c r="E878" s="34"/>
      <c r="F878" s="34"/>
      <c r="G878" s="34"/>
      <c r="H878" s="34"/>
      <c r="I878" s="34"/>
      <c r="J878" s="34"/>
      <c r="K878" s="34"/>
      <c r="L878" s="34"/>
      <c r="M878" s="34"/>
      <c r="N878" s="34"/>
      <c r="O878" s="34"/>
      <c r="P878" s="34"/>
      <c r="Q878" s="34"/>
      <c r="R878" s="34"/>
      <c r="S878" s="34"/>
      <c r="T878" s="34"/>
      <c r="U878" s="34"/>
      <c r="V878" s="34"/>
      <c r="W878" s="34"/>
      <c r="X878" s="89"/>
      <c r="Y878" s="89"/>
      <c r="Z878" s="89"/>
      <c r="AA878" s="89"/>
      <c r="AB878" s="34"/>
      <c r="AC878" s="34"/>
      <c r="AD878" s="34"/>
      <c r="AE878" s="34"/>
      <c r="AF878" s="46"/>
      <c r="AG878" s="46"/>
      <c r="AH878" s="46"/>
      <c r="AI878" s="46"/>
      <c r="AJ878" s="46"/>
      <c r="AK878" s="46"/>
      <c r="AL878" s="46"/>
      <c r="AM878" s="46"/>
      <c r="AN878" s="46"/>
      <c r="AO878" s="46"/>
      <c r="AP878" s="46"/>
      <c r="AQ878" s="46"/>
      <c r="AR878" s="46"/>
      <c r="AS878" s="46"/>
      <c r="AT878" s="46"/>
      <c r="AU878" s="46"/>
      <c r="AV878" s="46"/>
      <c r="AW878" s="46"/>
      <c r="AX878" s="46"/>
      <c r="AY878" s="46"/>
      <c r="AZ878" s="46"/>
      <c r="BA878" s="46"/>
      <c r="BB878" s="12"/>
      <c r="BC878" s="12"/>
      <c r="BD878" s="12"/>
    </row>
    <row r="879" spans="1:56">
      <c r="B879" s="12"/>
      <c r="C879" s="17"/>
      <c r="D879" s="12"/>
      <c r="E879" s="12"/>
      <c r="F879" s="12"/>
      <c r="G879" s="12"/>
      <c r="H879" s="12"/>
      <c r="I879" s="12"/>
      <c r="J879" s="12"/>
      <c r="K879" s="12"/>
      <c r="L879" s="50"/>
      <c r="M879" s="12"/>
      <c r="N879" s="12"/>
      <c r="O879" s="12"/>
      <c r="P879" s="12"/>
      <c r="Q879" s="12"/>
      <c r="R879" s="12"/>
      <c r="S879" s="12"/>
      <c r="T879" s="12"/>
      <c r="U879" s="12"/>
      <c r="V879" s="12"/>
      <c r="W879" s="12"/>
      <c r="X879" s="12"/>
      <c r="Y879" s="12"/>
      <c r="Z879" s="12"/>
      <c r="AA879" s="12"/>
      <c r="AB879" s="12"/>
      <c r="AC879" s="12"/>
      <c r="AD879" s="12"/>
      <c r="AE879" s="12"/>
      <c r="AF879" s="22"/>
      <c r="AG879" s="22"/>
      <c r="AH879" s="22"/>
      <c r="AI879" s="22"/>
      <c r="AJ879" s="22"/>
      <c r="AK879" s="22"/>
      <c r="AL879" s="22"/>
      <c r="AM879" s="22"/>
      <c r="AN879" s="22"/>
      <c r="AO879" s="22"/>
      <c r="AP879" s="22"/>
      <c r="AQ879" s="23"/>
      <c r="AR879" s="23"/>
      <c r="AS879" s="23"/>
      <c r="AT879" s="23"/>
      <c r="AU879" s="23"/>
      <c r="AV879" s="23"/>
      <c r="AW879" s="23"/>
      <c r="AX879" s="23"/>
      <c r="AY879" s="23"/>
      <c r="AZ879" s="23"/>
      <c r="BA879" s="23"/>
      <c r="BB879" s="12"/>
      <c r="BC879" s="12"/>
      <c r="BD879" s="12"/>
    </row>
    <row r="880" spans="1:56" ht="14.45" customHeight="1">
      <c r="A880" s="18" t="e">
        <f>+#REF!</f>
        <v>#REF!</v>
      </c>
      <c r="B880" s="12"/>
      <c r="C880" s="12"/>
      <c r="D880" s="12">
        <f>D$49</f>
        <v>0</v>
      </c>
      <c r="E880" s="12">
        <f t="shared" ref="E880:BD880" si="465">E$49</f>
        <v>1</v>
      </c>
      <c r="F880" s="12">
        <f t="shared" si="465"/>
        <v>2</v>
      </c>
      <c r="G880" s="12">
        <f t="shared" si="465"/>
        <v>3</v>
      </c>
      <c r="H880" s="12">
        <f t="shared" si="465"/>
        <v>4</v>
      </c>
      <c r="I880" s="12">
        <f t="shared" si="465"/>
        <v>5</v>
      </c>
      <c r="J880" s="12">
        <f t="shared" si="465"/>
        <v>6</v>
      </c>
      <c r="K880" s="12">
        <f t="shared" si="465"/>
        <v>7</v>
      </c>
      <c r="L880" s="12">
        <f t="shared" si="465"/>
        <v>8</v>
      </c>
      <c r="M880" s="12">
        <f t="shared" si="465"/>
        <v>9</v>
      </c>
      <c r="N880" s="12">
        <f t="shared" si="465"/>
        <v>10</v>
      </c>
      <c r="O880" s="12">
        <f t="shared" si="465"/>
        <v>11</v>
      </c>
      <c r="P880" s="12">
        <f t="shared" si="465"/>
        <v>12</v>
      </c>
      <c r="Q880" s="12">
        <f t="shared" si="465"/>
        <v>13</v>
      </c>
      <c r="R880" s="12">
        <f t="shared" si="465"/>
        <v>14</v>
      </c>
      <c r="S880" s="12">
        <f t="shared" si="465"/>
        <v>15</v>
      </c>
      <c r="T880" s="12">
        <f t="shared" si="465"/>
        <v>16</v>
      </c>
      <c r="U880" s="12">
        <f t="shared" si="465"/>
        <v>17</v>
      </c>
      <c r="V880" s="12">
        <f t="shared" si="465"/>
        <v>18</v>
      </c>
      <c r="W880" s="12">
        <f t="shared" si="465"/>
        <v>19</v>
      </c>
      <c r="X880" s="12">
        <f t="shared" si="465"/>
        <v>20</v>
      </c>
      <c r="Y880" s="12">
        <f t="shared" si="465"/>
        <v>21</v>
      </c>
      <c r="Z880" s="12">
        <f t="shared" si="465"/>
        <v>22</v>
      </c>
      <c r="AA880" s="12">
        <f t="shared" si="465"/>
        <v>23</v>
      </c>
      <c r="AB880" s="12">
        <f t="shared" si="465"/>
        <v>24</v>
      </c>
      <c r="AC880" s="12">
        <f t="shared" si="465"/>
        <v>25</v>
      </c>
      <c r="AD880" s="12">
        <f t="shared" si="465"/>
        <v>26</v>
      </c>
      <c r="AE880" s="12">
        <f t="shared" si="465"/>
        <v>27</v>
      </c>
      <c r="AF880" s="12">
        <f t="shared" si="465"/>
        <v>28</v>
      </c>
      <c r="AG880" s="12">
        <f t="shared" si="465"/>
        <v>29</v>
      </c>
      <c r="AH880" s="12">
        <f t="shared" si="465"/>
        <v>30</v>
      </c>
      <c r="AI880" s="12">
        <f t="shared" si="465"/>
        <v>31</v>
      </c>
      <c r="AJ880" s="12">
        <f t="shared" si="465"/>
        <v>32</v>
      </c>
      <c r="AK880" s="12">
        <f t="shared" si="465"/>
        <v>33</v>
      </c>
      <c r="AL880" s="12">
        <f t="shared" si="465"/>
        <v>34</v>
      </c>
      <c r="AM880" s="12">
        <f t="shared" si="465"/>
        <v>35</v>
      </c>
      <c r="AN880" s="12">
        <f t="shared" si="465"/>
        <v>36</v>
      </c>
      <c r="AO880" s="12">
        <f t="shared" si="465"/>
        <v>37</v>
      </c>
      <c r="AP880" s="12">
        <f t="shared" si="465"/>
        <v>38</v>
      </c>
      <c r="AQ880" s="12">
        <f t="shared" si="465"/>
        <v>39</v>
      </c>
      <c r="AR880" s="12">
        <f t="shared" si="465"/>
        <v>40</v>
      </c>
      <c r="AS880" s="12">
        <f t="shared" si="465"/>
        <v>41</v>
      </c>
      <c r="AT880" s="12">
        <f t="shared" si="465"/>
        <v>42</v>
      </c>
      <c r="AU880" s="12">
        <f t="shared" si="465"/>
        <v>43</v>
      </c>
      <c r="AV880" s="12">
        <f t="shared" si="465"/>
        <v>44</v>
      </c>
      <c r="AW880" s="12">
        <f t="shared" si="465"/>
        <v>45</v>
      </c>
      <c r="AX880" s="12">
        <f t="shared" si="465"/>
        <v>46</v>
      </c>
      <c r="AY880" s="12">
        <f t="shared" si="465"/>
        <v>47</v>
      </c>
      <c r="AZ880" s="12">
        <f t="shared" si="465"/>
        <v>48</v>
      </c>
      <c r="BA880" s="12">
        <f t="shared" si="465"/>
        <v>49</v>
      </c>
      <c r="BB880" s="12">
        <f t="shared" si="465"/>
        <v>50</v>
      </c>
      <c r="BC880" s="12">
        <f t="shared" si="465"/>
        <v>51</v>
      </c>
      <c r="BD880" s="12">
        <f t="shared" si="465"/>
        <v>52</v>
      </c>
    </row>
    <row r="881" spans="1:56" ht="15" customHeight="1">
      <c r="A881" s="28" t="e">
        <f>+"Grace "&amp; PV_Base!A880&amp;""</f>
        <v>#REF!</v>
      </c>
      <c r="B881" s="29" t="e">
        <f>#REF!</f>
        <v>#REF!</v>
      </c>
      <c r="C881" s="17"/>
      <c r="D881" s="25" t="e">
        <f>D$50</f>
        <v>#NAME?</v>
      </c>
      <c r="E881" s="25" t="e">
        <f t="shared" ref="E881:BD881" si="466">E$50</f>
        <v>#NAME?</v>
      </c>
      <c r="F881" s="25" t="e">
        <f t="shared" si="466"/>
        <v>#NAME?</v>
      </c>
      <c r="G881" s="25" t="e">
        <f t="shared" si="466"/>
        <v>#NAME?</v>
      </c>
      <c r="H881" s="25" t="e">
        <f t="shared" si="466"/>
        <v>#NAME?</v>
      </c>
      <c r="I881" s="25" t="e">
        <f t="shared" si="466"/>
        <v>#NAME?</v>
      </c>
      <c r="J881" s="25" t="e">
        <f t="shared" si="466"/>
        <v>#NAME?</v>
      </c>
      <c r="K881" s="25" t="e">
        <f t="shared" si="466"/>
        <v>#NAME?</v>
      </c>
      <c r="L881" s="25" t="e">
        <f t="shared" si="466"/>
        <v>#NAME?</v>
      </c>
      <c r="M881" s="25" t="e">
        <f t="shared" si="466"/>
        <v>#NAME?</v>
      </c>
      <c r="N881" s="25" t="e">
        <f t="shared" si="466"/>
        <v>#NAME?</v>
      </c>
      <c r="O881" s="25" t="e">
        <f t="shared" si="466"/>
        <v>#NAME?</v>
      </c>
      <c r="P881" s="25" t="e">
        <f t="shared" si="466"/>
        <v>#NAME?</v>
      </c>
      <c r="Q881" s="25" t="e">
        <f t="shared" si="466"/>
        <v>#NAME?</v>
      </c>
      <c r="R881" s="25" t="e">
        <f t="shared" si="466"/>
        <v>#NAME?</v>
      </c>
      <c r="S881" s="25" t="e">
        <f t="shared" si="466"/>
        <v>#NAME?</v>
      </c>
      <c r="T881" s="25" t="e">
        <f t="shared" si="466"/>
        <v>#NAME?</v>
      </c>
      <c r="U881" s="25" t="e">
        <f t="shared" si="466"/>
        <v>#NAME?</v>
      </c>
      <c r="V881" s="25" t="e">
        <f t="shared" si="466"/>
        <v>#NAME?</v>
      </c>
      <c r="W881" s="25" t="e">
        <f t="shared" si="466"/>
        <v>#NAME?</v>
      </c>
      <c r="X881" s="25" t="e">
        <f t="shared" si="466"/>
        <v>#NAME?</v>
      </c>
      <c r="Y881" s="25" t="e">
        <f t="shared" si="466"/>
        <v>#NAME?</v>
      </c>
      <c r="Z881" s="25" t="e">
        <f t="shared" si="466"/>
        <v>#NAME?</v>
      </c>
      <c r="AA881" s="25" t="e">
        <f t="shared" si="466"/>
        <v>#NAME?</v>
      </c>
      <c r="AB881" s="25" t="e">
        <f t="shared" si="466"/>
        <v>#NAME?</v>
      </c>
      <c r="AC881" s="25" t="e">
        <f t="shared" si="466"/>
        <v>#NAME?</v>
      </c>
      <c r="AD881" s="25" t="e">
        <f t="shared" si="466"/>
        <v>#NAME?</v>
      </c>
      <c r="AE881" s="25" t="e">
        <f t="shared" si="466"/>
        <v>#NAME?</v>
      </c>
      <c r="AF881" s="25" t="e">
        <f t="shared" si="466"/>
        <v>#NAME?</v>
      </c>
      <c r="AG881" s="25" t="e">
        <f t="shared" si="466"/>
        <v>#NAME?</v>
      </c>
      <c r="AH881" s="25" t="e">
        <f t="shared" si="466"/>
        <v>#NAME?</v>
      </c>
      <c r="AI881" s="25" t="e">
        <f t="shared" si="466"/>
        <v>#NAME?</v>
      </c>
      <c r="AJ881" s="25" t="e">
        <f t="shared" si="466"/>
        <v>#NAME?</v>
      </c>
      <c r="AK881" s="25" t="e">
        <f t="shared" si="466"/>
        <v>#NAME?</v>
      </c>
      <c r="AL881" s="25" t="e">
        <f t="shared" si="466"/>
        <v>#NAME?</v>
      </c>
      <c r="AM881" s="25" t="e">
        <f t="shared" si="466"/>
        <v>#NAME?</v>
      </c>
      <c r="AN881" s="25" t="e">
        <f t="shared" si="466"/>
        <v>#NAME?</v>
      </c>
      <c r="AO881" s="25" t="e">
        <f t="shared" si="466"/>
        <v>#NAME?</v>
      </c>
      <c r="AP881" s="25" t="e">
        <f t="shared" si="466"/>
        <v>#NAME?</v>
      </c>
      <c r="AQ881" s="25" t="e">
        <f t="shared" si="466"/>
        <v>#NAME?</v>
      </c>
      <c r="AR881" s="25" t="e">
        <f t="shared" si="466"/>
        <v>#NAME?</v>
      </c>
      <c r="AS881" s="25" t="e">
        <f t="shared" si="466"/>
        <v>#NAME?</v>
      </c>
      <c r="AT881" s="25" t="e">
        <f t="shared" si="466"/>
        <v>#NAME?</v>
      </c>
      <c r="AU881" s="25" t="e">
        <f t="shared" si="466"/>
        <v>#NAME?</v>
      </c>
      <c r="AV881" s="25" t="e">
        <f t="shared" si="466"/>
        <v>#NAME?</v>
      </c>
      <c r="AW881" s="25" t="e">
        <f t="shared" si="466"/>
        <v>#NAME?</v>
      </c>
      <c r="AX881" s="25" t="e">
        <f t="shared" si="466"/>
        <v>#NAME?</v>
      </c>
      <c r="AY881" s="25" t="e">
        <f t="shared" si="466"/>
        <v>#NAME?</v>
      </c>
      <c r="AZ881" s="25" t="e">
        <f t="shared" si="466"/>
        <v>#NAME?</v>
      </c>
      <c r="BA881" s="25" t="e">
        <f t="shared" si="466"/>
        <v>#NAME?</v>
      </c>
      <c r="BB881" s="25" t="e">
        <f t="shared" si="466"/>
        <v>#NAME?</v>
      </c>
      <c r="BC881" s="25" t="e">
        <f t="shared" si="466"/>
        <v>#NAME?</v>
      </c>
      <c r="BD881" s="25" t="e">
        <f t="shared" si="466"/>
        <v>#NAME?</v>
      </c>
    </row>
    <row r="882" spans="1:56">
      <c r="A882" s="32" t="e">
        <f>+"Maturity "&amp; PV_Base!A880&amp;""</f>
        <v>#REF!</v>
      </c>
      <c r="B882" s="33" t="e">
        <f>#REF!</f>
        <v>#REF!</v>
      </c>
      <c r="C882" s="30" t="str">
        <f>$C$9</f>
        <v>Base</v>
      </c>
      <c r="D882" s="31">
        <v>100</v>
      </c>
      <c r="E882" s="27"/>
      <c r="F882" s="27"/>
      <c r="G882" s="27"/>
      <c r="H882" s="27"/>
      <c r="I882" s="27"/>
      <c r="J882" s="27"/>
      <c r="K882" s="27"/>
      <c r="L882" s="27"/>
      <c r="M882" s="27"/>
      <c r="N882" s="27"/>
      <c r="O882" s="27"/>
      <c r="P882" s="27"/>
      <c r="Q882" s="27"/>
      <c r="R882" s="27"/>
      <c r="S882" s="27"/>
      <c r="T882" s="27"/>
      <c r="U882" s="27"/>
      <c r="V882" s="27"/>
      <c r="W882" s="27"/>
      <c r="X882" s="27"/>
      <c r="Y882" s="27"/>
      <c r="Z882" s="27"/>
      <c r="AA882" s="27"/>
      <c r="AB882" s="27"/>
      <c r="AC882" s="27"/>
      <c r="AD882" s="27"/>
      <c r="AE882" s="27"/>
      <c r="AF882" s="27"/>
      <c r="AG882" s="27"/>
      <c r="AH882" s="27"/>
      <c r="AI882" s="27"/>
      <c r="AJ882" s="27"/>
      <c r="AK882" s="27"/>
      <c r="AL882" s="27"/>
      <c r="AM882" s="27"/>
      <c r="AN882" s="27"/>
      <c r="AO882" s="27"/>
      <c r="AP882" s="27"/>
      <c r="AQ882" s="27"/>
      <c r="AR882" s="27"/>
      <c r="AS882" s="27"/>
      <c r="AT882" s="27"/>
      <c r="AU882" s="27"/>
      <c r="AV882" s="27"/>
      <c r="AW882" s="27"/>
      <c r="AX882" s="27"/>
      <c r="AY882" s="27"/>
      <c r="AZ882" s="27"/>
      <c r="BA882" s="27"/>
      <c r="BB882" s="12"/>
      <c r="BC882" s="12"/>
      <c r="BD882" s="12"/>
    </row>
    <row r="883" spans="1:56">
      <c r="A883" s="32" t="e">
        <f>+"Interest "&amp; PV_Base!A880&amp;""</f>
        <v>#REF!</v>
      </c>
      <c r="B883" s="35" t="e">
        <f>#REF!</f>
        <v>#REF!</v>
      </c>
      <c r="C883" s="30" t="e">
        <f>$C$10</f>
        <v>#REF!</v>
      </c>
      <c r="D883" s="34" t="e">
        <f>D882-D884</f>
        <v>#REF!</v>
      </c>
      <c r="E883" s="34" t="e">
        <f t="shared" ref="E883:AQ883" si="467">D883-E884</f>
        <v>#REF!</v>
      </c>
      <c r="F883" s="34" t="e">
        <f t="shared" si="467"/>
        <v>#REF!</v>
      </c>
      <c r="G883" s="34" t="e">
        <f t="shared" si="467"/>
        <v>#REF!</v>
      </c>
      <c r="H883" s="34" t="e">
        <f t="shared" si="467"/>
        <v>#REF!</v>
      </c>
      <c r="I883" s="34" t="e">
        <f t="shared" si="467"/>
        <v>#REF!</v>
      </c>
      <c r="J883" s="34" t="e">
        <f t="shared" si="467"/>
        <v>#REF!</v>
      </c>
      <c r="K883" s="34" t="e">
        <f t="shared" si="467"/>
        <v>#REF!</v>
      </c>
      <c r="L883" s="34" t="e">
        <f t="shared" si="467"/>
        <v>#REF!</v>
      </c>
      <c r="M883" s="34" t="e">
        <f t="shared" si="467"/>
        <v>#REF!</v>
      </c>
      <c r="N883" s="34" t="e">
        <f t="shared" si="467"/>
        <v>#REF!</v>
      </c>
      <c r="O883" s="34" t="e">
        <f t="shared" si="467"/>
        <v>#REF!</v>
      </c>
      <c r="P883" s="34" t="e">
        <f t="shared" si="467"/>
        <v>#REF!</v>
      </c>
      <c r="Q883" s="34" t="e">
        <f t="shared" si="467"/>
        <v>#REF!</v>
      </c>
      <c r="R883" s="34" t="e">
        <f t="shared" si="467"/>
        <v>#REF!</v>
      </c>
      <c r="S883" s="34" t="e">
        <f t="shared" si="467"/>
        <v>#REF!</v>
      </c>
      <c r="T883" s="34" t="e">
        <f t="shared" si="467"/>
        <v>#REF!</v>
      </c>
      <c r="U883" s="34" t="e">
        <f t="shared" si="467"/>
        <v>#REF!</v>
      </c>
      <c r="V883" s="34" t="e">
        <f t="shared" si="467"/>
        <v>#REF!</v>
      </c>
      <c r="W883" s="34" t="e">
        <f t="shared" si="467"/>
        <v>#REF!</v>
      </c>
      <c r="X883" s="34" t="e">
        <f t="shared" si="467"/>
        <v>#REF!</v>
      </c>
      <c r="Y883" s="34" t="e">
        <f t="shared" si="467"/>
        <v>#REF!</v>
      </c>
      <c r="Z883" s="34" t="e">
        <f t="shared" si="467"/>
        <v>#REF!</v>
      </c>
      <c r="AA883" s="34" t="e">
        <f t="shared" si="467"/>
        <v>#REF!</v>
      </c>
      <c r="AB883" s="34" t="e">
        <f t="shared" si="467"/>
        <v>#REF!</v>
      </c>
      <c r="AC883" s="34" t="e">
        <f t="shared" si="467"/>
        <v>#REF!</v>
      </c>
      <c r="AD883" s="34" t="e">
        <f t="shared" si="467"/>
        <v>#REF!</v>
      </c>
      <c r="AE883" s="34" t="e">
        <f t="shared" si="467"/>
        <v>#REF!</v>
      </c>
      <c r="AF883" s="34" t="e">
        <f t="shared" si="467"/>
        <v>#REF!</v>
      </c>
      <c r="AG883" s="34" t="e">
        <f t="shared" si="467"/>
        <v>#REF!</v>
      </c>
      <c r="AH883" s="34" t="e">
        <f t="shared" si="467"/>
        <v>#REF!</v>
      </c>
      <c r="AI883" s="34" t="e">
        <f t="shared" si="467"/>
        <v>#REF!</v>
      </c>
      <c r="AJ883" s="34" t="e">
        <f t="shared" si="467"/>
        <v>#REF!</v>
      </c>
      <c r="AK883" s="34" t="e">
        <f t="shared" si="467"/>
        <v>#REF!</v>
      </c>
      <c r="AL883" s="34" t="e">
        <f t="shared" si="467"/>
        <v>#REF!</v>
      </c>
      <c r="AM883" s="34" t="e">
        <f t="shared" si="467"/>
        <v>#REF!</v>
      </c>
      <c r="AN883" s="34" t="e">
        <f t="shared" si="467"/>
        <v>#REF!</v>
      </c>
      <c r="AO883" s="34" t="e">
        <f t="shared" si="467"/>
        <v>#REF!</v>
      </c>
      <c r="AP883" s="34" t="e">
        <f t="shared" si="467"/>
        <v>#REF!</v>
      </c>
      <c r="AQ883" s="34" t="e">
        <f t="shared" si="467"/>
        <v>#REF!</v>
      </c>
      <c r="AR883" s="34"/>
      <c r="AS883" s="34"/>
      <c r="AT883" s="34"/>
      <c r="AU883" s="34"/>
      <c r="AV883" s="34"/>
      <c r="AW883" s="34"/>
      <c r="AX883" s="34"/>
      <c r="AY883" s="34"/>
      <c r="AZ883" s="34"/>
      <c r="BA883" s="34"/>
      <c r="BB883" s="46"/>
      <c r="BC883" s="46"/>
      <c r="BD883" s="46"/>
    </row>
    <row r="884" spans="1:56">
      <c r="A884" s="36" t="e">
        <f>+"Discount "&amp; PV_Base!A880&amp;""</f>
        <v>#REF!</v>
      </c>
      <c r="B884" s="37" t="e">
        <f>#REF!</f>
        <v>#REF!</v>
      </c>
      <c r="C884" s="30" t="e">
        <f>$C$11</f>
        <v>#REF!</v>
      </c>
      <c r="D884" s="34" t="e">
        <f>IF(D880-D880-1&lt;B881,0,IF(D880-D880-1&lt;B882,D882/(B882-B881),0))</f>
        <v>#REF!</v>
      </c>
      <c r="E884" s="34" t="e">
        <f>IF(E880-D880-1&lt;B881,0,IF(E880-D880-1&lt;B882,D882/(B882-B881),0))</f>
        <v>#REF!</v>
      </c>
      <c r="F884" s="34" t="e">
        <f>IF(F880-D880-1&lt;B881,0,IF(F880-D880-1&lt;B882,D882/(B882-B881),0))</f>
        <v>#REF!</v>
      </c>
      <c r="G884" s="34" t="e">
        <f>IF(G880-D880-1&lt;B881,0,IF(G880-D880-1&lt;B882,D882/(B882-B881),0))</f>
        <v>#REF!</v>
      </c>
      <c r="H884" s="34" t="e">
        <f>IF(H880-D880-1&lt;B881,0,IF(H880-D880-1&lt;B882,D882/(B882-B881),0))</f>
        <v>#REF!</v>
      </c>
      <c r="I884" s="34" t="e">
        <f>IF(I880-D880-1&lt;B881,0,IF(I880-D880-1&lt;B882,D882/(B882-B881),0))</f>
        <v>#REF!</v>
      </c>
      <c r="J884" s="34" t="e">
        <f>IF(J880-D880-1&lt;B881,0,IF(J880-D880-1&lt;B882,D882/(B882-B881),0))</f>
        <v>#REF!</v>
      </c>
      <c r="K884" s="34" t="e">
        <f>IF(K880-D880-1&lt;B881,0,IF(K880-D880-1&lt;B882,D882/(B882-B881),0))</f>
        <v>#REF!</v>
      </c>
      <c r="L884" s="34" t="e">
        <f>IF(L880-D880-1&lt;B881,0,IF(L880-D880-1&lt;B882,D882/(B882-B881),0))</f>
        <v>#REF!</v>
      </c>
      <c r="M884" s="34" t="e">
        <f>IF(M880-D880-1&lt;B881,0,IF(M880-D880-1&lt;B882,D882/(B882-B881),0))</f>
        <v>#REF!</v>
      </c>
      <c r="N884" s="34" t="e">
        <f>IF(N880-D880-1&lt;B881,0,IF(N880-D880-1&lt;B882,D882/(B882-B881),0))</f>
        <v>#REF!</v>
      </c>
      <c r="O884" s="34" t="e">
        <f>IF(O880-D880-1&lt;B881,0,IF(O880-D880-1&lt;B882,D882/(B882-B881),0))</f>
        <v>#REF!</v>
      </c>
      <c r="P884" s="34" t="e">
        <f>IF(P880-D880-1&lt;B881,0,IF(P880-D880-1&lt;B882,D882/(B882-B881),0))</f>
        <v>#REF!</v>
      </c>
      <c r="Q884" s="34" t="e">
        <f>IF(Q880-D880-1&lt;B881,0,IF(Q880-D880-1&lt;B882,D882/(B882-B881),0))</f>
        <v>#REF!</v>
      </c>
      <c r="R884" s="34" t="e">
        <f>IF(R880-D880-1&lt;B881,0,IF(R880-D880-1&lt;B882,D882/(B882-B881),0))</f>
        <v>#REF!</v>
      </c>
      <c r="S884" s="34" t="e">
        <f>IF(S880-D880-1&lt;B881,0,IF(S880-D880-1&lt;B882,D882/(B882-B881),0))</f>
        <v>#REF!</v>
      </c>
      <c r="T884" s="34" t="e">
        <f>IF(T880-D880-1&lt;B881,0,IF(T880-D880-1&lt;B882,D882/(B882-B881),0))</f>
        <v>#REF!</v>
      </c>
      <c r="U884" s="34" t="e">
        <f>IF(U880-D880-1&lt;B881,0,IF(U880-D880-1&lt;B882,D882/(B882-B881),0))</f>
        <v>#REF!</v>
      </c>
      <c r="V884" s="34" t="e">
        <f>IF(V880-D880-1&lt;B881,0,IF(V880-D880-1&lt;B882,D882/(B882-B881),0))</f>
        <v>#REF!</v>
      </c>
      <c r="W884" s="34" t="e">
        <f>IF(W880-D880-1&lt;B881,0,IF(W880-D880-1&lt;B882,D882/(B882-B881),0))</f>
        <v>#REF!</v>
      </c>
      <c r="X884" s="34" t="e">
        <f>IF(X880-D880-1&lt;B881,0,IF(X880-D880-1&lt;B882,D882/(B882-B881),0))</f>
        <v>#REF!</v>
      </c>
      <c r="Y884" s="34" t="e">
        <f>IF(Y880-D880-1&lt;B881,0,IF(Y880-D880-1&lt;B882,D882/(B882-B881),0))</f>
        <v>#REF!</v>
      </c>
      <c r="Z884" s="34" t="e">
        <f>IF(Z880-D880-1&lt;B881,0,IF(Z880-D880-1&lt;B882,D882/(B882-B881),0))</f>
        <v>#REF!</v>
      </c>
      <c r="AA884" s="34" t="e">
        <f>IF(AA880-D880-1&lt;B881,0,IF(AA880-D880-1&lt;B882,D882/(B882-B881),0))</f>
        <v>#REF!</v>
      </c>
      <c r="AB884" s="34" t="e">
        <f>IF(AB880-D880-1&lt;B881,0,IF(AB880-D880-1&lt;B882,D882/(B882-B881),0))</f>
        <v>#REF!</v>
      </c>
      <c r="AC884" s="34" t="e">
        <f>IF(AC880-D880-1&lt;B881,0,IF(AC880-D880-1&lt;B882,D882/(B882-B881),0))</f>
        <v>#REF!</v>
      </c>
      <c r="AD884" s="34" t="e">
        <f>IF(AD880-D880-1&lt;B881,0,IF(AD880-D880-1&lt;B882,D882/(B882-B881),0))</f>
        <v>#REF!</v>
      </c>
      <c r="AE884" s="34" t="e">
        <f>IF(AE880-D880-1&lt;B881,0,IF(AE880-D880-1&lt;B882,D882/(B882-B881),0))</f>
        <v>#REF!</v>
      </c>
      <c r="AF884" s="34" t="e">
        <f>IF(AF880-D880-1&lt;B881,0,IF(AF880-D880-1&lt;B882,D882/(B882-B881),0))</f>
        <v>#REF!</v>
      </c>
      <c r="AG884" s="34" t="e">
        <f>IF(AG880-D880-1&lt;B881,0,IF(AG880-D880-1&lt;B882,D882/(B882-B881),0))</f>
        <v>#REF!</v>
      </c>
      <c r="AH884" s="34" t="e">
        <f>IF(AH880-D880-1&lt;B881,0,IF(AH880-D880-1&lt;B882,D882/(B882-B881),0))</f>
        <v>#REF!</v>
      </c>
      <c r="AI884" s="34" t="e">
        <f>IF(AI880-D880-1&lt;B881,0,IF(AI880-D880-1&lt;B882,D882/(B882-B881),0))</f>
        <v>#REF!</v>
      </c>
      <c r="AJ884" s="34" t="e">
        <f>IF(AJ880-D880-1&lt;B881,0,IF(AJ880-D880-1&lt;B882,D882/(B882-B881),0))</f>
        <v>#REF!</v>
      </c>
      <c r="AK884" s="34" t="e">
        <f>IF(AK880-D880-1&lt;B881,0,IF(AK880-D880-1&lt;B882,D882/(B882-B881),0))</f>
        <v>#REF!</v>
      </c>
      <c r="AL884" s="34" t="e">
        <f>IF(AL880-D880-1&lt;B881,0,IF(AL880-D880-1&lt;B882,D882/(B882-B881),0))</f>
        <v>#REF!</v>
      </c>
      <c r="AM884" s="34" t="e">
        <f>IF(AM880-D880-1&lt;B881,0,IF(AM880-D880-1&lt;B882,D882/(B882-B881),0))</f>
        <v>#REF!</v>
      </c>
      <c r="AN884" s="34" t="e">
        <f>IF(AN880-D880-1&lt;B881,0,IF(AN880-D880-1&lt;B882,D882/(B882-B881),0))</f>
        <v>#REF!</v>
      </c>
      <c r="AO884" s="34" t="e">
        <f>IF(AO880-D880-1&lt;B881,0,IF(AO880-D880-1&lt;B882,D882/(B882-B881),0))</f>
        <v>#REF!</v>
      </c>
      <c r="AP884" s="34" t="e">
        <f>IF(AP880-D880-1&lt;B881,0,IF(AP880-D880-1&lt;B882,D882/(B882-B881),0))</f>
        <v>#REF!</v>
      </c>
      <c r="AQ884" s="34" t="e">
        <f>IF(AQ880-D880-1&lt;B881,0,IF(AQ880-D880-1&lt;B882,D882/(B882-B881),0))</f>
        <v>#REF!</v>
      </c>
      <c r="AR884" s="34"/>
      <c r="AS884" s="34"/>
      <c r="AT884" s="34"/>
      <c r="AU884" s="34"/>
      <c r="AV884" s="34"/>
      <c r="AW884" s="34"/>
      <c r="AX884" s="34"/>
      <c r="AY884" s="34"/>
      <c r="AZ884" s="34"/>
      <c r="BA884" s="34"/>
      <c r="BB884" s="46"/>
      <c r="BC884" s="46"/>
      <c r="BD884" s="46"/>
    </row>
    <row r="885" spans="1:56">
      <c r="A885" s="49"/>
      <c r="B885" s="12"/>
      <c r="C885" s="30" t="e">
        <f>$C$12</f>
        <v>#REF!</v>
      </c>
      <c r="D885" s="84"/>
      <c r="E885" s="84" t="e">
        <f>$B883*D883</f>
        <v>#REF!</v>
      </c>
      <c r="F885" s="84" t="e">
        <f t="shared" ref="F885:BD885" si="468">$B883*E883</f>
        <v>#REF!</v>
      </c>
      <c r="G885" s="84" t="e">
        <f t="shared" si="468"/>
        <v>#REF!</v>
      </c>
      <c r="H885" s="84" t="e">
        <f t="shared" si="468"/>
        <v>#REF!</v>
      </c>
      <c r="I885" s="84" t="e">
        <f t="shared" si="468"/>
        <v>#REF!</v>
      </c>
      <c r="J885" s="84" t="e">
        <f t="shared" si="468"/>
        <v>#REF!</v>
      </c>
      <c r="K885" s="84" t="e">
        <f t="shared" si="468"/>
        <v>#REF!</v>
      </c>
      <c r="L885" s="84" t="e">
        <f t="shared" si="468"/>
        <v>#REF!</v>
      </c>
      <c r="M885" s="84" t="e">
        <f t="shared" si="468"/>
        <v>#REF!</v>
      </c>
      <c r="N885" s="84" t="e">
        <f t="shared" si="468"/>
        <v>#REF!</v>
      </c>
      <c r="O885" s="84" t="e">
        <f t="shared" si="468"/>
        <v>#REF!</v>
      </c>
      <c r="P885" s="84" t="e">
        <f t="shared" si="468"/>
        <v>#REF!</v>
      </c>
      <c r="Q885" s="84" t="e">
        <f t="shared" si="468"/>
        <v>#REF!</v>
      </c>
      <c r="R885" s="84" t="e">
        <f t="shared" si="468"/>
        <v>#REF!</v>
      </c>
      <c r="S885" s="84" t="e">
        <f t="shared" si="468"/>
        <v>#REF!</v>
      </c>
      <c r="T885" s="84" t="e">
        <f t="shared" si="468"/>
        <v>#REF!</v>
      </c>
      <c r="U885" s="84" t="e">
        <f t="shared" si="468"/>
        <v>#REF!</v>
      </c>
      <c r="V885" s="84" t="e">
        <f t="shared" si="468"/>
        <v>#REF!</v>
      </c>
      <c r="W885" s="84" t="e">
        <f t="shared" si="468"/>
        <v>#REF!</v>
      </c>
      <c r="X885" s="84" t="e">
        <f t="shared" si="468"/>
        <v>#REF!</v>
      </c>
      <c r="Y885" s="84" t="e">
        <f t="shared" si="468"/>
        <v>#REF!</v>
      </c>
      <c r="Z885" s="84" t="e">
        <f t="shared" si="468"/>
        <v>#REF!</v>
      </c>
      <c r="AA885" s="84" t="e">
        <f t="shared" si="468"/>
        <v>#REF!</v>
      </c>
      <c r="AB885" s="84" t="e">
        <f t="shared" si="468"/>
        <v>#REF!</v>
      </c>
      <c r="AC885" s="84" t="e">
        <f t="shared" si="468"/>
        <v>#REF!</v>
      </c>
      <c r="AD885" s="84" t="e">
        <f t="shared" si="468"/>
        <v>#REF!</v>
      </c>
      <c r="AE885" s="84" t="e">
        <f t="shared" si="468"/>
        <v>#REF!</v>
      </c>
      <c r="AF885" s="84" t="e">
        <f t="shared" si="468"/>
        <v>#REF!</v>
      </c>
      <c r="AG885" s="84" t="e">
        <f t="shared" si="468"/>
        <v>#REF!</v>
      </c>
      <c r="AH885" s="84" t="e">
        <f t="shared" si="468"/>
        <v>#REF!</v>
      </c>
      <c r="AI885" s="84" t="e">
        <f t="shared" si="468"/>
        <v>#REF!</v>
      </c>
      <c r="AJ885" s="84" t="e">
        <f t="shared" si="468"/>
        <v>#REF!</v>
      </c>
      <c r="AK885" s="84" t="e">
        <f t="shared" si="468"/>
        <v>#REF!</v>
      </c>
      <c r="AL885" s="84" t="e">
        <f t="shared" si="468"/>
        <v>#REF!</v>
      </c>
      <c r="AM885" s="84" t="e">
        <f t="shared" si="468"/>
        <v>#REF!</v>
      </c>
      <c r="AN885" s="84" t="e">
        <f t="shared" si="468"/>
        <v>#REF!</v>
      </c>
      <c r="AO885" s="84" t="e">
        <f t="shared" si="468"/>
        <v>#REF!</v>
      </c>
      <c r="AP885" s="84" t="e">
        <f t="shared" si="468"/>
        <v>#REF!</v>
      </c>
      <c r="AQ885" s="84" t="e">
        <f t="shared" si="468"/>
        <v>#REF!</v>
      </c>
      <c r="AR885" s="84" t="e">
        <f t="shared" si="468"/>
        <v>#REF!</v>
      </c>
      <c r="AS885" s="84" t="e">
        <f t="shared" si="468"/>
        <v>#REF!</v>
      </c>
      <c r="AT885" s="84" t="e">
        <f t="shared" si="468"/>
        <v>#REF!</v>
      </c>
      <c r="AU885" s="84" t="e">
        <f t="shared" si="468"/>
        <v>#REF!</v>
      </c>
      <c r="AV885" s="84" t="e">
        <f t="shared" si="468"/>
        <v>#REF!</v>
      </c>
      <c r="AW885" s="84" t="e">
        <f t="shared" si="468"/>
        <v>#REF!</v>
      </c>
      <c r="AX885" s="84" t="e">
        <f t="shared" si="468"/>
        <v>#REF!</v>
      </c>
      <c r="AY885" s="84" t="e">
        <f t="shared" si="468"/>
        <v>#REF!</v>
      </c>
      <c r="AZ885" s="84" t="e">
        <f t="shared" si="468"/>
        <v>#REF!</v>
      </c>
      <c r="BA885" s="84" t="e">
        <f t="shared" si="468"/>
        <v>#REF!</v>
      </c>
      <c r="BB885" s="84" t="e">
        <f t="shared" si="468"/>
        <v>#REF!</v>
      </c>
      <c r="BC885" s="84" t="e">
        <f t="shared" si="468"/>
        <v>#REF!</v>
      </c>
      <c r="BD885" s="84" t="e">
        <f t="shared" si="468"/>
        <v>#REF!</v>
      </c>
    </row>
    <row r="886" spans="1:56">
      <c r="A886" s="49"/>
      <c r="B886" s="12"/>
      <c r="C886" s="30" t="e">
        <f>$C$13</f>
        <v>#REF!</v>
      </c>
      <c r="D886" s="34" t="e">
        <f t="shared" ref="D886:AQ886" si="469">D884+D885</f>
        <v>#REF!</v>
      </c>
      <c r="E886" s="34" t="e">
        <f t="shared" si="469"/>
        <v>#REF!</v>
      </c>
      <c r="F886" s="34" t="e">
        <f t="shared" si="469"/>
        <v>#REF!</v>
      </c>
      <c r="G886" s="34" t="e">
        <f t="shared" si="469"/>
        <v>#REF!</v>
      </c>
      <c r="H886" s="34" t="e">
        <f t="shared" si="469"/>
        <v>#REF!</v>
      </c>
      <c r="I886" s="34" t="e">
        <f t="shared" si="469"/>
        <v>#REF!</v>
      </c>
      <c r="J886" s="34" t="e">
        <f t="shared" si="469"/>
        <v>#REF!</v>
      </c>
      <c r="K886" s="34" t="e">
        <f t="shared" si="469"/>
        <v>#REF!</v>
      </c>
      <c r="L886" s="34" t="e">
        <f t="shared" si="469"/>
        <v>#REF!</v>
      </c>
      <c r="M886" s="34" t="e">
        <f t="shared" si="469"/>
        <v>#REF!</v>
      </c>
      <c r="N886" s="34" t="e">
        <f t="shared" si="469"/>
        <v>#REF!</v>
      </c>
      <c r="O886" s="34" t="e">
        <f t="shared" si="469"/>
        <v>#REF!</v>
      </c>
      <c r="P886" s="34" t="e">
        <f t="shared" si="469"/>
        <v>#REF!</v>
      </c>
      <c r="Q886" s="34" t="e">
        <f t="shared" si="469"/>
        <v>#REF!</v>
      </c>
      <c r="R886" s="34" t="e">
        <f t="shared" si="469"/>
        <v>#REF!</v>
      </c>
      <c r="S886" s="34" t="e">
        <f t="shared" si="469"/>
        <v>#REF!</v>
      </c>
      <c r="T886" s="34" t="e">
        <f t="shared" si="469"/>
        <v>#REF!</v>
      </c>
      <c r="U886" s="34" t="e">
        <f t="shared" si="469"/>
        <v>#REF!</v>
      </c>
      <c r="V886" s="34" t="e">
        <f t="shared" si="469"/>
        <v>#REF!</v>
      </c>
      <c r="W886" s="34" t="e">
        <f t="shared" si="469"/>
        <v>#REF!</v>
      </c>
      <c r="X886" s="34" t="e">
        <f t="shared" si="469"/>
        <v>#REF!</v>
      </c>
      <c r="Y886" s="34" t="e">
        <f t="shared" si="469"/>
        <v>#REF!</v>
      </c>
      <c r="Z886" s="34" t="e">
        <f t="shared" si="469"/>
        <v>#REF!</v>
      </c>
      <c r="AA886" s="34" t="e">
        <f t="shared" si="469"/>
        <v>#REF!</v>
      </c>
      <c r="AB886" s="34" t="e">
        <f t="shared" si="469"/>
        <v>#REF!</v>
      </c>
      <c r="AC886" s="34" t="e">
        <f t="shared" si="469"/>
        <v>#REF!</v>
      </c>
      <c r="AD886" s="34" t="e">
        <f t="shared" si="469"/>
        <v>#REF!</v>
      </c>
      <c r="AE886" s="34" t="e">
        <f t="shared" si="469"/>
        <v>#REF!</v>
      </c>
      <c r="AF886" s="34" t="e">
        <f t="shared" si="469"/>
        <v>#REF!</v>
      </c>
      <c r="AG886" s="34" t="e">
        <f t="shared" si="469"/>
        <v>#REF!</v>
      </c>
      <c r="AH886" s="34" t="e">
        <f t="shared" si="469"/>
        <v>#REF!</v>
      </c>
      <c r="AI886" s="34" t="e">
        <f t="shared" si="469"/>
        <v>#REF!</v>
      </c>
      <c r="AJ886" s="34" t="e">
        <f t="shared" si="469"/>
        <v>#REF!</v>
      </c>
      <c r="AK886" s="34" t="e">
        <f t="shared" si="469"/>
        <v>#REF!</v>
      </c>
      <c r="AL886" s="34" t="e">
        <f t="shared" si="469"/>
        <v>#REF!</v>
      </c>
      <c r="AM886" s="34" t="e">
        <f t="shared" si="469"/>
        <v>#REF!</v>
      </c>
      <c r="AN886" s="34" t="e">
        <f t="shared" si="469"/>
        <v>#REF!</v>
      </c>
      <c r="AO886" s="34" t="e">
        <f t="shared" si="469"/>
        <v>#REF!</v>
      </c>
      <c r="AP886" s="34" t="e">
        <f t="shared" si="469"/>
        <v>#REF!</v>
      </c>
      <c r="AQ886" s="34" t="e">
        <f t="shared" si="469"/>
        <v>#REF!</v>
      </c>
      <c r="AR886" s="34"/>
      <c r="AS886" s="34"/>
      <c r="AT886" s="34"/>
      <c r="AU886" s="34"/>
      <c r="AV886" s="34"/>
      <c r="AW886" s="34"/>
      <c r="AX886" s="34"/>
      <c r="AY886" s="34"/>
      <c r="AZ886" s="34"/>
      <c r="BA886" s="34"/>
      <c r="BB886" s="45"/>
      <c r="BC886" s="45"/>
      <c r="BD886" s="45"/>
    </row>
    <row r="887" spans="1:56">
      <c r="A887" s="39"/>
      <c r="B887" s="12"/>
      <c r="C887" s="30" t="e">
        <f>$C$14</f>
        <v>#REF!</v>
      </c>
      <c r="D887" s="34" t="e">
        <f>IF($B883&gt;=$B884, D883, NPV($B884,E886:$BD886))</f>
        <v>#REF!</v>
      </c>
      <c r="E887" s="34" t="e">
        <f>IF($B883&gt;=$B884, E883, NPV($B884,F886:$BD886))</f>
        <v>#REF!</v>
      </c>
      <c r="F887" s="34" t="e">
        <f>IF($B883&gt;=$B884, F883, NPV($B884,G886:$BD886))</f>
        <v>#REF!</v>
      </c>
      <c r="G887" s="34" t="e">
        <f>IF($B883&gt;=$B884, G883, NPV($B884,H886:$BD886))</f>
        <v>#REF!</v>
      </c>
      <c r="H887" s="34" t="e">
        <f>IF($B883&gt;=$B884, H883, NPV($B884,I886:$BD886))</f>
        <v>#REF!</v>
      </c>
      <c r="I887" s="34" t="e">
        <f>IF($B883&gt;=$B884, I883, NPV($B884,J886:$BD886))</f>
        <v>#REF!</v>
      </c>
      <c r="J887" s="34" t="e">
        <f>IF($B883&gt;=$B884, J883, NPV($B884,K886:$BD886))</f>
        <v>#REF!</v>
      </c>
      <c r="K887" s="34" t="e">
        <f>IF($B883&gt;=$B884, K883, NPV($B884,L886:$BD886))</f>
        <v>#REF!</v>
      </c>
      <c r="L887" s="34" t="e">
        <f>IF($B883&gt;=$B884, L883, NPV($B884,M886:$BD886))</f>
        <v>#REF!</v>
      </c>
      <c r="M887" s="34" t="e">
        <f>IF($B883&gt;=$B884, M883, NPV($B884,N886:$BD886))</f>
        <v>#REF!</v>
      </c>
      <c r="N887" s="34" t="e">
        <f>IF($B883&gt;=$B884, N883, NPV($B884,O886:$BD886))</f>
        <v>#REF!</v>
      </c>
      <c r="O887" s="34" t="e">
        <f>IF($B883&gt;=$B884, O883, NPV($B884,P886:$BD886))</f>
        <v>#REF!</v>
      </c>
      <c r="P887" s="34" t="e">
        <f>IF($B883&gt;=$B884, P883, NPV($B884,Q886:$BD886))</f>
        <v>#REF!</v>
      </c>
      <c r="Q887" s="34" t="e">
        <f>IF($B883&gt;=$B884, Q883, NPV($B884,R886:$BD886))</f>
        <v>#REF!</v>
      </c>
      <c r="R887" s="34" t="e">
        <f>IF($B883&gt;=$B884, R883, NPV($B884,S886:$BD886))</f>
        <v>#REF!</v>
      </c>
      <c r="S887" s="34" t="e">
        <f>IF($B883&gt;=$B884, S883, NPV($B884,T886:$BD886))</f>
        <v>#REF!</v>
      </c>
      <c r="T887" s="34" t="e">
        <f>IF($B883&gt;=$B884, T883, NPV($B884,U886:$BD886))</f>
        <v>#REF!</v>
      </c>
      <c r="U887" s="34" t="e">
        <f>IF($B883&gt;=$B884, U883, NPV($B884,V886:$BD886))</f>
        <v>#REF!</v>
      </c>
      <c r="V887" s="34" t="e">
        <f>IF($B883&gt;=$B884, V883, NPV($B884,W886:$BD886))</f>
        <v>#REF!</v>
      </c>
      <c r="W887" s="34" t="e">
        <f>IF($B883&gt;=$B884, W883, NPV($B884,X886:$BD886))</f>
        <v>#REF!</v>
      </c>
      <c r="X887" s="34" t="e">
        <f>IF($B883&gt;=$B884, X883, NPV($B884,Y886:$BD886))</f>
        <v>#REF!</v>
      </c>
      <c r="Y887" s="34" t="e">
        <f>IF($B883&gt;=$B884, Y883, NPV($B884,Z886:$BD886))</f>
        <v>#REF!</v>
      </c>
      <c r="Z887" s="34" t="e">
        <f>IF($B883&gt;=$B884, Z883, NPV($B884,AA886:$BD886))</f>
        <v>#REF!</v>
      </c>
      <c r="AA887" s="34" t="e">
        <f>IF($B883&gt;=$B884, AA883, NPV($B884,AB886:$BD886))</f>
        <v>#REF!</v>
      </c>
      <c r="AB887" s="34" t="e">
        <f>IF($B883&gt;=$B884, AB883, NPV($B884,AC886:$BD886))</f>
        <v>#REF!</v>
      </c>
      <c r="AC887" s="34" t="e">
        <f>IF($B883&gt;=$B884, AC883, NPV($B884,AD886:$BD886))</f>
        <v>#REF!</v>
      </c>
      <c r="AD887" s="34" t="e">
        <f>IF($B883&gt;=$B884, AD883, NPV($B884,AE886:$BD886))</f>
        <v>#REF!</v>
      </c>
      <c r="AE887" s="34" t="e">
        <f>IF($B883&gt;=$B884, AE883, NPV($B884,AF886:$BD886))</f>
        <v>#REF!</v>
      </c>
      <c r="AF887" s="34" t="e">
        <f>IF($B883&gt;=$B884, AF883, NPV($B884,AG886:$BD886))</f>
        <v>#REF!</v>
      </c>
      <c r="AG887" s="34" t="e">
        <f>IF($B883&gt;=$B884, AG883, NPV($B884,AH886:$BD886))</f>
        <v>#REF!</v>
      </c>
      <c r="AH887" s="34" t="e">
        <f>IF($B883&gt;=$B884, AH883, NPV($B884,AI886:$BD886))</f>
        <v>#REF!</v>
      </c>
      <c r="AI887" s="34" t="e">
        <f>IF($B883&gt;=$B884, AI883, NPV($B884,AJ886:$BD886))</f>
        <v>#REF!</v>
      </c>
      <c r="AJ887" s="34" t="e">
        <f>IF($B883&gt;=$B884, AJ883, NPV($B884,AK886:$BD886))</f>
        <v>#REF!</v>
      </c>
      <c r="AK887" s="34" t="e">
        <f>IF($B883&gt;=$B884, AK883, NPV($B884,AL886:$BD886))</f>
        <v>#REF!</v>
      </c>
      <c r="AL887" s="34" t="e">
        <f>IF($B883&gt;=$B884, AL883, NPV($B884,AM886:$BD886))</f>
        <v>#REF!</v>
      </c>
      <c r="AM887" s="34" t="e">
        <f>IF($B883&gt;=$B884, AM883, NPV($B884,AN886:$BD886))</f>
        <v>#REF!</v>
      </c>
      <c r="AN887" s="34" t="e">
        <f>IF($B883&gt;=$B884, AN883, NPV($B884,AO886:$BD886))</f>
        <v>#REF!</v>
      </c>
      <c r="AO887" s="34" t="e">
        <f>IF($B883&gt;=$B884, AO883, NPV($B884,AP886:$BD886))</f>
        <v>#REF!</v>
      </c>
      <c r="AP887" s="34" t="e">
        <f>IF($B883&gt;=$B884, AP883, NPV($B884,AQ886:$BD886))</f>
        <v>#REF!</v>
      </c>
      <c r="AQ887" s="34" t="e">
        <f>IF($B883&gt;=$B884, AQ883, NPV($B884,AR886:$BD886))</f>
        <v>#REF!</v>
      </c>
      <c r="AR887" s="34"/>
      <c r="AS887" s="34"/>
      <c r="AT887" s="34"/>
      <c r="AU887" s="34"/>
      <c r="AV887" s="34"/>
      <c r="AW887" s="34"/>
      <c r="AX887" s="34"/>
      <c r="AY887" s="34"/>
      <c r="AZ887" s="34"/>
      <c r="BA887" s="34"/>
      <c r="BB887" s="34"/>
      <c r="BC887" s="34"/>
      <c r="BD887" s="34"/>
    </row>
    <row r="888" spans="1:56">
      <c r="A888" s="39"/>
      <c r="B888" s="12"/>
      <c r="C888" s="30" t="e">
        <f>$C$15</f>
        <v>#REF!</v>
      </c>
      <c r="D888" s="34" t="e">
        <f t="shared" ref="D888:AQ888" si="470">IF(D887=0,0,(1-D887/D883)*100)</f>
        <v>#REF!</v>
      </c>
      <c r="E888" s="34" t="e">
        <f t="shared" si="470"/>
        <v>#REF!</v>
      </c>
      <c r="F888" s="34" t="e">
        <f t="shared" si="470"/>
        <v>#REF!</v>
      </c>
      <c r="G888" s="34" t="e">
        <f t="shared" si="470"/>
        <v>#REF!</v>
      </c>
      <c r="H888" s="34" t="e">
        <f t="shared" si="470"/>
        <v>#REF!</v>
      </c>
      <c r="I888" s="34" t="e">
        <f t="shared" si="470"/>
        <v>#REF!</v>
      </c>
      <c r="J888" s="34" t="e">
        <f t="shared" si="470"/>
        <v>#REF!</v>
      </c>
      <c r="K888" s="34" t="e">
        <f t="shared" si="470"/>
        <v>#REF!</v>
      </c>
      <c r="L888" s="34" t="e">
        <f t="shared" si="470"/>
        <v>#REF!</v>
      </c>
      <c r="M888" s="34" t="e">
        <f t="shared" si="470"/>
        <v>#REF!</v>
      </c>
      <c r="N888" s="34" t="e">
        <f t="shared" si="470"/>
        <v>#REF!</v>
      </c>
      <c r="O888" s="34" t="e">
        <f t="shared" si="470"/>
        <v>#REF!</v>
      </c>
      <c r="P888" s="34" t="e">
        <f t="shared" si="470"/>
        <v>#REF!</v>
      </c>
      <c r="Q888" s="34" t="e">
        <f t="shared" si="470"/>
        <v>#REF!</v>
      </c>
      <c r="R888" s="34" t="e">
        <f t="shared" si="470"/>
        <v>#REF!</v>
      </c>
      <c r="S888" s="34" t="e">
        <f t="shared" si="470"/>
        <v>#REF!</v>
      </c>
      <c r="T888" s="34" t="e">
        <f t="shared" si="470"/>
        <v>#REF!</v>
      </c>
      <c r="U888" s="34" t="e">
        <f t="shared" si="470"/>
        <v>#REF!</v>
      </c>
      <c r="V888" s="34" t="e">
        <f t="shared" si="470"/>
        <v>#REF!</v>
      </c>
      <c r="W888" s="34" t="e">
        <f t="shared" si="470"/>
        <v>#REF!</v>
      </c>
      <c r="X888" s="34" t="e">
        <f t="shared" si="470"/>
        <v>#REF!</v>
      </c>
      <c r="Y888" s="34" t="e">
        <f t="shared" si="470"/>
        <v>#REF!</v>
      </c>
      <c r="Z888" s="34" t="e">
        <f t="shared" si="470"/>
        <v>#REF!</v>
      </c>
      <c r="AA888" s="34" t="e">
        <f t="shared" si="470"/>
        <v>#REF!</v>
      </c>
      <c r="AB888" s="34" t="e">
        <f t="shared" si="470"/>
        <v>#REF!</v>
      </c>
      <c r="AC888" s="34" t="e">
        <f t="shared" si="470"/>
        <v>#REF!</v>
      </c>
      <c r="AD888" s="34" t="e">
        <f t="shared" si="470"/>
        <v>#REF!</v>
      </c>
      <c r="AE888" s="34" t="e">
        <f t="shared" si="470"/>
        <v>#REF!</v>
      </c>
      <c r="AF888" s="34" t="e">
        <f t="shared" si="470"/>
        <v>#REF!</v>
      </c>
      <c r="AG888" s="34" t="e">
        <f t="shared" si="470"/>
        <v>#REF!</v>
      </c>
      <c r="AH888" s="34" t="e">
        <f t="shared" si="470"/>
        <v>#REF!</v>
      </c>
      <c r="AI888" s="34" t="e">
        <f t="shared" si="470"/>
        <v>#REF!</v>
      </c>
      <c r="AJ888" s="34" t="e">
        <f t="shared" si="470"/>
        <v>#REF!</v>
      </c>
      <c r="AK888" s="34" t="e">
        <f t="shared" si="470"/>
        <v>#REF!</v>
      </c>
      <c r="AL888" s="34" t="e">
        <f t="shared" si="470"/>
        <v>#REF!</v>
      </c>
      <c r="AM888" s="34" t="e">
        <f t="shared" si="470"/>
        <v>#REF!</v>
      </c>
      <c r="AN888" s="34" t="e">
        <f t="shared" si="470"/>
        <v>#REF!</v>
      </c>
      <c r="AO888" s="34" t="e">
        <f t="shared" si="470"/>
        <v>#REF!</v>
      </c>
      <c r="AP888" s="34" t="e">
        <f t="shared" si="470"/>
        <v>#REF!</v>
      </c>
      <c r="AQ888" s="34" t="e">
        <f t="shared" si="470"/>
        <v>#REF!</v>
      </c>
      <c r="AR888" s="50"/>
      <c r="AS888" s="50"/>
      <c r="AT888" s="50"/>
      <c r="AU888" s="50"/>
      <c r="AV888" s="50"/>
      <c r="AW888" s="50"/>
      <c r="AX888" s="50"/>
      <c r="AY888" s="50"/>
      <c r="AZ888" s="50"/>
      <c r="BA888" s="50"/>
      <c r="BB888" s="12"/>
      <c r="BC888" s="12"/>
      <c r="BD888" s="12"/>
    </row>
    <row r="889" spans="1:56">
      <c r="C889" s="30" t="str">
        <f>$C$16</f>
        <v>t-g&gt;0</v>
      </c>
      <c r="D889" s="42" t="e">
        <f t="shared" ref="D889:AE889" si="471">IF(D880-$B881&gt;0,D880-$B881,0)</f>
        <v>#REF!</v>
      </c>
      <c r="E889" s="42" t="e">
        <f t="shared" si="471"/>
        <v>#REF!</v>
      </c>
      <c r="F889" s="42" t="e">
        <f t="shared" si="471"/>
        <v>#REF!</v>
      </c>
      <c r="G889" s="42" t="e">
        <f t="shared" si="471"/>
        <v>#REF!</v>
      </c>
      <c r="H889" s="42" t="e">
        <f t="shared" si="471"/>
        <v>#REF!</v>
      </c>
      <c r="I889" s="42" t="e">
        <f t="shared" si="471"/>
        <v>#REF!</v>
      </c>
      <c r="J889" s="42" t="e">
        <f t="shared" si="471"/>
        <v>#REF!</v>
      </c>
      <c r="K889" s="42" t="e">
        <f t="shared" si="471"/>
        <v>#REF!</v>
      </c>
      <c r="L889" s="42" t="e">
        <f t="shared" si="471"/>
        <v>#REF!</v>
      </c>
      <c r="M889" s="42" t="e">
        <f t="shared" si="471"/>
        <v>#REF!</v>
      </c>
      <c r="N889" s="42" t="e">
        <f t="shared" si="471"/>
        <v>#REF!</v>
      </c>
      <c r="O889" s="42" t="e">
        <f t="shared" si="471"/>
        <v>#REF!</v>
      </c>
      <c r="P889" s="42" t="e">
        <f t="shared" si="471"/>
        <v>#REF!</v>
      </c>
      <c r="Q889" s="42" t="e">
        <f t="shared" si="471"/>
        <v>#REF!</v>
      </c>
      <c r="R889" s="42" t="e">
        <f t="shared" si="471"/>
        <v>#REF!</v>
      </c>
      <c r="S889" s="42" t="e">
        <f t="shared" si="471"/>
        <v>#REF!</v>
      </c>
      <c r="T889" s="42" t="e">
        <f t="shared" si="471"/>
        <v>#REF!</v>
      </c>
      <c r="U889" s="42" t="e">
        <f t="shared" si="471"/>
        <v>#REF!</v>
      </c>
      <c r="V889" s="42" t="e">
        <f t="shared" si="471"/>
        <v>#REF!</v>
      </c>
      <c r="W889" s="42" t="e">
        <f t="shared" si="471"/>
        <v>#REF!</v>
      </c>
      <c r="X889" s="42" t="e">
        <f t="shared" si="471"/>
        <v>#REF!</v>
      </c>
      <c r="Y889" s="42" t="e">
        <f t="shared" si="471"/>
        <v>#REF!</v>
      </c>
      <c r="Z889" s="42" t="e">
        <f t="shared" si="471"/>
        <v>#REF!</v>
      </c>
      <c r="AA889" s="42" t="e">
        <f t="shared" si="471"/>
        <v>#REF!</v>
      </c>
      <c r="AB889" s="42" t="e">
        <f t="shared" si="471"/>
        <v>#REF!</v>
      </c>
      <c r="AC889" s="42" t="e">
        <f t="shared" si="471"/>
        <v>#REF!</v>
      </c>
      <c r="AD889" s="42" t="e">
        <f t="shared" si="471"/>
        <v>#REF!</v>
      </c>
      <c r="AE889" s="42" t="e">
        <f t="shared" si="471"/>
        <v>#REF!</v>
      </c>
      <c r="AF889" s="42"/>
      <c r="AG889" s="42"/>
      <c r="AH889" s="42"/>
      <c r="AI889" s="42"/>
      <c r="AJ889" s="42"/>
      <c r="AK889" s="42"/>
      <c r="AL889" s="42"/>
      <c r="AM889" s="42"/>
      <c r="AN889" s="42"/>
      <c r="AO889" s="42"/>
      <c r="AP889" s="42"/>
      <c r="AQ889" s="42"/>
      <c r="AR889" s="43"/>
      <c r="AS889" s="43"/>
      <c r="AT889" s="43"/>
      <c r="AU889" s="43"/>
      <c r="AV889" s="43"/>
      <c r="AW889" s="43"/>
      <c r="AX889" s="43"/>
      <c r="AY889" s="43"/>
      <c r="AZ889" s="43"/>
      <c r="BA889" s="43"/>
      <c r="BB889" s="12"/>
      <c r="BC889" s="12"/>
      <c r="BD889" s="12"/>
    </row>
    <row r="890" spans="1:56">
      <c r="C890" s="30"/>
      <c r="D890" s="42" t="e">
        <f>IF(D889=0,0,CHOOSE(D889,D896,E896,F896,G896,H896,I896,J896,K896,L896,M896,N896,O896,P896,Q896,R896,S896,T896,U896,V896,W896,X896,Y896,Z896,AA896,AB896,AC896,AD896,AE896,AF896))</f>
        <v>#REF!</v>
      </c>
      <c r="E890" s="42" t="e">
        <f>IF(E889=0,0,CHOOSE(E889,D896,E896,F896,G896,H896,I896,J896,K896,L896,M896,N896,O896,P896,Q896,R896,S896,T896,U896,V896,W896,X896,Y896,Z896,AA896,AB896,AC896,AD896,AE896,AF896))</f>
        <v>#REF!</v>
      </c>
      <c r="F890" s="42" t="e">
        <f>IF(F889=0,0,CHOOSE(F889,D896,E896,F896,G896,H896,I896,J896,K896,L896,M896,N896,O896,P896,Q896,R896,S896,T896,U896,V896,W896,X896,Y896,Z896,AA896,AB896,AC896,AD896,AE896,AF896))</f>
        <v>#REF!</v>
      </c>
      <c r="G890" s="42" t="e">
        <f>IF(G889=0,0,CHOOSE(G889,D896,E896,F896,G896,H896,I896,J896,K896,L896,M896,N896,O896,P896,Q896,R896,S896,T896,U896,V896,W896,X896,Y896,Z896,AA896,AB896,AC896,AD896,AE896,AF896))</f>
        <v>#REF!</v>
      </c>
      <c r="H890" s="42" t="e">
        <f>IF(H889=0,0,CHOOSE(H889,D896,E896,F896,G896,H896,I896,J896,K896,L896,M896,N896,O896,P896,Q896,R896,S896,T896,U896,V896,W896,X896,Y896,Z896,AA896,AB896,AC896,AD896,AE896,AF896))</f>
        <v>#REF!</v>
      </c>
      <c r="I890" s="42" t="e">
        <f>IF(I889=0,0,CHOOSE(I889,D896,E896,F896,G896,H896,I896,J896,K896,L896,M896,N896,O896,P896,Q896,R896,S896,T896,U896,V896,W896,X896,Y896,Z896,AA896,AB896,AC896,AD896,AE896,AF896))</f>
        <v>#REF!</v>
      </c>
      <c r="J890" s="42" t="e">
        <f>IF(J889=0,0,CHOOSE(J889,D896,E896,F896,G896,H896,I896,J896,K896,L896,M896,N896,O896,P896,Q896,R896,S896,T896,U896,V896,W896,X896,Y896,Z896,AA896,AB896,AC896,AD896,AE896,AF896))</f>
        <v>#REF!</v>
      </c>
      <c r="K890" s="42" t="e">
        <f>IF(K889=0,0,CHOOSE(K889,D896,E896,F896,G896,H896,I896,J896,K896,L896,M896,N896,O896,P896,Q896,R896,S896,T896,U896,V896,W896,X896,Y896,Z896,AA896,AB896,AC896,AD896,AE896,AF896))</f>
        <v>#REF!</v>
      </c>
      <c r="L890" s="42" t="e">
        <f>IF(L889=0,0,CHOOSE(L889,D896,E896,F896,G896,H896,I896,J896,K896,L896,M896,N896,O896,P896,Q896,R896,S896,T896,U896,V896,W896,X896,Y896,Z896,AA896,AB896,AC896,AD896,AE896,AF896))</f>
        <v>#REF!</v>
      </c>
      <c r="M890" s="42" t="e">
        <f>IF(M889=0,0,CHOOSE(M889,D896,E896,F896,G896,H896,I896,J896,K896,L896,M896,N896,O896,P896,Q896,R896,S896,T896,U896,V896,W896,X896,Y896,Z896,AA896,AB896,AC896,AD896,AE896,AF896))</f>
        <v>#REF!</v>
      </c>
      <c r="N890" s="42" t="e">
        <f>IF(N889=0,0,CHOOSE(N889,D896,E896,F896,G896,H896,I896,J896,K896,L896,M896,N896,O896,P896,Q896,R896,S896,T896,U896,V896,W896,X896,Y896,Z896,AA896,AB896,AC896,AD896,AE896,AF896))</f>
        <v>#REF!</v>
      </c>
      <c r="O890" s="42" t="e">
        <f>IF(O889=0,0,CHOOSE(O889,D896,E896,F896,G896,H896,I896,J896,K896,L896,M896,N896,O896,P896,Q896,R896,S896,T896,U896,V896,W896,X896,Y896,Z896,AA896,AB896,AC896,AD896,AE896,AF896))</f>
        <v>#REF!</v>
      </c>
      <c r="P890" s="42" t="e">
        <f>IF(P889=0,0,CHOOSE(P889,D896,E896,F896,G896,H896,I896,J896,K896,L896,M896,N896,O896,P896,Q896,R896,S896,T896,U896,V896,W896,X896,Y896,Z896,AA896,AB896,AC896,AD896,AE896,AF896))</f>
        <v>#REF!</v>
      </c>
      <c r="Q890" s="42" t="e">
        <f>IF(Q889=0,0,CHOOSE(Q889,D896,E896,F896,G896,H896,I896,J896,K896,L896,M896,N896,O896,P896,Q896,R896,S896,T896,U896,V896,W896,X896,Y896,Z896,AA896,AB896,AC896,AD896,AE896,AF896))</f>
        <v>#REF!</v>
      </c>
      <c r="R890" s="42" t="e">
        <f>IF(R889=0,0,CHOOSE(R889,D896,E896,F896,G896,H896,I896,J896,K896,L896,M896,N896,O896,P896,Q896,R896,S896,T896,U896,V896,W896,X896,Y896,Z896,AA896,AB896,AC896,AD896,AE896,AF896))</f>
        <v>#REF!</v>
      </c>
      <c r="S890" s="42" t="e">
        <f>IF(S889=0,0,CHOOSE(S889,D896,E896,F896,G896,H896,I896,J896,K896,L896,M896,N896,O896,P896,Q896,R896,S896,T896,U896,V896,W896,X896,Y896,Z896,AA896,AB896,AC896,AD896,AE896,AF896))</f>
        <v>#REF!</v>
      </c>
      <c r="T890" s="42" t="e">
        <f>IF(T889=0,0,CHOOSE(T889,D896,E896,F896,G896,H896,I896,J896,K896,L896,M896,N896,O896,P896,Q896,R896,S896,T896,U896,V896,W896,X896,Y896,Z896,AA896,AB896,AC896,AD896,AE896,AF896))</f>
        <v>#REF!</v>
      </c>
      <c r="U890" s="42" t="e">
        <f>IF(U889=0,0,CHOOSE(U889,D896,E896,F896,G896,H896,I896,J896,K896,L896,M896,N896,O896,P896,Q896,R896,S896,T896,U896,V896,W896,X896,Y896,Z896,AA896,AB896,AC896,AD896,AE896,AF896))</f>
        <v>#REF!</v>
      </c>
      <c r="V890" s="42" t="e">
        <f>IF(V889=0,0,CHOOSE(V889,D896,E896,F896,G896,H896,I896,J896,K896,L896,M896,N896,O896,P896,Q896,R896,S896,T896,U896,V896,W896,X896,Y896,Z896,AA896,AB896,AC896,AD896,AE896,AF896))</f>
        <v>#REF!</v>
      </c>
      <c r="W890" s="42" t="e">
        <f>IF(W889=0,0,CHOOSE(W889,D896,E896,F896,G896,H896,I896,J896,K896,L896,M896,N896,O896,P896,Q896,R896,S896,T896,U896,V896,W896,X896,Y896,Z896,AA896,AB896,AC896,AD896,AE896,AF896))</f>
        <v>#REF!</v>
      </c>
      <c r="X890" s="42" t="e">
        <f>IF(X889=0,0,CHOOSE(X889,D896,E896,F896,G896,H896,I896,J896,K896,L896,M896,N896,O896,P896,Q896,R896,S896,T896,U896,V896,W896,X896,Y896,Z896,AA896,AB896,AC896,AD896,AE896,AF896))</f>
        <v>#REF!</v>
      </c>
      <c r="Y890" s="42" t="e">
        <f>IF(Y889=0,0,CHOOSE(Y889,D896,E896,F896,G896,H896,I896,J896,K896,L896,M896,N896,O896,P896,Q896,R896,S896,T896,U896,V896,W896,X896,Y896,Z896,AA896,AB896,AC896,AD896,AE896,AF896))</f>
        <v>#REF!</v>
      </c>
      <c r="Z890" s="42" t="e">
        <f>IF(Z889=0,0,CHOOSE(Z889,D896,E896,F896,G896,H896,I896,J896,K896,L896,M896,N896,O896,P896,Q896,R896,S896,T896,U896,V896,W896,X896,Y896,Z896,AA896,AB896,AC896,AD896,AE896,AF896))</f>
        <v>#REF!</v>
      </c>
      <c r="AA890" s="42" t="e">
        <f>IF(AA889=0,0,CHOOSE(AA889,D896,E896,F896,G896,H896,I896,J896,K896,L896,M896,N896,O896,P896,Q896,R896,S896,T896,U896,V896,W896,X896,Y896,Z896,AA896,AB896,AC896,AD896,AE896,AF896))</f>
        <v>#REF!</v>
      </c>
      <c r="AB890" s="42" t="e">
        <f>IF(AB889=0,0,CHOOSE(AB889,D896,E896,F896,G896,H896,I896,J896,K896,L896,M896,N896,O896,P896,Q896,R896,S896,T896,U896,V896,W896,X896,Y896,Z896,AA896,AB896,AC896,AD896,AE896,AF896))</f>
        <v>#REF!</v>
      </c>
      <c r="AC890" s="42" t="e">
        <f>IF(AC889=0,0,CHOOSE(AC889,D896,E896,F896,G896,H896,I896,J896,K896,L896,M896,N896,O896,P896,Q896,R896,S896,T896,U896,V896,W896,X896,Y896,Z896,AA896,AB896,AC896,AD896,AE896,AF896))</f>
        <v>#REF!</v>
      </c>
      <c r="AD890" s="42" t="e">
        <f>IF(AD889=0,0,CHOOSE(AD889,D896,E896,F896,G896,H896,I896,J896,K896,L896,M896,N896,O896,P896,Q896,R896,S896,T896,U896,V896,W896,X896,Y896,Z896,AA896,AB896,AC896,AD896,AE896,AF896))</f>
        <v>#REF!</v>
      </c>
      <c r="AE890" s="42" t="e">
        <f>IF(AE889=0,0,CHOOSE(AE889,D896,E896,F896,G896,H896,I896,J896,K896,L896,M896,N896,O896,P896,Q896,R896,S896,T896,U896,V896,W896,X896,Y896,Z896,AA896,AB896,AC896,AD896,AE896,AF896))</f>
        <v>#REF!</v>
      </c>
      <c r="AF890" s="42"/>
      <c r="AG890" s="42"/>
      <c r="AH890" s="42"/>
      <c r="AI890" s="42"/>
      <c r="AJ890" s="42"/>
      <c r="AK890" s="42"/>
      <c r="AL890" s="42"/>
      <c r="AM890" s="42"/>
      <c r="AN890" s="42"/>
      <c r="AO890" s="42"/>
      <c r="AP890" s="42"/>
      <c r="AQ890" s="42"/>
      <c r="AR890" s="23"/>
      <c r="AS890" s="23"/>
      <c r="AT890" s="23"/>
      <c r="AU890" s="23"/>
      <c r="AV890" s="23"/>
      <c r="AW890" s="23"/>
      <c r="AX890" s="23"/>
      <c r="AY890" s="23"/>
      <c r="AZ890" s="23"/>
      <c r="BA890" s="23"/>
      <c r="BB890" s="12"/>
      <c r="BC890" s="12"/>
      <c r="BD890" s="12"/>
    </row>
    <row r="891" spans="1:56">
      <c r="C891" s="30" t="str">
        <f>$C$18</f>
        <v>t-m condition</v>
      </c>
      <c r="D891" s="42" t="e">
        <f t="shared" ref="D891:AE891" si="472">IF(D880-$B882&gt;0,D880-$B882,0)</f>
        <v>#REF!</v>
      </c>
      <c r="E891" s="42" t="e">
        <f t="shared" si="472"/>
        <v>#REF!</v>
      </c>
      <c r="F891" s="42" t="e">
        <f t="shared" si="472"/>
        <v>#REF!</v>
      </c>
      <c r="G891" s="42" t="e">
        <f t="shared" si="472"/>
        <v>#REF!</v>
      </c>
      <c r="H891" s="42" t="e">
        <f t="shared" si="472"/>
        <v>#REF!</v>
      </c>
      <c r="I891" s="42" t="e">
        <f t="shared" si="472"/>
        <v>#REF!</v>
      </c>
      <c r="J891" s="42" t="e">
        <f t="shared" si="472"/>
        <v>#REF!</v>
      </c>
      <c r="K891" s="42" t="e">
        <f t="shared" si="472"/>
        <v>#REF!</v>
      </c>
      <c r="L891" s="42" t="e">
        <f t="shared" si="472"/>
        <v>#REF!</v>
      </c>
      <c r="M891" s="42" t="e">
        <f t="shared" si="472"/>
        <v>#REF!</v>
      </c>
      <c r="N891" s="42" t="e">
        <f t="shared" si="472"/>
        <v>#REF!</v>
      </c>
      <c r="O891" s="42" t="e">
        <f t="shared" si="472"/>
        <v>#REF!</v>
      </c>
      <c r="P891" s="42" t="e">
        <f t="shared" si="472"/>
        <v>#REF!</v>
      </c>
      <c r="Q891" s="42" t="e">
        <f t="shared" si="472"/>
        <v>#REF!</v>
      </c>
      <c r="R891" s="42" t="e">
        <f t="shared" si="472"/>
        <v>#REF!</v>
      </c>
      <c r="S891" s="42" t="e">
        <f t="shared" si="472"/>
        <v>#REF!</v>
      </c>
      <c r="T891" s="42" t="e">
        <f t="shared" si="472"/>
        <v>#REF!</v>
      </c>
      <c r="U891" s="42" t="e">
        <f t="shared" si="472"/>
        <v>#REF!</v>
      </c>
      <c r="V891" s="42" t="e">
        <f t="shared" si="472"/>
        <v>#REF!</v>
      </c>
      <c r="W891" s="42" t="e">
        <f t="shared" si="472"/>
        <v>#REF!</v>
      </c>
      <c r="X891" s="42" t="e">
        <f t="shared" si="472"/>
        <v>#REF!</v>
      </c>
      <c r="Y891" s="42" t="e">
        <f t="shared" si="472"/>
        <v>#REF!</v>
      </c>
      <c r="Z891" s="42" t="e">
        <f t="shared" si="472"/>
        <v>#REF!</v>
      </c>
      <c r="AA891" s="42" t="e">
        <f t="shared" si="472"/>
        <v>#REF!</v>
      </c>
      <c r="AB891" s="42" t="e">
        <f t="shared" si="472"/>
        <v>#REF!</v>
      </c>
      <c r="AC891" s="42" t="e">
        <f t="shared" si="472"/>
        <v>#REF!</v>
      </c>
      <c r="AD891" s="42" t="e">
        <f t="shared" si="472"/>
        <v>#REF!</v>
      </c>
      <c r="AE891" s="42" t="e">
        <f t="shared" si="472"/>
        <v>#REF!</v>
      </c>
      <c r="AF891" s="42"/>
      <c r="AG891" s="42"/>
      <c r="AH891" s="42"/>
      <c r="AI891" s="42"/>
      <c r="AJ891" s="42"/>
      <c r="AK891" s="42"/>
      <c r="AL891" s="42"/>
      <c r="AM891" s="42"/>
      <c r="AN891" s="42"/>
      <c r="AO891" s="42"/>
      <c r="AP891" s="42"/>
      <c r="AQ891" s="42"/>
      <c r="AR891" s="45"/>
      <c r="AS891" s="45"/>
      <c r="AT891" s="45"/>
      <c r="AU891" s="45"/>
      <c r="AV891" s="45"/>
      <c r="AW891" s="46"/>
      <c r="AX891" s="45"/>
      <c r="AY891" s="45"/>
      <c r="AZ891" s="45"/>
      <c r="BA891" s="45"/>
      <c r="BB891" s="12"/>
      <c r="BC891" s="12"/>
      <c r="BD891" s="12"/>
    </row>
    <row r="892" spans="1:56">
      <c r="D892" s="34" t="e">
        <f>IF(D891=0,0,CHOOSE(D891,D896,E896,F896,G896,H896,I896,J896,K896,L896,M896,N896,O896,P896,Q896,R896,S896,T896,U896,V896,W896,X896,Y896,Z896,AA896,AB896,AC896,AD896,AE896))</f>
        <v>#REF!</v>
      </c>
      <c r="E892" s="34" t="e">
        <f>IF(E891=0,0,CHOOSE(E891,D896,E896,F896,G896,H896,I896,J896,K896,L896,M896,N896,O896,P896,Q896,R896,S896,T896,U896,V896,W896,X896,Y896,Z896,AA896,AB896,AC896,AD896,AE896))</f>
        <v>#REF!</v>
      </c>
      <c r="F892" s="34" t="e">
        <f>IF(F891=0,0,CHOOSE(F891,D896,E896,F896,G896,H896,I896,J896,K896,L896,M896,N896,O896,P896,Q896,R896,S896,T896,U896,V896,W896,X896,Y896,Z896,AA896,AB896,AC896,AD896,AE896))</f>
        <v>#REF!</v>
      </c>
      <c r="G892" s="34" t="e">
        <f>IF(G891=0,0,CHOOSE(G891,D896,E896,F896,G896,H896,I896,J896,K896,L896,M896,N896,O896,P896,Q896,R896,S896,T896,U896,V896,W896,X896,Y896,Z896,AA896,AB896,AC896,AD896,AE896))</f>
        <v>#REF!</v>
      </c>
      <c r="H892" s="34" t="e">
        <f>IF(H891=0,0,CHOOSE(H891,D896,E896,F896,G896,H896,I896,J896,K896,L896,M896,N896,O896,P896,Q896,R896,S896,T896,U896,V896,W896,X896,Y896,Z896,AA896,AB896,AC896,AD896,AE896))</f>
        <v>#REF!</v>
      </c>
      <c r="I892" s="34" t="e">
        <f>IF(I891=0,0,CHOOSE(I891,D896,E896,F896,G896,H896,I896,J896,K896,L896,M896,N896,O896,P896,Q896,R896,S896,T896,U896,V896,W896,X896,Y896,Z896,AA896,AB896,AC896,AD896,AE896))</f>
        <v>#REF!</v>
      </c>
      <c r="J892" s="34" t="e">
        <f>IF(J891=0,0,CHOOSE(J891,D896,E896,F896,G896,H896,I896,J896,K896,L896,M896,N896,O896,P896,Q896,R896,S896,T896,U896,V896,W896,X896,Y896,Z896,AA896,AB896,AC896,AD896,AE896))</f>
        <v>#REF!</v>
      </c>
      <c r="K892" s="34" t="e">
        <f>IF(K891=0,0,CHOOSE(K891,D896,E896,F896,G896,H896,I896,J896,K896,L896,M896,N896,O896,P896,Q896,R896,S896,T896,U896,V896,W896,X896,Y896,Z896,AA896,AB896,AC896,AD896,AE896))</f>
        <v>#REF!</v>
      </c>
      <c r="L892" s="34" t="e">
        <f>IF(L891=0,0,CHOOSE(L891,D896,E896,F896,G896,H896,I896,J896,K896,L896,M896,N896,O896,P896,Q896,R896,S896,T896,U896,V896,W896,X896,Y896,Z896,AA896,AB896,AC896,AD896,AE896))</f>
        <v>#REF!</v>
      </c>
      <c r="M892" s="34" t="e">
        <f>IF(M891=0,0,CHOOSE(M891,D896,E896,F896,G896,H896,I896,J896,K896,L896,M896,N896,O896,P896,Q896,R896,S896,T896,U896,V896,W896,X896,Y896,Z896,AA896,AB896,AC896,AD896,AE896))</f>
        <v>#REF!</v>
      </c>
      <c r="N892" s="34" t="e">
        <f>IF(N891=0,0,CHOOSE(N891,D896,E896,F896,G896,H896,I896,J896,K896,L896,M896,N896,O896,P896,Q896,R896,S896,T896,U896,V896,W896,X896,Y896,Z896,AA896,AB896,AC896,AD896,AE896))</f>
        <v>#REF!</v>
      </c>
      <c r="O892" s="34" t="e">
        <f>IF(O891=0,0,CHOOSE(O891,D896,E896,F896,G896,H896,I896,J896,K896,L896,M896,N896,O896,P896,Q896,R896,S896,T896,U896,V896,W896,X896,Y896,Z896,AA896,AB896,AC896,AD896,AE896))</f>
        <v>#REF!</v>
      </c>
      <c r="P892" s="34" t="e">
        <f>IF(P891=0,0,CHOOSE(P891,D896,E896,F896,G896,H896,I896,J896,K896,L896,M896,N896,O896,P896,Q896,R896,S896,T896,U896,V896,W896,X896,Y896,Z896,AA896,AB896,AC896,AD896,AE896))</f>
        <v>#REF!</v>
      </c>
      <c r="Q892" s="34" t="e">
        <f>IF(Q891=0,0,CHOOSE(Q891,D896,E896,F896,G896,H896,I896,J896,K896,L896,M896,N896,O896,P896,Q896,R896,S896,T896,U896,V896,W896,X896,Y896,Z896,AA896,AB896,AC896,AD896,AE896))</f>
        <v>#REF!</v>
      </c>
      <c r="R892" s="34" t="e">
        <f>IF(R891=0,0,CHOOSE(R891,D896,E896,F896,G896,H896,I896,J896,K896,L896,M896,N896,O896,P896,Q896,R896,S896,T896,U896,V896,W896,X896,Y896,Z896,AA896,AB896,AC896,AD896,AE896))</f>
        <v>#REF!</v>
      </c>
      <c r="S892" s="34" t="e">
        <f>IF(S891=0,0,CHOOSE(S891,D896,E896,F896,G896,H896,I896,J896,K896,L896,M896,N896,O896,P896,Q896,R896,S896,T896,U896,V896,W896,X896,Y896,Z896,AA896,AB896,AC896,AD896,AE896))</f>
        <v>#REF!</v>
      </c>
      <c r="T892" s="34" t="e">
        <f>IF(T891=0,0,CHOOSE(T891,D896,E896,F896,G896,H896,I896,J896,K896,L896,M896,N896,O896,P896,Q896,R896,S896,T896,U896,V896,W896,X896,Y896,Z896,AA896,AB896,AC896,AD896,AE896))</f>
        <v>#REF!</v>
      </c>
      <c r="U892" s="34" t="e">
        <f>IF(U891=0,0,CHOOSE(U891,D896,E896,F896,G896,H896,I896,J896,K896,L896,M896,N896,O896,P896,Q896,R896,S896,T896,U896,V896,W896,X896,Y896,Z896,AA896,AB896,AC896,AD896,AE896))</f>
        <v>#REF!</v>
      </c>
      <c r="V892" s="34" t="e">
        <f>IF(V891=0,0,CHOOSE(V891,D896,E896,F896,G896,H896,I896,J896,K896,L896,M896,N896,O896,P896,Q896,R896,S896,T896,U896,V896,W896,X896,Y896,Z896,AA896,AB896,AC896,AD896,AE896))</f>
        <v>#REF!</v>
      </c>
      <c r="W892" s="34" t="e">
        <f>IF(W891=0,0,CHOOSE(W891,D896,E896,F896,G896,H896,I896,J896,K896,L896,M896,N896,O896,P896,Q896,R896,S896,T896,U896,V896,W896,X896,Y896,Z896,AA896,AB896,AC896,AD896,AE896))</f>
        <v>#REF!</v>
      </c>
      <c r="X892" s="34" t="e">
        <f>IF(X891=0,0,CHOOSE(X891,D896,E896,F896,G896,H896,I896,J896,K896,L896,M896,N896,O896,P896,Q896,R896,S896,T896,U896,V896,W896,X896,Y896,Z896,AA896,AB896,AC896,AD896,AE896))</f>
        <v>#REF!</v>
      </c>
      <c r="Y892" s="34" t="e">
        <f>IF(Y891=0,0,CHOOSE(Y891,D896,E896,F896,G896,H896,I896,J896,K896,L896,M896,N896,O896,P896,Q896,R896,S896,T896,U896,V896,W896,X896,Y896,Z896,AA896,AB896,AC896,AD896,AE896))</f>
        <v>#REF!</v>
      </c>
      <c r="Z892" s="34" t="e">
        <f>IF(Z891=0,0,CHOOSE(Z891,D896,E896,F896,G896,H896,I896,J896,K896,L896,M896,N896,O896,P896,Q896,R896,S896,T896,U896,V896,W896,X896,Y896,Z896,AA896,AB896,AC896,AD896,AE896))</f>
        <v>#REF!</v>
      </c>
      <c r="AA892" s="34" t="e">
        <f>IF(AA891=0,0,CHOOSE(AA891,D896,E896,F896,G896,H896,I896,J896,K896,L896,M896,N896,O896,P896,Q896,R896,S896,T896,U896,V896,W896,X896,Y896,Z896,AA896,AB896,AC896,AD896,AE896))</f>
        <v>#REF!</v>
      </c>
      <c r="AB892" s="34" t="e">
        <f>IF(AB891=0,0,CHOOSE(AB891,D896,E896,F896,G896,H896,I896,J896,K896,L896,M896,N896,O896,P896,Q896,R896,S896,T896,U896,V896,W896,X896,Y896,Z896,AA896,AB896,AC896,AD896,AE896))</f>
        <v>#REF!</v>
      </c>
      <c r="AC892" s="34" t="e">
        <f>IF(AC891=0,0,CHOOSE(AC891,D896,E896,F896,G896,H896,I896,J896,K896,L896,M896,N896,O896,P896,Q896,R896,S896,T896,U896,V896,W896,X896,Y896,Z896,AA896,AB896,AC896,AD896,AE896))</f>
        <v>#REF!</v>
      </c>
      <c r="AD892" s="34" t="e">
        <f>IF(AD891=0,0,CHOOSE(AD891,D896,E896,F896,G896,H896,I896,J896,K896,L896,M896,N896,O896,P896,Q896,R896,S896,T896,U896,V896,W896,X896,Y896,Z896,AA896,AB896,AC896,AD896,AE896))</f>
        <v>#REF!</v>
      </c>
      <c r="AE892" s="34" t="e">
        <f>IF(AE891=0,0,CHOOSE(AE891,D896,E896,F896,G896,H896,I896,J896,K896,L896,M896,N896,O896,P896,Q896,R896,S896,T896,U896,V896,W896,X896,Y896,Z896,AA896,AB896,AC896,AD896,AE896))</f>
        <v>#REF!</v>
      </c>
      <c r="AF892" s="42"/>
      <c r="AG892" s="42"/>
      <c r="AH892" s="42"/>
      <c r="AI892" s="42"/>
      <c r="AJ892" s="42"/>
      <c r="AK892" s="42"/>
      <c r="AL892" s="42"/>
      <c r="AM892" s="42"/>
      <c r="AN892" s="42"/>
      <c r="AO892" s="42"/>
      <c r="AP892" s="42"/>
      <c r="AQ892" s="42"/>
      <c r="AR892" s="12"/>
      <c r="AS892" s="12"/>
      <c r="AT892" s="12"/>
      <c r="AU892" s="12"/>
      <c r="AV892" s="12"/>
      <c r="AW892" s="12"/>
      <c r="AX892" s="12"/>
      <c r="AY892" s="12"/>
      <c r="AZ892" s="12"/>
      <c r="BA892" s="12"/>
      <c r="BB892" s="12"/>
      <c r="BC892" s="12"/>
      <c r="BD892" s="12"/>
    </row>
    <row r="893" spans="1:56">
      <c r="A893" s="49"/>
      <c r="B893" s="12"/>
      <c r="C893" s="12"/>
      <c r="D893" s="22"/>
      <c r="E893" s="22"/>
      <c r="F893" s="22"/>
      <c r="G893" s="22"/>
      <c r="H893" s="22"/>
      <c r="I893" s="22"/>
      <c r="J893" s="22"/>
      <c r="K893" s="22"/>
      <c r="L893" s="22"/>
      <c r="M893" s="22"/>
      <c r="N893" s="22"/>
      <c r="O893" s="22"/>
      <c r="P893" s="22"/>
      <c r="Q893" s="22"/>
      <c r="R893" s="22"/>
      <c r="S893" s="22"/>
      <c r="T893" s="22"/>
      <c r="U893" s="22"/>
      <c r="V893" s="22"/>
      <c r="W893" s="22"/>
      <c r="X893" s="22"/>
      <c r="Y893" s="22"/>
      <c r="Z893" s="22"/>
      <c r="AA893" s="22"/>
      <c r="AB893" s="22"/>
      <c r="AC893" s="22"/>
      <c r="AD893" s="50"/>
      <c r="AE893" s="50"/>
      <c r="AF893" s="50"/>
      <c r="AG893" s="50"/>
      <c r="AH893" s="50"/>
      <c r="AI893" s="50"/>
      <c r="AJ893" s="50"/>
      <c r="AK893" s="50"/>
      <c r="AL893" s="50"/>
      <c r="AM893" s="50"/>
      <c r="AN893" s="50"/>
      <c r="AO893" s="50"/>
      <c r="AP893" s="50"/>
      <c r="AQ893" s="50"/>
      <c r="AR893" s="50"/>
      <c r="AS893" s="50"/>
      <c r="AT893" s="50"/>
      <c r="AU893" s="50"/>
      <c r="AV893" s="50"/>
      <c r="AW893" s="50"/>
      <c r="AX893" s="50"/>
      <c r="AY893" s="50"/>
      <c r="AZ893" s="50"/>
      <c r="BA893" s="50"/>
      <c r="BB893" s="12"/>
      <c r="BC893" s="12"/>
      <c r="BD893" s="12"/>
    </row>
    <row r="894" spans="1:56">
      <c r="A894" s="49" t="e">
        <f>+"Output "&amp; PV_Base!A880&amp;""</f>
        <v>#REF!</v>
      </c>
      <c r="B894" s="12"/>
      <c r="C894" s="51"/>
      <c r="D894" s="52" t="e">
        <f>D$7</f>
        <v>#NAME?</v>
      </c>
      <c r="E894" s="25" t="e">
        <f t="shared" ref="E894:AE894" si="473">D894+1</f>
        <v>#NAME?</v>
      </c>
      <c r="F894" s="25" t="e">
        <f t="shared" si="473"/>
        <v>#NAME?</v>
      </c>
      <c r="G894" s="25" t="e">
        <f t="shared" si="473"/>
        <v>#NAME?</v>
      </c>
      <c r="H894" s="25" t="e">
        <f t="shared" si="473"/>
        <v>#NAME?</v>
      </c>
      <c r="I894" s="25" t="e">
        <f t="shared" si="473"/>
        <v>#NAME?</v>
      </c>
      <c r="J894" s="25" t="e">
        <f t="shared" si="473"/>
        <v>#NAME?</v>
      </c>
      <c r="K894" s="25" t="e">
        <f t="shared" si="473"/>
        <v>#NAME?</v>
      </c>
      <c r="L894" s="25" t="e">
        <f t="shared" si="473"/>
        <v>#NAME?</v>
      </c>
      <c r="M894" s="25" t="e">
        <f t="shared" si="473"/>
        <v>#NAME?</v>
      </c>
      <c r="N894" s="25" t="e">
        <f t="shared" si="473"/>
        <v>#NAME?</v>
      </c>
      <c r="O894" s="25" t="e">
        <f t="shared" si="473"/>
        <v>#NAME?</v>
      </c>
      <c r="P894" s="25" t="e">
        <f t="shared" si="473"/>
        <v>#NAME?</v>
      </c>
      <c r="Q894" s="25" t="e">
        <f t="shared" si="473"/>
        <v>#NAME?</v>
      </c>
      <c r="R894" s="25" t="e">
        <f t="shared" si="473"/>
        <v>#NAME?</v>
      </c>
      <c r="S894" s="25" t="e">
        <f t="shared" si="473"/>
        <v>#NAME?</v>
      </c>
      <c r="T894" s="25" t="e">
        <f t="shared" si="473"/>
        <v>#NAME?</v>
      </c>
      <c r="U894" s="25" t="e">
        <f t="shared" si="473"/>
        <v>#NAME?</v>
      </c>
      <c r="V894" s="25" t="e">
        <f t="shared" si="473"/>
        <v>#NAME?</v>
      </c>
      <c r="W894" s="25" t="e">
        <f t="shared" si="473"/>
        <v>#NAME?</v>
      </c>
      <c r="X894" s="25" t="e">
        <f t="shared" si="473"/>
        <v>#NAME?</v>
      </c>
      <c r="Y894" s="25" t="e">
        <f t="shared" si="473"/>
        <v>#NAME?</v>
      </c>
      <c r="Z894" s="25" t="e">
        <f t="shared" si="473"/>
        <v>#NAME?</v>
      </c>
      <c r="AA894" s="25" t="e">
        <f t="shared" si="473"/>
        <v>#NAME?</v>
      </c>
      <c r="AB894" s="25" t="e">
        <f t="shared" si="473"/>
        <v>#NAME?</v>
      </c>
      <c r="AC894" s="25" t="e">
        <f t="shared" si="473"/>
        <v>#NAME?</v>
      </c>
      <c r="AD894" s="25" t="e">
        <f t="shared" si="473"/>
        <v>#NAME?</v>
      </c>
      <c r="AE894" s="25" t="e">
        <f t="shared" si="473"/>
        <v>#NAME?</v>
      </c>
      <c r="AF894" s="50"/>
      <c r="AG894" s="50"/>
      <c r="AH894" s="50"/>
      <c r="AI894" s="50"/>
      <c r="AJ894" s="50"/>
      <c r="AK894" s="50"/>
      <c r="AL894" s="50"/>
      <c r="AM894" s="50"/>
      <c r="AN894" s="50"/>
      <c r="AO894" s="50"/>
      <c r="AP894" s="50"/>
      <c r="AQ894" s="50"/>
      <c r="AR894" s="50"/>
      <c r="AS894" s="50"/>
      <c r="AT894" s="50"/>
      <c r="AU894" s="50"/>
      <c r="AV894" s="50"/>
      <c r="AW894" s="50"/>
      <c r="AX894" s="50"/>
      <c r="AY894" s="50"/>
      <c r="AZ894" s="50"/>
      <c r="BA894" s="50"/>
      <c r="BB894" s="12"/>
      <c r="BC894" s="12"/>
      <c r="BD894" s="12"/>
    </row>
    <row r="895" spans="1:56">
      <c r="A895" s="53"/>
      <c r="B895" s="51"/>
      <c r="C895" s="54" t="e">
        <f>$C$22</f>
        <v>#REF!</v>
      </c>
      <c r="D895" s="101" t="e">
        <f>#REF!</f>
        <v>#REF!</v>
      </c>
      <c r="E895" s="101" t="e">
        <f>#REF!</f>
        <v>#REF!</v>
      </c>
      <c r="F895" s="101" t="e">
        <f>#REF!</f>
        <v>#REF!</v>
      </c>
      <c r="G895" s="101" t="e">
        <f>#REF!</f>
        <v>#REF!</v>
      </c>
      <c r="H895" s="101" t="e">
        <f>#REF!</f>
        <v>#REF!</v>
      </c>
      <c r="I895" s="101" t="e">
        <f>#REF!</f>
        <v>#REF!</v>
      </c>
      <c r="J895" s="101" t="e">
        <f>#REF!</f>
        <v>#REF!</v>
      </c>
      <c r="K895" s="101" t="e">
        <f>#REF!</f>
        <v>#REF!</v>
      </c>
      <c r="L895" s="101" t="e">
        <f>#REF!</f>
        <v>#REF!</v>
      </c>
      <c r="M895" s="101" t="e">
        <f>#REF!</f>
        <v>#REF!</v>
      </c>
      <c r="N895" s="101" t="e">
        <f>#REF!</f>
        <v>#REF!</v>
      </c>
      <c r="O895" s="101" t="e">
        <f>#REF!</f>
        <v>#REF!</v>
      </c>
      <c r="P895" s="101" t="e">
        <f>#REF!</f>
        <v>#REF!</v>
      </c>
      <c r="Q895" s="101" t="e">
        <f>#REF!</f>
        <v>#REF!</v>
      </c>
      <c r="R895" s="101" t="e">
        <f>#REF!</f>
        <v>#REF!</v>
      </c>
      <c r="S895" s="101" t="e">
        <f>#REF!</f>
        <v>#REF!</v>
      </c>
      <c r="T895" s="101" t="e">
        <f>#REF!</f>
        <v>#REF!</v>
      </c>
      <c r="U895" s="101" t="e">
        <f>#REF!</f>
        <v>#REF!</v>
      </c>
      <c r="V895" s="101" t="e">
        <f>#REF!</f>
        <v>#REF!</v>
      </c>
      <c r="W895" s="101" t="e">
        <f>#REF!</f>
        <v>#REF!</v>
      </c>
      <c r="X895" s="101" t="e">
        <f>#REF!</f>
        <v>#REF!</v>
      </c>
      <c r="Y895" s="101" t="e">
        <f>#REF!</f>
        <v>#REF!</v>
      </c>
      <c r="Z895" s="101" t="e">
        <f>#REF!</f>
        <v>#REF!</v>
      </c>
      <c r="AA895" s="101" t="e">
        <f>#REF!</f>
        <v>#REF!</v>
      </c>
      <c r="AB895" s="101" t="e">
        <f>#REF!</f>
        <v>#REF!</v>
      </c>
      <c r="AC895" s="101" t="e">
        <f>#REF!</f>
        <v>#REF!</v>
      </c>
      <c r="AD895" s="101" t="e">
        <f>#REF!</f>
        <v>#REF!</v>
      </c>
      <c r="AE895" s="101" t="e">
        <f>#REF!</f>
        <v>#REF!</v>
      </c>
      <c r="AF895" s="50"/>
      <c r="AG895" s="50"/>
      <c r="AH895" s="50"/>
      <c r="AI895" s="50"/>
      <c r="AJ895" s="50"/>
      <c r="AK895" s="50"/>
      <c r="AL895" s="50"/>
      <c r="AM895" s="50"/>
      <c r="AN895" s="50"/>
      <c r="AO895" s="50"/>
      <c r="AP895" s="50"/>
      <c r="AQ895" s="50"/>
      <c r="AR895" s="50"/>
      <c r="AS895" s="50"/>
      <c r="AT895" s="50"/>
      <c r="AU895" s="50"/>
      <c r="AV895" s="50"/>
      <c r="AW895" s="50"/>
      <c r="AX895" s="50"/>
      <c r="AY895" s="50"/>
      <c r="AZ895" s="50"/>
      <c r="BA895" s="50"/>
      <c r="BB895" s="12"/>
      <c r="BC895" s="12"/>
      <c r="BD895" s="12"/>
    </row>
    <row r="896" spans="1:56">
      <c r="C896" s="30" t="e">
        <f>$C$23</f>
        <v>#REF!</v>
      </c>
      <c r="D896" s="84" t="e">
        <f>D895</f>
        <v>#REF!</v>
      </c>
      <c r="E896" s="84" t="e">
        <f>SUM(D895:E895)</f>
        <v>#REF!</v>
      </c>
      <c r="F896" s="84" t="e">
        <f>SUM(D895:F895)</f>
        <v>#REF!</v>
      </c>
      <c r="G896" s="84" t="e">
        <f>SUM(D895:G895)</f>
        <v>#REF!</v>
      </c>
      <c r="H896" s="84" t="e">
        <f>SUM(D895:H895)</f>
        <v>#REF!</v>
      </c>
      <c r="I896" s="84" t="e">
        <f>SUM(D895:I895)</f>
        <v>#REF!</v>
      </c>
      <c r="J896" s="84" t="e">
        <f>SUM(D895:J895)</f>
        <v>#REF!</v>
      </c>
      <c r="K896" s="84" t="e">
        <f>SUM(D895:K895)</f>
        <v>#REF!</v>
      </c>
      <c r="L896" s="84" t="e">
        <f>SUM(D895:L895)</f>
        <v>#REF!</v>
      </c>
      <c r="M896" s="84" t="e">
        <f>SUM(D895:M895)</f>
        <v>#REF!</v>
      </c>
      <c r="N896" s="84" t="e">
        <f>SUM(D895:N895)</f>
        <v>#REF!</v>
      </c>
      <c r="O896" s="84" t="e">
        <f>SUM(D895:O895)</f>
        <v>#REF!</v>
      </c>
      <c r="P896" s="84" t="e">
        <f>SUM(D895:P895)</f>
        <v>#REF!</v>
      </c>
      <c r="Q896" s="84" t="e">
        <f>SUM(D895:Q895)</f>
        <v>#REF!</v>
      </c>
      <c r="R896" s="84" t="e">
        <f>SUM(D895:R895)</f>
        <v>#REF!</v>
      </c>
      <c r="S896" s="84" t="e">
        <f>SUM(D895:S895)</f>
        <v>#REF!</v>
      </c>
      <c r="T896" s="84" t="e">
        <f>SUM(D895:T895)</f>
        <v>#REF!</v>
      </c>
      <c r="U896" s="84" t="e">
        <f>SUM(D895:U895)</f>
        <v>#REF!</v>
      </c>
      <c r="V896" s="84" t="e">
        <f>SUM(D895:V895)</f>
        <v>#REF!</v>
      </c>
      <c r="W896" s="84" t="e">
        <f>SUM(D895:W895)</f>
        <v>#REF!</v>
      </c>
      <c r="X896" s="84" t="e">
        <f>SUM(D895:X895)</f>
        <v>#REF!</v>
      </c>
      <c r="Y896" s="84" t="e">
        <f>SUM(D895:Y895)</f>
        <v>#REF!</v>
      </c>
      <c r="Z896" s="84" t="e">
        <f>SUM(D895:Z895)</f>
        <v>#REF!</v>
      </c>
      <c r="AA896" s="84" t="e">
        <f>SUM(D895:AA895)</f>
        <v>#REF!</v>
      </c>
      <c r="AB896" s="84" t="e">
        <f>SUM(D895:AB895)</f>
        <v>#REF!</v>
      </c>
      <c r="AC896" s="84" t="e">
        <f>SUM(D895:AC895)</f>
        <v>#REF!</v>
      </c>
      <c r="AD896" s="84" t="e">
        <f>SUM(D895:AD895)</f>
        <v>#REF!</v>
      </c>
      <c r="AE896" s="84" t="e">
        <f>SUM(D895:AE895)</f>
        <v>#REF!</v>
      </c>
      <c r="AF896" s="50"/>
      <c r="AG896" s="50"/>
      <c r="AH896" s="50"/>
      <c r="AI896" s="50"/>
      <c r="AJ896" s="50"/>
      <c r="AK896" s="50"/>
      <c r="AL896" s="50"/>
      <c r="AM896" s="50"/>
      <c r="AN896" s="50"/>
      <c r="AO896" s="50"/>
      <c r="AP896" s="50"/>
      <c r="AQ896" s="50"/>
      <c r="AR896" s="50"/>
      <c r="AS896" s="50"/>
      <c r="AT896" s="50"/>
      <c r="AU896" s="50"/>
      <c r="AV896" s="50"/>
      <c r="AW896" s="50"/>
      <c r="AX896" s="50"/>
      <c r="AY896" s="50"/>
      <c r="AZ896" s="50"/>
      <c r="BA896" s="50"/>
      <c r="BB896" s="12"/>
      <c r="BC896" s="12"/>
      <c r="BD896" s="12"/>
    </row>
    <row r="897" spans="1:56">
      <c r="A897" s="53"/>
      <c r="C897" s="30" t="e">
        <f>$C$24</f>
        <v>#REF!</v>
      </c>
      <c r="D897" s="34" t="e">
        <f>D895-D901</f>
        <v>#REF!</v>
      </c>
      <c r="E897" s="34" t="e">
        <f t="shared" ref="E897:AE897" si="474">D897+E895-E901</f>
        <v>#REF!</v>
      </c>
      <c r="F897" s="34" t="e">
        <f t="shared" si="474"/>
        <v>#REF!</v>
      </c>
      <c r="G897" s="34" t="e">
        <f t="shared" si="474"/>
        <v>#REF!</v>
      </c>
      <c r="H897" s="34" t="e">
        <f t="shared" si="474"/>
        <v>#REF!</v>
      </c>
      <c r="I897" s="34" t="e">
        <f t="shared" si="474"/>
        <v>#REF!</v>
      </c>
      <c r="J897" s="34" t="e">
        <f t="shared" si="474"/>
        <v>#REF!</v>
      </c>
      <c r="K897" s="34" t="e">
        <f t="shared" si="474"/>
        <v>#REF!</v>
      </c>
      <c r="L897" s="34" t="e">
        <f t="shared" si="474"/>
        <v>#REF!</v>
      </c>
      <c r="M897" s="34" t="e">
        <f t="shared" si="474"/>
        <v>#REF!</v>
      </c>
      <c r="N897" s="34" t="e">
        <f t="shared" si="474"/>
        <v>#REF!</v>
      </c>
      <c r="O897" s="34" t="e">
        <f t="shared" si="474"/>
        <v>#REF!</v>
      </c>
      <c r="P897" s="34" t="e">
        <f t="shared" si="474"/>
        <v>#REF!</v>
      </c>
      <c r="Q897" s="34" t="e">
        <f t="shared" si="474"/>
        <v>#REF!</v>
      </c>
      <c r="R897" s="34" t="e">
        <f t="shared" si="474"/>
        <v>#REF!</v>
      </c>
      <c r="S897" s="34" t="e">
        <f t="shared" si="474"/>
        <v>#REF!</v>
      </c>
      <c r="T897" s="34" t="e">
        <f t="shared" si="474"/>
        <v>#REF!</v>
      </c>
      <c r="U897" s="34" t="e">
        <f t="shared" si="474"/>
        <v>#REF!</v>
      </c>
      <c r="V897" s="34" t="e">
        <f t="shared" si="474"/>
        <v>#REF!</v>
      </c>
      <c r="W897" s="34" t="e">
        <f t="shared" si="474"/>
        <v>#REF!</v>
      </c>
      <c r="X897" s="34" t="e">
        <f t="shared" si="474"/>
        <v>#REF!</v>
      </c>
      <c r="Y897" s="34" t="e">
        <f t="shared" si="474"/>
        <v>#REF!</v>
      </c>
      <c r="Z897" s="34" t="e">
        <f t="shared" si="474"/>
        <v>#REF!</v>
      </c>
      <c r="AA897" s="34" t="e">
        <f t="shared" si="474"/>
        <v>#REF!</v>
      </c>
      <c r="AB897" s="84" t="e">
        <f t="shared" si="474"/>
        <v>#REF!</v>
      </c>
      <c r="AC897" s="34" t="e">
        <f t="shared" si="474"/>
        <v>#REF!</v>
      </c>
      <c r="AD897" s="34" t="e">
        <f t="shared" si="474"/>
        <v>#REF!</v>
      </c>
      <c r="AE897" s="34" t="e">
        <f t="shared" si="474"/>
        <v>#REF!</v>
      </c>
      <c r="AF897" s="50"/>
      <c r="AG897" s="50"/>
      <c r="AH897" s="50"/>
      <c r="AI897" s="50"/>
      <c r="AJ897" s="50"/>
      <c r="AK897" s="50"/>
      <c r="AL897" s="50"/>
      <c r="AM897" s="50"/>
      <c r="AN897" s="50"/>
      <c r="AO897" s="50"/>
      <c r="AP897" s="50"/>
      <c r="AQ897" s="50"/>
      <c r="AR897" s="50"/>
      <c r="AS897" s="50"/>
      <c r="AT897" s="50"/>
      <c r="AU897" s="50"/>
      <c r="AV897" s="50"/>
      <c r="AW897" s="50"/>
      <c r="AX897" s="50"/>
      <c r="AY897" s="50"/>
      <c r="AZ897" s="50"/>
      <c r="BA897" s="50"/>
      <c r="BB897" s="12"/>
      <c r="BC897" s="12"/>
      <c r="BD897" s="12"/>
    </row>
    <row r="898" spans="1:56" s="12" customFormat="1">
      <c r="A898" s="39"/>
      <c r="C898" s="30" t="e">
        <f>+TEXT(C887,"#")&amp;"   "&amp;TEXT(A880,"#")</f>
        <v>#REF!</v>
      </c>
      <c r="D898" s="56" t="e">
        <f>IF($B883&gt;=$B884,D895,D895*D887/100)</f>
        <v>#REF!</v>
      </c>
      <c r="E898" s="56" t="e">
        <f t="shared" ref="E898:AE898" si="475">IF($B883&gt;=$B884,D898-E901+E895,D898*(1+$B884)-E899+E895*$D887/100)</f>
        <v>#REF!</v>
      </c>
      <c r="F898" s="56" t="e">
        <f t="shared" si="475"/>
        <v>#REF!</v>
      </c>
      <c r="G898" s="56" t="e">
        <f t="shared" si="475"/>
        <v>#REF!</v>
      </c>
      <c r="H898" s="56" t="e">
        <f t="shared" si="475"/>
        <v>#REF!</v>
      </c>
      <c r="I898" s="56" t="e">
        <f t="shared" si="475"/>
        <v>#REF!</v>
      </c>
      <c r="J898" s="56" t="e">
        <f t="shared" si="475"/>
        <v>#REF!</v>
      </c>
      <c r="K898" s="56" t="e">
        <f t="shared" si="475"/>
        <v>#REF!</v>
      </c>
      <c r="L898" s="56" t="e">
        <f t="shared" si="475"/>
        <v>#REF!</v>
      </c>
      <c r="M898" s="56" t="e">
        <f t="shared" si="475"/>
        <v>#REF!</v>
      </c>
      <c r="N898" s="56" t="e">
        <f t="shared" si="475"/>
        <v>#REF!</v>
      </c>
      <c r="O898" s="56" t="e">
        <f t="shared" si="475"/>
        <v>#REF!</v>
      </c>
      <c r="P898" s="56" t="e">
        <f t="shared" si="475"/>
        <v>#REF!</v>
      </c>
      <c r="Q898" s="56" t="e">
        <f t="shared" si="475"/>
        <v>#REF!</v>
      </c>
      <c r="R898" s="56" t="e">
        <f t="shared" si="475"/>
        <v>#REF!</v>
      </c>
      <c r="S898" s="56" t="e">
        <f t="shared" si="475"/>
        <v>#REF!</v>
      </c>
      <c r="T898" s="56" t="e">
        <f t="shared" si="475"/>
        <v>#REF!</v>
      </c>
      <c r="U898" s="56" t="e">
        <f t="shared" si="475"/>
        <v>#REF!</v>
      </c>
      <c r="V898" s="56" t="e">
        <f t="shared" si="475"/>
        <v>#REF!</v>
      </c>
      <c r="W898" s="56" t="e">
        <f t="shared" si="475"/>
        <v>#REF!</v>
      </c>
      <c r="X898" s="56" t="e">
        <f t="shared" si="475"/>
        <v>#REF!</v>
      </c>
      <c r="Y898" s="56" t="e">
        <f t="shared" si="475"/>
        <v>#REF!</v>
      </c>
      <c r="Z898" s="56" t="e">
        <f t="shared" si="475"/>
        <v>#REF!</v>
      </c>
      <c r="AA898" s="56" t="e">
        <f t="shared" si="475"/>
        <v>#REF!</v>
      </c>
      <c r="AB898" s="56" t="e">
        <f t="shared" si="475"/>
        <v>#REF!</v>
      </c>
      <c r="AC898" s="56" t="e">
        <f t="shared" si="475"/>
        <v>#REF!</v>
      </c>
      <c r="AD898" s="56" t="e">
        <f t="shared" si="475"/>
        <v>#REF!</v>
      </c>
      <c r="AE898" s="56" t="e">
        <f t="shared" si="475"/>
        <v>#REF!</v>
      </c>
      <c r="AF898" s="50"/>
      <c r="AG898" s="50"/>
      <c r="AH898" s="50"/>
      <c r="AI898" s="50"/>
      <c r="AJ898" s="50"/>
      <c r="AK898" s="50"/>
      <c r="AL898" s="50"/>
      <c r="AM898" s="50"/>
      <c r="AN898" s="50"/>
      <c r="AO898" s="50"/>
      <c r="AP898" s="50"/>
      <c r="AQ898" s="50"/>
      <c r="AR898" s="50"/>
      <c r="AS898" s="50"/>
      <c r="AT898" s="50"/>
      <c r="AU898" s="50"/>
      <c r="AV898" s="50"/>
      <c r="AW898" s="50"/>
      <c r="AX898" s="50"/>
      <c r="AY898" s="50"/>
      <c r="AZ898" s="50"/>
      <c r="BA898" s="50"/>
      <c r="BB898" s="50"/>
      <c r="BC898" s="50"/>
      <c r="BD898" s="50"/>
    </row>
    <row r="899" spans="1:56">
      <c r="C899" s="30" t="e">
        <f>$C$26</f>
        <v>#REF!</v>
      </c>
      <c r="D899" s="84" t="e">
        <f t="shared" ref="D899:AE899" si="476">D900+D901</f>
        <v>#REF!</v>
      </c>
      <c r="E899" s="84" t="e">
        <f t="shared" si="476"/>
        <v>#REF!</v>
      </c>
      <c r="F899" s="84" t="e">
        <f t="shared" si="476"/>
        <v>#REF!</v>
      </c>
      <c r="G899" s="84" t="e">
        <f t="shared" si="476"/>
        <v>#REF!</v>
      </c>
      <c r="H899" s="84" t="e">
        <f t="shared" si="476"/>
        <v>#REF!</v>
      </c>
      <c r="I899" s="84" t="e">
        <f t="shared" si="476"/>
        <v>#REF!</v>
      </c>
      <c r="J899" s="84" t="e">
        <f t="shared" si="476"/>
        <v>#REF!</v>
      </c>
      <c r="K899" s="84" t="e">
        <f t="shared" si="476"/>
        <v>#REF!</v>
      </c>
      <c r="L899" s="84" t="e">
        <f t="shared" si="476"/>
        <v>#REF!</v>
      </c>
      <c r="M899" s="84" t="e">
        <f t="shared" si="476"/>
        <v>#REF!</v>
      </c>
      <c r="N899" s="84" t="e">
        <f t="shared" si="476"/>
        <v>#REF!</v>
      </c>
      <c r="O899" s="84" t="e">
        <f t="shared" si="476"/>
        <v>#REF!</v>
      </c>
      <c r="P899" s="84" t="e">
        <f t="shared" si="476"/>
        <v>#REF!</v>
      </c>
      <c r="Q899" s="84" t="e">
        <f t="shared" si="476"/>
        <v>#REF!</v>
      </c>
      <c r="R899" s="84" t="e">
        <f t="shared" si="476"/>
        <v>#REF!</v>
      </c>
      <c r="S899" s="84" t="e">
        <f t="shared" si="476"/>
        <v>#REF!</v>
      </c>
      <c r="T899" s="84" t="e">
        <f t="shared" si="476"/>
        <v>#REF!</v>
      </c>
      <c r="U899" s="84" t="e">
        <f t="shared" si="476"/>
        <v>#REF!</v>
      </c>
      <c r="V899" s="84" t="e">
        <f t="shared" si="476"/>
        <v>#REF!</v>
      </c>
      <c r="W899" s="84" t="e">
        <f t="shared" si="476"/>
        <v>#REF!</v>
      </c>
      <c r="X899" s="84" t="e">
        <f t="shared" si="476"/>
        <v>#REF!</v>
      </c>
      <c r="Y899" s="84" t="e">
        <f t="shared" si="476"/>
        <v>#REF!</v>
      </c>
      <c r="Z899" s="84" t="e">
        <f t="shared" si="476"/>
        <v>#REF!</v>
      </c>
      <c r="AA899" s="84" t="e">
        <f t="shared" si="476"/>
        <v>#REF!</v>
      </c>
      <c r="AB899" s="84" t="e">
        <f t="shared" si="476"/>
        <v>#REF!</v>
      </c>
      <c r="AC899" s="84" t="e">
        <f t="shared" si="476"/>
        <v>#REF!</v>
      </c>
      <c r="AD899" s="84" t="e">
        <f t="shared" si="476"/>
        <v>#REF!</v>
      </c>
      <c r="AE899" s="84" t="e">
        <f t="shared" si="476"/>
        <v>#REF!</v>
      </c>
      <c r="AF899" s="23"/>
      <c r="AG899" s="23"/>
      <c r="AH899" s="23"/>
      <c r="AI899" s="23"/>
      <c r="AJ899" s="23"/>
      <c r="AK899" s="23"/>
      <c r="AL899" s="23"/>
      <c r="AM899" s="23"/>
      <c r="AN899" s="23"/>
      <c r="AO899" s="23"/>
      <c r="AP899" s="59"/>
      <c r="AQ899" s="23"/>
      <c r="AR899" s="23"/>
      <c r="AS899" s="23"/>
      <c r="AT899" s="23"/>
      <c r="AU899" s="23"/>
      <c r="AV899" s="23"/>
      <c r="AW899" s="23"/>
      <c r="AX899" s="23"/>
      <c r="AY899" s="23"/>
      <c r="AZ899" s="23"/>
      <c r="BA899" s="23"/>
      <c r="BB899" s="12"/>
      <c r="BC899" s="12"/>
      <c r="BD899" s="12"/>
    </row>
    <row r="900" spans="1:56">
      <c r="C900" s="30" t="e">
        <f>$C$27</f>
        <v>#REF!</v>
      </c>
      <c r="D900" s="84"/>
      <c r="E900" s="84" t="e">
        <f>$B883*D897</f>
        <v>#REF!</v>
      </c>
      <c r="F900" s="84" t="e">
        <f t="shared" ref="F900:AE900" si="477">$B883*E897</f>
        <v>#REF!</v>
      </c>
      <c r="G900" s="84" t="e">
        <f t="shared" si="477"/>
        <v>#REF!</v>
      </c>
      <c r="H900" s="84" t="e">
        <f t="shared" si="477"/>
        <v>#REF!</v>
      </c>
      <c r="I900" s="84" t="e">
        <f t="shared" si="477"/>
        <v>#REF!</v>
      </c>
      <c r="J900" s="84" t="e">
        <f t="shared" si="477"/>
        <v>#REF!</v>
      </c>
      <c r="K900" s="84" t="e">
        <f t="shared" si="477"/>
        <v>#REF!</v>
      </c>
      <c r="L900" s="84" t="e">
        <f t="shared" si="477"/>
        <v>#REF!</v>
      </c>
      <c r="M900" s="84" t="e">
        <f t="shared" si="477"/>
        <v>#REF!</v>
      </c>
      <c r="N900" s="84" t="e">
        <f t="shared" si="477"/>
        <v>#REF!</v>
      </c>
      <c r="O900" s="84" t="e">
        <f t="shared" si="477"/>
        <v>#REF!</v>
      </c>
      <c r="P900" s="84" t="e">
        <f t="shared" si="477"/>
        <v>#REF!</v>
      </c>
      <c r="Q900" s="84" t="e">
        <f t="shared" si="477"/>
        <v>#REF!</v>
      </c>
      <c r="R900" s="84" t="e">
        <f t="shared" si="477"/>
        <v>#REF!</v>
      </c>
      <c r="S900" s="84" t="e">
        <f t="shared" si="477"/>
        <v>#REF!</v>
      </c>
      <c r="T900" s="84" t="e">
        <f t="shared" si="477"/>
        <v>#REF!</v>
      </c>
      <c r="U900" s="84" t="e">
        <f t="shared" si="477"/>
        <v>#REF!</v>
      </c>
      <c r="V900" s="84" t="e">
        <f t="shared" si="477"/>
        <v>#REF!</v>
      </c>
      <c r="W900" s="84" t="e">
        <f t="shared" si="477"/>
        <v>#REF!</v>
      </c>
      <c r="X900" s="84" t="e">
        <f t="shared" si="477"/>
        <v>#REF!</v>
      </c>
      <c r="Y900" s="84" t="e">
        <f t="shared" si="477"/>
        <v>#REF!</v>
      </c>
      <c r="Z900" s="84" t="e">
        <f t="shared" si="477"/>
        <v>#REF!</v>
      </c>
      <c r="AA900" s="84" t="e">
        <f t="shared" si="477"/>
        <v>#REF!</v>
      </c>
      <c r="AB900" s="84" t="e">
        <f t="shared" si="477"/>
        <v>#REF!</v>
      </c>
      <c r="AC900" s="84" t="e">
        <f t="shared" si="477"/>
        <v>#REF!</v>
      </c>
      <c r="AD900" s="84" t="e">
        <f t="shared" si="477"/>
        <v>#REF!</v>
      </c>
      <c r="AE900" s="84" t="e">
        <f t="shared" si="477"/>
        <v>#REF!</v>
      </c>
      <c r="AF900" s="45"/>
      <c r="AG900" s="45"/>
      <c r="AH900" s="45"/>
      <c r="AI900" s="45"/>
      <c r="AJ900" s="45"/>
      <c r="AK900" s="45"/>
      <c r="AL900" s="45"/>
      <c r="AM900" s="45"/>
      <c r="AN900" s="45"/>
      <c r="AO900" s="45"/>
      <c r="AP900" s="60"/>
      <c r="AQ900" s="45"/>
      <c r="AR900" s="45"/>
      <c r="AS900" s="45"/>
      <c r="AT900" s="45"/>
      <c r="AU900" s="45"/>
      <c r="AV900" s="45"/>
      <c r="AW900" s="46"/>
      <c r="AX900" s="45"/>
      <c r="AY900" s="45"/>
      <c r="AZ900" s="45"/>
      <c r="BA900" s="45"/>
      <c r="BB900" s="12"/>
      <c r="BC900" s="12"/>
      <c r="BD900" s="12"/>
    </row>
    <row r="901" spans="1:56">
      <c r="C901" s="30" t="e">
        <f>$C$28</f>
        <v>#REF!</v>
      </c>
      <c r="D901" s="84" t="e">
        <f>(D890-D892)/(B882-B881)</f>
        <v>#REF!</v>
      </c>
      <c r="E901" s="84" t="e">
        <f>(E890-E892)/(B882-B881)</f>
        <v>#REF!</v>
      </c>
      <c r="F901" s="84" t="e">
        <f>(F890-F892)/(B882-B881)</f>
        <v>#REF!</v>
      </c>
      <c r="G901" s="84" t="e">
        <f>(G890-G892)/(B882-B881)</f>
        <v>#REF!</v>
      </c>
      <c r="H901" s="84" t="e">
        <f>(H890-H892)/(B882-B881)</f>
        <v>#REF!</v>
      </c>
      <c r="I901" s="84" t="e">
        <f>(I890-I892)/(B882-B881)</f>
        <v>#REF!</v>
      </c>
      <c r="J901" s="84" t="e">
        <f>(J890-J892)/(B882-B881)</f>
        <v>#REF!</v>
      </c>
      <c r="K901" s="84" t="e">
        <f>(K890-K892)/(B882-B881)</f>
        <v>#REF!</v>
      </c>
      <c r="L901" s="84" t="e">
        <f>(L890-L892)/(B882-B881)</f>
        <v>#REF!</v>
      </c>
      <c r="M901" s="84" t="e">
        <f>(M890-M892)/(B882-B881)</f>
        <v>#REF!</v>
      </c>
      <c r="N901" s="84" t="e">
        <f>(N890-N892)/(B882-B881)</f>
        <v>#REF!</v>
      </c>
      <c r="O901" s="84" t="e">
        <f>(O890-O892)/(B882-B881)</f>
        <v>#REF!</v>
      </c>
      <c r="P901" s="84" t="e">
        <f>(P890-P892)/(B882-B881)</f>
        <v>#REF!</v>
      </c>
      <c r="Q901" s="84" t="e">
        <f>(Q890-Q892)/(B882-B881)</f>
        <v>#REF!</v>
      </c>
      <c r="R901" s="84" t="e">
        <f>(R890-R892)/(B882-B881)</f>
        <v>#REF!</v>
      </c>
      <c r="S901" s="84" t="e">
        <f>(S890-S892)/(B882-B881)</f>
        <v>#REF!</v>
      </c>
      <c r="T901" s="84" t="e">
        <f>(T890-T892)/(B882-B881)</f>
        <v>#REF!</v>
      </c>
      <c r="U901" s="84" t="e">
        <f>(U890-U892)/(B882-B881)</f>
        <v>#REF!</v>
      </c>
      <c r="V901" s="84" t="e">
        <f>(V890-V892)/(B882-B881)</f>
        <v>#REF!</v>
      </c>
      <c r="W901" s="84" t="e">
        <f>(W890-W892)/(B882-B881)</f>
        <v>#REF!</v>
      </c>
      <c r="X901" s="84" t="e">
        <f>(X890-X892)/(B882-B881)</f>
        <v>#REF!</v>
      </c>
      <c r="Y901" s="84" t="e">
        <f>(Y890-Y892)/(B882-B881)</f>
        <v>#REF!</v>
      </c>
      <c r="Z901" s="84" t="e">
        <f>(Z890-Z892)/(B882-B881)</f>
        <v>#REF!</v>
      </c>
      <c r="AA901" s="84" t="e">
        <f>(AA890-AA892)/(B882-B881)</f>
        <v>#REF!</v>
      </c>
      <c r="AB901" s="84" t="e">
        <f>(AB890-AB892)/(B882-B881)</f>
        <v>#REF!</v>
      </c>
      <c r="AC901" s="84" t="e">
        <f>(AC890-AC892)/(B882-B881)</f>
        <v>#REF!</v>
      </c>
      <c r="AD901" s="84" t="e">
        <f>(AD890-AD892)/(B882-B881)</f>
        <v>#REF!</v>
      </c>
      <c r="AE901" s="84" t="e">
        <f>(AE890-AE892)/(B882-B881)</f>
        <v>#REF!</v>
      </c>
      <c r="AF901" s="46"/>
      <c r="AG901" s="46"/>
      <c r="AH901" s="46"/>
      <c r="AI901" s="46"/>
      <c r="AJ901" s="46"/>
      <c r="AK901" s="46"/>
      <c r="AL901" s="46"/>
      <c r="AM901" s="46"/>
      <c r="AN901" s="46"/>
      <c r="AO901" s="46"/>
      <c r="AP901" s="46"/>
      <c r="AQ901" s="46"/>
      <c r="AR901" s="46"/>
      <c r="AS901" s="46"/>
      <c r="AT901" s="46"/>
      <c r="AU901" s="46"/>
      <c r="AV901" s="12"/>
      <c r="AW901" s="46"/>
      <c r="AX901" s="12"/>
      <c r="AY901" s="12"/>
      <c r="AZ901" s="12"/>
      <c r="BA901" s="12"/>
      <c r="BB901" s="12"/>
      <c r="BC901" s="12"/>
      <c r="BD901" s="12"/>
    </row>
  </sheetData>
  <mergeCells count="78">
    <mergeCell ref="AO826:AR826"/>
    <mergeCell ref="AS826:AV826"/>
    <mergeCell ref="AW826:AZ826"/>
    <mergeCell ref="BA826:BD826"/>
    <mergeCell ref="BA748:BD748"/>
    <mergeCell ref="AO748:AR748"/>
    <mergeCell ref="AS748:AV748"/>
    <mergeCell ref="AW748:AZ748"/>
    <mergeCell ref="E826:H826"/>
    <mergeCell ref="I826:L826"/>
    <mergeCell ref="M826:P826"/>
    <mergeCell ref="Q826:T826"/>
    <mergeCell ref="U826:X826"/>
    <mergeCell ref="Y826:AB826"/>
    <mergeCell ref="AC826:AF826"/>
    <mergeCell ref="AG826:AJ826"/>
    <mergeCell ref="AK826:AN826"/>
    <mergeCell ref="AC748:AF748"/>
    <mergeCell ref="AG748:AJ748"/>
    <mergeCell ref="AK748:AN748"/>
    <mergeCell ref="AO618:AR618"/>
    <mergeCell ref="AS618:AV618"/>
    <mergeCell ref="AW618:AZ618"/>
    <mergeCell ref="BA618:BD618"/>
    <mergeCell ref="E748:H748"/>
    <mergeCell ref="I748:L748"/>
    <mergeCell ref="M748:P748"/>
    <mergeCell ref="Q748:T748"/>
    <mergeCell ref="U748:X748"/>
    <mergeCell ref="Y748:AB748"/>
    <mergeCell ref="Y618:AB618"/>
    <mergeCell ref="AC618:AF618"/>
    <mergeCell ref="AG618:AJ618"/>
    <mergeCell ref="AK618:AN618"/>
    <mergeCell ref="AK358:AN358"/>
    <mergeCell ref="E618:H618"/>
    <mergeCell ref="I618:L618"/>
    <mergeCell ref="M618:P618"/>
    <mergeCell ref="Q618:T618"/>
    <mergeCell ref="U618:X618"/>
    <mergeCell ref="AO280:AR280"/>
    <mergeCell ref="AS280:AV280"/>
    <mergeCell ref="AW280:AZ280"/>
    <mergeCell ref="BA280:BD280"/>
    <mergeCell ref="E358:H358"/>
    <mergeCell ref="I358:L358"/>
    <mergeCell ref="M358:P358"/>
    <mergeCell ref="Q358:T358"/>
    <mergeCell ref="U358:X358"/>
    <mergeCell ref="Y358:AB358"/>
    <mergeCell ref="BA358:BD358"/>
    <mergeCell ref="AO358:AR358"/>
    <mergeCell ref="AS358:AV358"/>
    <mergeCell ref="AW358:AZ358"/>
    <mergeCell ref="AC358:AF358"/>
    <mergeCell ref="AG358:AJ358"/>
    <mergeCell ref="BA3:BD3"/>
    <mergeCell ref="E280:H280"/>
    <mergeCell ref="I280:L280"/>
    <mergeCell ref="M280:P280"/>
    <mergeCell ref="Q280:T280"/>
    <mergeCell ref="U280:X280"/>
    <mergeCell ref="Y280:AB280"/>
    <mergeCell ref="AC280:AF280"/>
    <mergeCell ref="AG280:AJ280"/>
    <mergeCell ref="AK280:AN280"/>
    <mergeCell ref="AC3:AF3"/>
    <mergeCell ref="AG3:AJ3"/>
    <mergeCell ref="AK3:AN3"/>
    <mergeCell ref="AO3:AR3"/>
    <mergeCell ref="AS3:AV3"/>
    <mergeCell ref="AW3:AZ3"/>
    <mergeCell ref="Y3:AB3"/>
    <mergeCell ref="E3:H3"/>
    <mergeCell ref="I3:L3"/>
    <mergeCell ref="M3:P3"/>
    <mergeCell ref="Q3:T3"/>
    <mergeCell ref="U3:X3"/>
  </mergeCells>
  <pageMargins left="0.75" right="0.75" top="1" bottom="1" header="0.5" footer="0.5"/>
  <pageSetup orientation="portrait" r:id="rId1"/>
  <headerFooter alignWithMargins="0">
    <oddFooter>&amp;R_x000D_&amp;1#&amp;"Calibri"&amp;10&amp;K000000 Official Use Only</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A8F95-3EAD-4D65-AB6E-7740B1D642F5}">
  <dimension ref="A1:B17"/>
  <sheetViews>
    <sheetView workbookViewId="0">
      <selection activeCell="B17" sqref="B17"/>
    </sheetView>
  </sheetViews>
  <sheetFormatPr defaultRowHeight="15.75"/>
  <cols>
    <col min="1" max="1" width="9.33203125" style="310"/>
    <col min="2" max="2" width="175.33203125" style="310" bestFit="1" customWidth="1"/>
    <col min="3" max="16384" width="9.33203125" style="310"/>
  </cols>
  <sheetData>
    <row r="1" spans="1:2">
      <c r="A1" s="311"/>
      <c r="B1" s="311"/>
    </row>
    <row r="2" spans="1:2" ht="23.25">
      <c r="A2" s="311"/>
      <c r="B2" s="312" t="s">
        <v>19</v>
      </c>
    </row>
    <row r="3" spans="1:2" ht="19.5">
      <c r="A3" s="311"/>
      <c r="B3" s="312" t="s">
        <v>20</v>
      </c>
    </row>
    <row r="4" spans="1:2" ht="11.25" customHeight="1">
      <c r="A4" s="311"/>
      <c r="B4" s="312"/>
    </row>
    <row r="5" spans="1:2" ht="19.5">
      <c r="A5" s="311"/>
      <c r="B5" s="312" t="s">
        <v>21</v>
      </c>
    </row>
    <row r="6" spans="1:2" ht="19.5">
      <c r="A6" s="311"/>
      <c r="B6" s="312" t="s">
        <v>22</v>
      </c>
    </row>
    <row r="7" spans="1:2" ht="42" customHeight="1">
      <c r="A7" s="311"/>
      <c r="B7" s="313" t="s">
        <v>23</v>
      </c>
    </row>
    <row r="8" spans="1:2" ht="11.25" customHeight="1">
      <c r="A8" s="311"/>
      <c r="B8" s="313"/>
    </row>
    <row r="9" spans="1:2" ht="39">
      <c r="A9" s="311"/>
      <c r="B9" s="313" t="s">
        <v>24</v>
      </c>
    </row>
    <row r="10" spans="1:2" ht="9.75" customHeight="1">
      <c r="A10" s="311"/>
      <c r="B10" s="312"/>
    </row>
    <row r="11" spans="1:2" ht="42.75" customHeight="1">
      <c r="A11" s="311"/>
      <c r="B11" s="313" t="s">
        <v>25</v>
      </c>
    </row>
    <row r="12" spans="1:2" ht="12" customHeight="1">
      <c r="A12" s="311"/>
      <c r="B12" s="312"/>
    </row>
    <row r="13" spans="1:2" ht="19.5">
      <c r="A13" s="311"/>
      <c r="B13" s="313" t="s">
        <v>26</v>
      </c>
    </row>
    <row r="14" spans="1:2" ht="12" customHeight="1">
      <c r="A14" s="311"/>
      <c r="B14" s="312"/>
    </row>
    <row r="15" spans="1:2" ht="19.5" customHeight="1">
      <c r="A15" s="311"/>
      <c r="B15" s="313" t="s">
        <v>27</v>
      </c>
    </row>
    <row r="16" spans="1:2" ht="16.5" customHeight="1">
      <c r="A16" s="311"/>
      <c r="B16" s="316" t="s">
        <v>28</v>
      </c>
    </row>
    <row r="17" spans="1:2" ht="21.75" customHeight="1">
      <c r="A17" s="311"/>
      <c r="B17" s="316" t="s">
        <v>29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BAAB5-E71B-4EB1-96E0-43A52CE66A8C}">
  <sheetPr>
    <tabColor rgb="FFFFC000"/>
    <pageSetUpPr fitToPage="1"/>
  </sheetPr>
  <dimension ref="A1:CF311"/>
  <sheetViews>
    <sheetView showGridLines="0" tabSelected="1" topLeftCell="A35" zoomScale="90" zoomScaleNormal="90" zoomScaleSheetLayoutView="55" workbookViewId="0">
      <selection activeCell="BM38" sqref="BM38"/>
    </sheetView>
  </sheetViews>
  <sheetFormatPr defaultColWidth="9.33203125" defaultRowHeight="14.25" outlineLevelRow="1"/>
  <cols>
    <col min="1" max="1" width="31.6640625" style="125" customWidth="1"/>
    <col min="2" max="2" width="33.6640625" style="124" customWidth="1"/>
    <col min="3" max="3" width="31.1640625" style="124" customWidth="1"/>
    <col min="4" max="4" width="22.33203125" style="124" customWidth="1"/>
    <col min="5" max="5" width="12" style="124" customWidth="1"/>
    <col min="6" max="6" width="13" style="124" customWidth="1"/>
    <col min="7" max="7" width="12.33203125" style="124" customWidth="1"/>
    <col min="8" max="8" width="11.33203125" style="124" customWidth="1"/>
    <col min="9" max="9" width="11.6640625" style="124" customWidth="1"/>
    <col min="10" max="10" width="10.33203125" style="124" customWidth="1"/>
    <col min="11" max="11" width="12.6640625" style="124" customWidth="1"/>
    <col min="12" max="12" width="10.33203125" style="124" customWidth="1"/>
    <col min="13" max="33" width="10.33203125" style="125" customWidth="1"/>
    <col min="34" max="68" width="10.33203125" style="124" customWidth="1"/>
    <col min="69" max="72" width="6.5" style="124" customWidth="1"/>
    <col min="73" max="16384" width="9.33203125" style="124"/>
  </cols>
  <sheetData>
    <row r="1" spans="1:66" ht="43.5">
      <c r="A1" s="128" t="s">
        <v>30</v>
      </c>
      <c r="B1" s="180"/>
      <c r="C1" s="180"/>
      <c r="D1" s="180"/>
      <c r="E1" s="180"/>
      <c r="F1" s="180"/>
      <c r="G1" s="180"/>
      <c r="H1" s="180"/>
    </row>
    <row r="2" spans="1:66" ht="39.75" customHeight="1">
      <c r="A2" s="302" t="s">
        <v>31</v>
      </c>
      <c r="B2" s="322" t="s">
        <v>32</v>
      </c>
      <c r="C2" s="322"/>
      <c r="D2" s="322"/>
      <c r="E2" s="322"/>
      <c r="F2" s="322"/>
      <c r="G2" s="322"/>
      <c r="H2" s="322"/>
      <c r="I2" s="322"/>
      <c r="J2" s="322"/>
      <c r="K2" s="322"/>
      <c r="L2" s="322"/>
      <c r="M2" s="322"/>
      <c r="N2" s="322"/>
      <c r="O2" s="322"/>
      <c r="P2" s="322"/>
      <c r="Q2" s="322"/>
    </row>
    <row r="3" spans="1:66" ht="15" customHeight="1">
      <c r="A3" s="160">
        <v>1</v>
      </c>
      <c r="B3" s="218" t="s">
        <v>33</v>
      </c>
      <c r="C3" s="218"/>
      <c r="D3" s="218"/>
      <c r="E3" s="218"/>
      <c r="F3" s="218"/>
      <c r="G3" s="218"/>
      <c r="H3" s="218"/>
      <c r="I3" s="218"/>
      <c r="J3" s="218"/>
      <c r="K3" s="218"/>
      <c r="L3" s="125"/>
      <c r="AH3" s="125"/>
      <c r="AI3" s="125"/>
      <c r="AJ3" s="125"/>
      <c r="AK3" s="125"/>
      <c r="AL3" s="125"/>
      <c r="AM3" s="125"/>
      <c r="AN3" s="125"/>
      <c r="AO3" s="125"/>
      <c r="AP3" s="125"/>
      <c r="AQ3" s="125"/>
      <c r="AR3" s="125"/>
      <c r="AS3" s="125"/>
      <c r="AT3" s="125"/>
      <c r="AU3" s="125"/>
      <c r="AV3" s="125"/>
      <c r="AW3" s="125"/>
      <c r="AX3" s="125"/>
      <c r="AY3" s="125"/>
      <c r="AZ3" s="125"/>
      <c r="BA3" s="125"/>
      <c r="BB3" s="125"/>
      <c r="BC3" s="125"/>
      <c r="BD3" s="125"/>
      <c r="BE3" s="125"/>
      <c r="BF3" s="125"/>
      <c r="BG3" s="125"/>
      <c r="BH3" s="125"/>
      <c r="BI3" s="125"/>
      <c r="BJ3" s="125"/>
      <c r="BK3" s="125"/>
      <c r="BL3" s="125"/>
      <c r="BM3" s="125"/>
      <c r="BN3" s="125"/>
    </row>
    <row r="4" spans="1:66" ht="15" customHeight="1">
      <c r="A4" s="160">
        <v>2</v>
      </c>
      <c r="B4" s="169" t="s">
        <v>34</v>
      </c>
      <c r="C4" s="218"/>
      <c r="D4" s="218"/>
      <c r="E4" s="218"/>
      <c r="F4" s="218"/>
      <c r="G4" s="218"/>
      <c r="H4" s="234"/>
      <c r="I4" s="218"/>
      <c r="J4" s="218"/>
      <c r="K4" s="218"/>
      <c r="L4" s="125"/>
      <c r="AH4" s="125"/>
      <c r="AI4" s="125"/>
      <c r="AJ4" s="125"/>
      <c r="AK4" s="125"/>
      <c r="AL4" s="125"/>
      <c r="AM4" s="125"/>
      <c r="AN4" s="125"/>
      <c r="AO4" s="125"/>
      <c r="AP4" s="125"/>
      <c r="AQ4" s="125"/>
      <c r="AR4" s="125"/>
      <c r="AS4" s="125"/>
      <c r="AT4" s="125"/>
      <c r="AU4" s="125"/>
      <c r="AV4" s="125"/>
      <c r="AW4" s="125"/>
      <c r="AX4" s="125"/>
      <c r="AY4" s="125"/>
      <c r="AZ4" s="125"/>
      <c r="BA4" s="125"/>
      <c r="BB4" s="125"/>
      <c r="BC4" s="125"/>
      <c r="BD4" s="125"/>
      <c r="BE4" s="125"/>
      <c r="BF4" s="125"/>
      <c r="BG4" s="125"/>
      <c r="BH4" s="125"/>
      <c r="BI4" s="125"/>
      <c r="BJ4" s="125"/>
      <c r="BK4" s="125"/>
      <c r="BL4" s="125"/>
      <c r="BM4" s="125"/>
      <c r="BN4" s="125"/>
    </row>
    <row r="5" spans="1:66" ht="15.6" customHeight="1">
      <c r="A5" s="160">
        <v>3</v>
      </c>
      <c r="B5" s="218" t="s">
        <v>35</v>
      </c>
      <c r="C5" s="218"/>
      <c r="D5" s="218"/>
      <c r="E5" s="218"/>
      <c r="F5" s="218"/>
      <c r="G5" s="218"/>
      <c r="H5" s="218"/>
      <c r="I5" s="218"/>
      <c r="J5" s="125"/>
      <c r="K5" s="125"/>
      <c r="L5" s="125"/>
      <c r="AH5" s="125"/>
      <c r="AI5" s="125"/>
      <c r="AJ5" s="125"/>
      <c r="AK5" s="125"/>
      <c r="AL5" s="125"/>
      <c r="AM5" s="125"/>
      <c r="AN5" s="125"/>
      <c r="AO5" s="125"/>
      <c r="AP5" s="125"/>
      <c r="AQ5" s="125"/>
      <c r="AR5" s="125"/>
      <c r="AS5" s="125"/>
      <c r="AT5" s="125"/>
      <c r="AU5" s="125"/>
      <c r="AV5" s="125"/>
      <c r="AW5" s="125"/>
      <c r="AX5" s="125"/>
      <c r="AY5" s="125"/>
      <c r="AZ5" s="125"/>
      <c r="BA5" s="125"/>
      <c r="BB5" s="125"/>
      <c r="BC5" s="125"/>
      <c r="BD5" s="125"/>
      <c r="BE5" s="125"/>
      <c r="BF5" s="125"/>
      <c r="BG5" s="125"/>
      <c r="BH5" s="125"/>
      <c r="BI5" s="125"/>
      <c r="BJ5" s="125"/>
      <c r="BK5" s="125"/>
      <c r="BL5" s="125"/>
      <c r="BM5" s="125"/>
      <c r="BN5" s="125"/>
    </row>
    <row r="6" spans="1:66" ht="15.75" customHeight="1">
      <c r="B6" s="156"/>
      <c r="C6" s="156"/>
      <c r="D6" s="156"/>
      <c r="E6" s="156"/>
      <c r="F6" s="156"/>
      <c r="G6" s="156"/>
      <c r="H6" s="156"/>
      <c r="I6" s="157"/>
      <c r="J6" s="125"/>
      <c r="L6" s="276" t="s">
        <v>36</v>
      </c>
      <c r="AG6" s="124"/>
    </row>
    <row r="7" spans="1:66" ht="29.25" customHeight="1">
      <c r="B7" s="217"/>
      <c r="C7" s="216"/>
      <c r="D7" s="216"/>
      <c r="E7" s="215" t="s">
        <v>37</v>
      </c>
      <c r="F7" s="215" t="s">
        <v>38</v>
      </c>
      <c r="G7" s="215" t="s">
        <v>39</v>
      </c>
      <c r="H7" s="215" t="s">
        <v>40</v>
      </c>
      <c r="I7" s="214" t="s">
        <v>41</v>
      </c>
      <c r="J7" s="213" t="s">
        <v>42</v>
      </c>
      <c r="K7" s="277"/>
      <c r="L7" s="222" cm="1">
        <f t="array" aca="1" ref="L7" ca="1">IFERROR(INDIRECT("'Input 4 - External Financing'!L6"),0)</f>
        <v>0</v>
      </c>
      <c r="M7" s="212">
        <f t="shared" ref="M7:AF7" ca="1" si="0">L7+1</f>
        <v>1</v>
      </c>
      <c r="N7" s="212">
        <f t="shared" ca="1" si="0"/>
        <v>2</v>
      </c>
      <c r="O7" s="212">
        <f t="shared" ca="1" si="0"/>
        <v>3</v>
      </c>
      <c r="P7" s="212">
        <f t="shared" ca="1" si="0"/>
        <v>4</v>
      </c>
      <c r="Q7" s="212">
        <f t="shared" ca="1" si="0"/>
        <v>5</v>
      </c>
      <c r="R7" s="212">
        <f t="shared" ca="1" si="0"/>
        <v>6</v>
      </c>
      <c r="S7" s="212">
        <f t="shared" ca="1" si="0"/>
        <v>7</v>
      </c>
      <c r="T7" s="212">
        <f t="shared" ca="1" si="0"/>
        <v>8</v>
      </c>
      <c r="U7" s="212">
        <f t="shared" ca="1" si="0"/>
        <v>9</v>
      </c>
      <c r="V7" s="212">
        <f t="shared" ca="1" si="0"/>
        <v>10</v>
      </c>
      <c r="W7" s="212">
        <f t="shared" ca="1" si="0"/>
        <v>11</v>
      </c>
      <c r="X7" s="212">
        <f t="shared" ca="1" si="0"/>
        <v>12</v>
      </c>
      <c r="Y7" s="212">
        <f t="shared" ca="1" si="0"/>
        <v>13</v>
      </c>
      <c r="Z7" s="212">
        <f t="shared" ca="1" si="0"/>
        <v>14</v>
      </c>
      <c r="AA7" s="212">
        <f t="shared" ca="1" si="0"/>
        <v>15</v>
      </c>
      <c r="AB7" s="212">
        <f t="shared" ca="1" si="0"/>
        <v>16</v>
      </c>
      <c r="AC7" s="212">
        <f t="shared" ca="1" si="0"/>
        <v>17</v>
      </c>
      <c r="AD7" s="212">
        <f t="shared" ca="1" si="0"/>
        <v>18</v>
      </c>
      <c r="AE7" s="212">
        <f t="shared" ca="1" si="0"/>
        <v>19</v>
      </c>
      <c r="AF7" s="211">
        <f t="shared" ca="1" si="0"/>
        <v>20</v>
      </c>
    </row>
    <row r="8" spans="1:66">
      <c r="B8" s="210"/>
      <c r="C8" s="278"/>
      <c r="D8" s="278"/>
      <c r="E8" s="279"/>
      <c r="F8" s="279"/>
      <c r="G8" s="279"/>
      <c r="H8" s="279"/>
      <c r="I8" s="209"/>
      <c r="J8" s="208"/>
      <c r="K8" s="280"/>
      <c r="L8" s="281"/>
      <c r="M8" s="281"/>
      <c r="N8" s="281"/>
      <c r="O8" s="281"/>
      <c r="P8" s="281"/>
      <c r="Q8" s="281"/>
      <c r="R8" s="281"/>
      <c r="S8" s="281"/>
      <c r="T8" s="281"/>
      <c r="U8" s="281"/>
      <c r="V8" s="281"/>
      <c r="W8" s="281"/>
      <c r="X8" s="281"/>
      <c r="Y8" s="281"/>
      <c r="Z8" s="281"/>
      <c r="AA8" s="281"/>
      <c r="AB8" s="281"/>
      <c r="AC8" s="281"/>
      <c r="AD8" s="281"/>
      <c r="AE8" s="281"/>
      <c r="AF8" s="207"/>
      <c r="AQ8" s="125"/>
      <c r="AR8" s="306"/>
      <c r="AS8" s="125"/>
      <c r="AT8" s="125"/>
      <c r="AU8" s="125"/>
      <c r="AV8" s="125"/>
    </row>
    <row r="9" spans="1:66">
      <c r="A9" s="124"/>
      <c r="B9" s="206"/>
      <c r="C9" s="282"/>
      <c r="D9" s="282"/>
      <c r="E9" s="283"/>
      <c r="F9" s="283"/>
      <c r="G9" s="283"/>
      <c r="H9" s="283"/>
      <c r="I9" s="284"/>
      <c r="K9" s="303" t="s">
        <v>43</v>
      </c>
      <c r="L9" s="285">
        <f t="shared" ref="L9:AF9" si="1">SUM(L11:L17)</f>
        <v>0.01</v>
      </c>
      <c r="M9" s="285">
        <f t="shared" si="1"/>
        <v>0</v>
      </c>
      <c r="N9" s="285">
        <f t="shared" si="1"/>
        <v>0</v>
      </c>
      <c r="O9" s="285">
        <f t="shared" si="1"/>
        <v>0</v>
      </c>
      <c r="P9" s="285">
        <f t="shared" si="1"/>
        <v>0</v>
      </c>
      <c r="Q9" s="285">
        <f t="shared" si="1"/>
        <v>0</v>
      </c>
      <c r="R9" s="285">
        <f t="shared" si="1"/>
        <v>0</v>
      </c>
      <c r="S9" s="285">
        <f t="shared" si="1"/>
        <v>0</v>
      </c>
      <c r="T9" s="285">
        <f t="shared" si="1"/>
        <v>0</v>
      </c>
      <c r="U9" s="285">
        <f t="shared" si="1"/>
        <v>0</v>
      </c>
      <c r="V9" s="285">
        <f t="shared" si="1"/>
        <v>0</v>
      </c>
      <c r="W9" s="285">
        <f t="shared" si="1"/>
        <v>0</v>
      </c>
      <c r="X9" s="285">
        <f t="shared" si="1"/>
        <v>0</v>
      </c>
      <c r="Y9" s="285">
        <f t="shared" si="1"/>
        <v>0</v>
      </c>
      <c r="Z9" s="285">
        <f t="shared" si="1"/>
        <v>0</v>
      </c>
      <c r="AA9" s="285">
        <f t="shared" si="1"/>
        <v>0</v>
      </c>
      <c r="AB9" s="285">
        <f t="shared" si="1"/>
        <v>0</v>
      </c>
      <c r="AC9" s="285">
        <f t="shared" si="1"/>
        <v>0</v>
      </c>
      <c r="AD9" s="285">
        <f t="shared" si="1"/>
        <v>0</v>
      </c>
      <c r="AE9" s="285">
        <f t="shared" si="1"/>
        <v>0</v>
      </c>
      <c r="AF9" s="286">
        <f t="shared" si="1"/>
        <v>0</v>
      </c>
      <c r="AG9" s="124"/>
      <c r="AQ9" s="125"/>
      <c r="AR9" s="125"/>
      <c r="AS9" s="125"/>
      <c r="AT9" s="125"/>
      <c r="AU9" s="125"/>
      <c r="AV9" s="125"/>
    </row>
    <row r="10" spans="1:66" ht="17.25">
      <c r="B10" s="205" t="s">
        <v>44</v>
      </c>
      <c r="C10" s="287"/>
      <c r="D10" s="287"/>
      <c r="E10" s="287"/>
      <c r="F10" s="288"/>
      <c r="G10" s="288"/>
      <c r="H10" s="288"/>
      <c r="I10" s="287"/>
      <c r="J10" s="204"/>
      <c r="K10" s="304">
        <f>SUM(L9:AF9)</f>
        <v>0.01</v>
      </c>
      <c r="L10" s="287"/>
      <c r="M10" s="287"/>
      <c r="N10" s="287"/>
      <c r="O10" s="287"/>
      <c r="P10" s="287"/>
      <c r="Q10" s="287"/>
      <c r="R10" s="287"/>
      <c r="S10" s="287"/>
      <c r="T10" s="287"/>
      <c r="U10" s="287"/>
      <c r="V10" s="287"/>
      <c r="W10" s="287"/>
      <c r="X10" s="287"/>
      <c r="Y10" s="287"/>
      <c r="Z10" s="287"/>
      <c r="AA10" s="287"/>
      <c r="AB10" s="287"/>
      <c r="AC10" s="287"/>
      <c r="AD10" s="287"/>
      <c r="AE10" s="287"/>
      <c r="AF10" s="203"/>
      <c r="AG10" s="3"/>
      <c r="AH10" s="3"/>
      <c r="AI10" s="3"/>
      <c r="AJ10" s="3"/>
      <c r="AK10" s="3"/>
      <c r="AL10" s="3"/>
      <c r="AM10" s="3"/>
      <c r="AN10" s="3"/>
      <c r="AO10" s="3"/>
      <c r="AP10" s="3"/>
      <c r="AQ10" s="3"/>
      <c r="AR10" s="305"/>
      <c r="AS10" s="3"/>
      <c r="AT10" s="3"/>
      <c r="AU10" s="125"/>
      <c r="AV10" s="125"/>
    </row>
    <row r="11" spans="1:66" ht="17.25">
      <c r="B11" s="202" t="s">
        <v>7</v>
      </c>
      <c r="C11" s="289"/>
      <c r="D11" s="115"/>
      <c r="E11" s="201">
        <v>0.05</v>
      </c>
      <c r="F11" s="200">
        <f>VLOOKUP($B11,'Input 4 - External Financing WB'!$B$302:$F$310,3,FALSE)</f>
        <v>7.4999999999999997E-3</v>
      </c>
      <c r="G11" s="199">
        <f>VLOOKUP($B11,'Input 4 - External Financing WB'!$B$302:$F$310,4,FALSE)</f>
        <v>6</v>
      </c>
      <c r="H11" s="199">
        <f>VLOOKUP($B11,'Input 4 - External Financing WB'!$B$302:$F$310,5,FALSE)</f>
        <v>38</v>
      </c>
      <c r="I11" s="198">
        <f>D130</f>
        <v>53.676967055282198</v>
      </c>
      <c r="J11" s="197" t="s">
        <v>45</v>
      </c>
      <c r="K11" s="304">
        <f>SUM(L11:AF11)</f>
        <v>0.01</v>
      </c>
      <c r="L11" s="4">
        <v>0.01</v>
      </c>
      <c r="M11" s="4">
        <v>0</v>
      </c>
      <c r="N11" s="4">
        <v>0</v>
      </c>
      <c r="O11" s="4">
        <v>0</v>
      </c>
      <c r="P11" s="4">
        <v>0</v>
      </c>
      <c r="Q11" s="4">
        <v>0</v>
      </c>
      <c r="R11" s="4">
        <v>0</v>
      </c>
      <c r="S11" s="4">
        <v>0</v>
      </c>
      <c r="T11" s="4">
        <v>0</v>
      </c>
      <c r="U11" s="4">
        <v>0</v>
      </c>
      <c r="V11" s="4">
        <v>0</v>
      </c>
      <c r="W11" s="4">
        <v>0</v>
      </c>
      <c r="X11" s="4">
        <v>0</v>
      </c>
      <c r="Y11" s="4">
        <v>0</v>
      </c>
      <c r="Z11" s="4">
        <v>0</v>
      </c>
      <c r="AA11" s="4">
        <v>0</v>
      </c>
      <c r="AB11" s="4">
        <v>0</v>
      </c>
      <c r="AC11" s="4">
        <v>0</v>
      </c>
      <c r="AD11" s="4">
        <v>0</v>
      </c>
      <c r="AE11" s="4">
        <v>0</v>
      </c>
      <c r="AF11" s="290">
        <v>0</v>
      </c>
      <c r="AG11" s="3"/>
      <c r="AH11" s="3"/>
      <c r="AI11" s="3"/>
      <c r="AJ11" s="3"/>
      <c r="AK11" s="3"/>
      <c r="AL11" s="3"/>
      <c r="AM11" s="3"/>
      <c r="AN11" s="3"/>
      <c r="AO11" s="3"/>
      <c r="AP11" s="3"/>
      <c r="AQ11" s="3"/>
      <c r="AR11" s="125"/>
      <c r="AS11" s="3"/>
      <c r="AT11" s="3"/>
      <c r="AU11" s="125"/>
      <c r="AV11" s="125"/>
    </row>
    <row r="12" spans="1:66" ht="17.25">
      <c r="B12" s="202" t="s">
        <v>13</v>
      </c>
      <c r="C12" s="289"/>
      <c r="D12" s="289"/>
      <c r="E12" s="201">
        <f t="shared" ref="E12:E17" si="2">$E$11</f>
        <v>0.05</v>
      </c>
      <c r="F12" s="200">
        <f>VLOOKUP($B12,'Input 4 - External Financing WB'!$B$302:$F$310,3,FALSE)</f>
        <v>0</v>
      </c>
      <c r="G12" s="199">
        <f>VLOOKUP($B12,'Input 4 - External Financing WB'!$B$302:$F$310,4,FALSE)</f>
        <v>10</v>
      </c>
      <c r="H12" s="199">
        <f>VLOOKUP($B12,'Input 4 - External Financing WB'!$B$302:$F$310,5,FALSE)</f>
        <v>50</v>
      </c>
      <c r="I12" s="198">
        <f>D156</f>
        <v>73.664523671581094</v>
      </c>
      <c r="J12" s="197" t="s">
        <v>46</v>
      </c>
      <c r="K12" s="304">
        <f t="shared" ref="K12:K17" si="3">SUM(L12:AF12)</f>
        <v>0</v>
      </c>
      <c r="L12" s="4">
        <v>0</v>
      </c>
      <c r="M12" s="4">
        <v>0</v>
      </c>
      <c r="N12" s="4">
        <v>0</v>
      </c>
      <c r="O12" s="4">
        <v>0</v>
      </c>
      <c r="P12" s="4">
        <v>0</v>
      </c>
      <c r="Q12" s="4">
        <v>0</v>
      </c>
      <c r="R12" s="4">
        <v>0</v>
      </c>
      <c r="S12" s="4">
        <v>0</v>
      </c>
      <c r="T12" s="4">
        <v>0</v>
      </c>
      <c r="U12" s="4">
        <v>0</v>
      </c>
      <c r="V12" s="4">
        <v>0</v>
      </c>
      <c r="W12" s="4">
        <v>0</v>
      </c>
      <c r="X12" s="4">
        <v>0</v>
      </c>
      <c r="Y12" s="4">
        <v>0</v>
      </c>
      <c r="Z12" s="4">
        <v>0</v>
      </c>
      <c r="AA12" s="4">
        <v>0</v>
      </c>
      <c r="AB12" s="4">
        <v>0</v>
      </c>
      <c r="AC12" s="4">
        <v>0</v>
      </c>
      <c r="AD12" s="4">
        <v>0</v>
      </c>
      <c r="AE12" s="4">
        <v>0</v>
      </c>
      <c r="AF12" s="290">
        <v>0</v>
      </c>
      <c r="AG12" s="3"/>
      <c r="AH12" s="3"/>
      <c r="AI12" s="3"/>
      <c r="AJ12" s="3"/>
      <c r="AK12" s="3"/>
      <c r="AL12" s="3"/>
      <c r="AM12" s="3"/>
      <c r="AN12" s="3"/>
      <c r="AO12" s="3"/>
      <c r="AP12" s="3"/>
      <c r="AQ12" s="3"/>
      <c r="AR12" s="125"/>
      <c r="AS12" s="3"/>
      <c r="AT12" s="3"/>
      <c r="AU12" s="125"/>
      <c r="AV12" s="125"/>
    </row>
    <row r="13" spans="1:66" ht="17.25">
      <c r="B13" s="202" t="s">
        <v>11</v>
      </c>
      <c r="C13" s="289"/>
      <c r="D13" s="289"/>
      <c r="E13" s="201">
        <f t="shared" si="2"/>
        <v>0.05</v>
      </c>
      <c r="F13" s="200">
        <f>VLOOKUP($B13,'Input 4 - External Financing WB'!$B$302:$F$310,3,FALSE)</f>
        <v>0</v>
      </c>
      <c r="G13" s="199">
        <f>VLOOKUP($B13,'Input 4 - External Financing WB'!$B$302:$F$310,4,FALSE)</f>
        <v>6</v>
      </c>
      <c r="H13" s="199">
        <f>VLOOKUP($B13,'Input 4 - External Financing WB'!$B$302:$F$310,5,FALSE)</f>
        <v>12</v>
      </c>
      <c r="I13" s="198">
        <f>D181</f>
        <v>36.874007180310642</v>
      </c>
      <c r="J13" s="197" t="s">
        <v>47</v>
      </c>
      <c r="K13" s="304">
        <f t="shared" si="3"/>
        <v>0</v>
      </c>
      <c r="L13" s="4">
        <v>0</v>
      </c>
      <c r="M13" s="4">
        <v>0</v>
      </c>
      <c r="N13" s="4">
        <v>0</v>
      </c>
      <c r="O13" s="4">
        <v>0</v>
      </c>
      <c r="P13" s="4">
        <v>0</v>
      </c>
      <c r="Q13" s="4">
        <v>0</v>
      </c>
      <c r="R13" s="4">
        <v>0</v>
      </c>
      <c r="S13" s="4">
        <v>0</v>
      </c>
      <c r="T13" s="4">
        <v>0</v>
      </c>
      <c r="U13" s="4">
        <v>0</v>
      </c>
      <c r="V13" s="4">
        <v>0</v>
      </c>
      <c r="W13" s="4">
        <v>0</v>
      </c>
      <c r="X13" s="4">
        <v>0</v>
      </c>
      <c r="Y13" s="4">
        <v>0</v>
      </c>
      <c r="Z13" s="4">
        <v>0</v>
      </c>
      <c r="AA13" s="4">
        <v>0</v>
      </c>
      <c r="AB13" s="4">
        <v>0</v>
      </c>
      <c r="AC13" s="4">
        <v>0</v>
      </c>
      <c r="AD13" s="4">
        <v>0</v>
      </c>
      <c r="AE13" s="4">
        <v>0</v>
      </c>
      <c r="AF13" s="290">
        <v>0</v>
      </c>
      <c r="AG13" s="3"/>
      <c r="AH13" s="3"/>
      <c r="AI13" s="3"/>
      <c r="AJ13" s="3"/>
      <c r="AK13" s="3"/>
      <c r="AL13" s="3"/>
      <c r="AM13" s="3"/>
      <c r="AN13" s="3"/>
      <c r="AO13" s="3"/>
      <c r="AP13" s="3"/>
      <c r="AQ13" s="3"/>
      <c r="AR13" s="125"/>
      <c r="AS13" s="3"/>
      <c r="AT13" s="3"/>
      <c r="AU13" s="125"/>
      <c r="AV13" s="125"/>
    </row>
    <row r="14" spans="1:66" ht="17.25">
      <c r="A14" s="135"/>
      <c r="B14" s="202" t="s">
        <v>48</v>
      </c>
      <c r="C14" s="289"/>
      <c r="D14" s="289"/>
      <c r="E14" s="201">
        <f t="shared" si="2"/>
        <v>0.05</v>
      </c>
      <c r="F14" s="200">
        <f>VLOOKUP($B14,'Input 4 - External Financing WB'!$B$302:$F$310,3,FALSE)</f>
        <v>0</v>
      </c>
      <c r="G14" s="199">
        <f>VLOOKUP($B14,'Input 4 - External Financing WB'!$B$302:$F$310,4,FALSE)</f>
        <v>11</v>
      </c>
      <c r="H14" s="199">
        <f>VLOOKUP($B14,'Input 4 - External Financing WB'!$B$302:$F$310,5,FALSE)</f>
        <v>40</v>
      </c>
      <c r="I14" s="198">
        <f>D205</f>
        <v>69.473544359575229</v>
      </c>
      <c r="J14" s="197" t="s">
        <v>49</v>
      </c>
      <c r="K14" s="304">
        <f t="shared" si="3"/>
        <v>0</v>
      </c>
      <c r="L14" s="4">
        <v>0</v>
      </c>
      <c r="M14" s="4">
        <v>0</v>
      </c>
      <c r="N14" s="4">
        <v>0</v>
      </c>
      <c r="O14" s="4">
        <v>0</v>
      </c>
      <c r="P14" s="4">
        <v>0</v>
      </c>
      <c r="Q14" s="4">
        <v>0</v>
      </c>
      <c r="R14" s="4">
        <v>0</v>
      </c>
      <c r="S14" s="4">
        <v>0</v>
      </c>
      <c r="T14" s="4">
        <v>0</v>
      </c>
      <c r="U14" s="4">
        <v>0</v>
      </c>
      <c r="V14" s="4">
        <v>0</v>
      </c>
      <c r="W14" s="4">
        <v>0</v>
      </c>
      <c r="X14" s="4">
        <v>0</v>
      </c>
      <c r="Y14" s="4">
        <v>0</v>
      </c>
      <c r="Z14" s="4">
        <v>0</v>
      </c>
      <c r="AA14" s="4">
        <v>0</v>
      </c>
      <c r="AB14" s="4">
        <v>0</v>
      </c>
      <c r="AC14" s="4">
        <v>0</v>
      </c>
      <c r="AD14" s="4">
        <v>0</v>
      </c>
      <c r="AE14" s="4">
        <v>0</v>
      </c>
      <c r="AF14" s="290">
        <v>0</v>
      </c>
      <c r="AG14" s="3"/>
      <c r="AH14" s="3"/>
      <c r="AI14" s="3"/>
      <c r="AJ14" s="3"/>
      <c r="AK14" s="3"/>
      <c r="AL14" s="3"/>
      <c r="AM14" s="3"/>
      <c r="AN14" s="3"/>
      <c r="AO14" s="3"/>
      <c r="AP14" s="3"/>
      <c r="AQ14" s="3"/>
      <c r="AR14" s="125"/>
      <c r="AS14" s="3"/>
      <c r="AT14" s="3"/>
      <c r="AU14" s="125"/>
      <c r="AV14" s="125"/>
    </row>
    <row r="15" spans="1:66" ht="17.25">
      <c r="B15" s="202" t="s">
        <v>50</v>
      </c>
      <c r="C15" s="289"/>
      <c r="D15" s="289"/>
      <c r="E15" s="201">
        <f t="shared" si="2"/>
        <v>0.05</v>
      </c>
      <c r="F15" s="200">
        <f>VLOOKUP($B15,'Input 4 - External Financing WB'!$B$302:$F$310,3,FALSE)</f>
        <v>7.4999999999999997E-3</v>
      </c>
      <c r="G15" s="199">
        <f>VLOOKUP($B15,'Input 4 - External Financing WB'!$B$302:$F$310,4,FALSE)</f>
        <v>6</v>
      </c>
      <c r="H15" s="199">
        <f>VLOOKUP($B15,'Input 4 - External Financing WB'!$B$302:$F$310,5,FALSE)</f>
        <v>31</v>
      </c>
      <c r="I15" s="198">
        <f>D229</f>
        <v>49.241797322612548</v>
      </c>
      <c r="J15" s="197" t="s">
        <v>51</v>
      </c>
      <c r="K15" s="304">
        <f t="shared" si="3"/>
        <v>0</v>
      </c>
      <c r="L15" s="4">
        <v>0</v>
      </c>
      <c r="M15" s="4">
        <v>0</v>
      </c>
      <c r="N15" s="4">
        <v>0</v>
      </c>
      <c r="O15" s="4">
        <v>0</v>
      </c>
      <c r="P15" s="4">
        <v>0</v>
      </c>
      <c r="Q15" s="4">
        <v>0</v>
      </c>
      <c r="R15" s="4">
        <v>0</v>
      </c>
      <c r="S15" s="4">
        <v>0</v>
      </c>
      <c r="T15" s="4">
        <v>0</v>
      </c>
      <c r="U15" s="4">
        <v>0</v>
      </c>
      <c r="V15" s="4">
        <v>0</v>
      </c>
      <c r="W15" s="4">
        <v>0</v>
      </c>
      <c r="X15" s="4">
        <v>0</v>
      </c>
      <c r="Y15" s="4">
        <v>0</v>
      </c>
      <c r="Z15" s="4">
        <v>0</v>
      </c>
      <c r="AA15" s="4">
        <v>0</v>
      </c>
      <c r="AB15" s="4">
        <v>0</v>
      </c>
      <c r="AC15" s="4">
        <v>0</v>
      </c>
      <c r="AD15" s="4">
        <v>0</v>
      </c>
      <c r="AE15" s="4">
        <v>0</v>
      </c>
      <c r="AF15" s="290">
        <v>0</v>
      </c>
      <c r="AG15" s="3"/>
      <c r="AH15" s="3"/>
      <c r="AI15" s="3"/>
      <c r="AJ15" s="3"/>
      <c r="AK15" s="3"/>
      <c r="AL15" s="3"/>
      <c r="AM15" s="3"/>
      <c r="AN15" s="3"/>
      <c r="AO15" s="3"/>
      <c r="AP15" s="3"/>
      <c r="AQ15" s="3"/>
      <c r="AS15" s="3"/>
      <c r="AT15" s="3"/>
      <c r="AU15" s="125"/>
    </row>
    <row r="16" spans="1:66" ht="17.25">
      <c r="B16" s="202" t="s">
        <v>52</v>
      </c>
      <c r="C16" s="289"/>
      <c r="D16" s="270" t="s">
        <v>53</v>
      </c>
      <c r="E16" s="201">
        <f t="shared" si="2"/>
        <v>0.05</v>
      </c>
      <c r="F16" s="254">
        <f>VLOOKUP($B16,'Input 4 - External Financing WB'!$B$302:$F$310,3,FALSE)</f>
        <v>1.4999999999999999E-2</v>
      </c>
      <c r="G16" s="268">
        <f>VLOOKUP($B16,'Input 4 - External Financing WB'!$B$302:$F$310,4,FALSE)</f>
        <v>5</v>
      </c>
      <c r="H16" s="268">
        <f>VLOOKUP($B16,'Input 4 - External Financing WB'!$B$302:$F$310,5,FALSE)</f>
        <v>25</v>
      </c>
      <c r="I16" s="269">
        <f>D253</f>
        <v>35.824362366051268</v>
      </c>
      <c r="J16" s="197" t="s">
        <v>54</v>
      </c>
      <c r="K16" s="304">
        <f t="shared" si="3"/>
        <v>0</v>
      </c>
      <c r="L16" s="4">
        <v>0</v>
      </c>
      <c r="M16" s="4">
        <v>0</v>
      </c>
      <c r="N16" s="4">
        <v>0</v>
      </c>
      <c r="O16" s="4">
        <v>0</v>
      </c>
      <c r="P16" s="4">
        <v>0</v>
      </c>
      <c r="Q16" s="4">
        <v>0</v>
      </c>
      <c r="R16" s="4">
        <v>0</v>
      </c>
      <c r="S16" s="4">
        <v>0</v>
      </c>
      <c r="T16" s="4">
        <v>0</v>
      </c>
      <c r="U16" s="4">
        <v>0</v>
      </c>
      <c r="V16" s="4">
        <v>0</v>
      </c>
      <c r="W16" s="4">
        <v>0</v>
      </c>
      <c r="X16" s="4">
        <v>0</v>
      </c>
      <c r="Y16" s="4">
        <v>0</v>
      </c>
      <c r="Z16" s="4">
        <v>0</v>
      </c>
      <c r="AA16" s="4">
        <v>0</v>
      </c>
      <c r="AB16" s="4">
        <v>0</v>
      </c>
      <c r="AC16" s="4">
        <v>0</v>
      </c>
      <c r="AD16" s="4">
        <v>0</v>
      </c>
      <c r="AE16" s="4">
        <v>0</v>
      </c>
      <c r="AF16" s="290">
        <v>0</v>
      </c>
      <c r="AG16" s="3"/>
      <c r="AH16" s="3"/>
      <c r="AI16" s="3"/>
      <c r="AJ16" s="3"/>
      <c r="AK16" s="3"/>
      <c r="AL16" s="3"/>
      <c r="AM16" s="3"/>
      <c r="AN16" s="3"/>
      <c r="AO16" s="3"/>
      <c r="AP16" s="3"/>
      <c r="AQ16" s="3"/>
      <c r="AS16" s="3"/>
      <c r="AT16" s="3"/>
      <c r="AU16" s="125"/>
    </row>
    <row r="17" spans="1:66" ht="17.25">
      <c r="B17" s="291" t="s">
        <v>55</v>
      </c>
      <c r="C17" s="292"/>
      <c r="D17" s="292"/>
      <c r="E17" s="293">
        <f t="shared" si="2"/>
        <v>0.05</v>
      </c>
      <c r="F17" s="294">
        <f>VLOOKUP($B17,'Input 4 - External Financing WB'!$B$302:$F$310,3,FALSE)</f>
        <v>0</v>
      </c>
      <c r="G17" s="295">
        <f>VLOOKUP($B17,'Input 4 - External Financing WB'!$B$302:$F$310,4,FALSE)</f>
        <v>20</v>
      </c>
      <c r="H17" s="295">
        <f>VLOOKUP($B17,'Input 4 - External Financing WB'!$B$302:$F$310,5,FALSE)</f>
        <v>60</v>
      </c>
      <c r="I17" s="296">
        <f>D277</f>
        <v>83.832302043674716</v>
      </c>
      <c r="J17" s="297" t="s">
        <v>56</v>
      </c>
      <c r="K17" s="304">
        <f t="shared" si="3"/>
        <v>0</v>
      </c>
      <c r="L17" s="298">
        <v>0</v>
      </c>
      <c r="M17" s="298">
        <v>0</v>
      </c>
      <c r="N17" s="298">
        <v>0</v>
      </c>
      <c r="O17" s="298">
        <v>0</v>
      </c>
      <c r="P17" s="298">
        <v>0</v>
      </c>
      <c r="Q17" s="298">
        <v>0</v>
      </c>
      <c r="R17" s="298">
        <v>0</v>
      </c>
      <c r="S17" s="298">
        <v>0</v>
      </c>
      <c r="T17" s="298">
        <v>0</v>
      </c>
      <c r="U17" s="298">
        <v>0</v>
      </c>
      <c r="V17" s="298">
        <v>0</v>
      </c>
      <c r="W17" s="298">
        <v>0</v>
      </c>
      <c r="X17" s="298">
        <v>0</v>
      </c>
      <c r="Y17" s="298">
        <v>0</v>
      </c>
      <c r="Z17" s="298">
        <v>0</v>
      </c>
      <c r="AA17" s="298">
        <v>0</v>
      </c>
      <c r="AB17" s="298">
        <v>0</v>
      </c>
      <c r="AC17" s="298">
        <v>0</v>
      </c>
      <c r="AD17" s="298">
        <v>0</v>
      </c>
      <c r="AE17" s="298">
        <v>0</v>
      </c>
      <c r="AF17" s="299">
        <v>0</v>
      </c>
      <c r="AG17" s="3"/>
      <c r="AH17" s="3"/>
      <c r="AI17" s="3"/>
      <c r="AJ17" s="3"/>
      <c r="AK17" s="3"/>
      <c r="AL17" s="3"/>
      <c r="AM17" s="3"/>
      <c r="AN17" s="3"/>
      <c r="AO17" s="3"/>
      <c r="AP17" s="3"/>
      <c r="AQ17" s="3"/>
      <c r="AS17" s="3"/>
      <c r="AT17" s="3"/>
      <c r="AU17" s="125"/>
    </row>
    <row r="18" spans="1:66">
      <c r="AS18" s="125"/>
      <c r="AT18" s="125"/>
      <c r="AU18" s="125"/>
    </row>
    <row r="19" spans="1:66">
      <c r="AK19" s="164"/>
    </row>
    <row r="20" spans="1:66" ht="43.5">
      <c r="A20" s="128" t="s">
        <v>57</v>
      </c>
      <c r="B20" s="181"/>
      <c r="C20" s="180"/>
      <c r="D20" s="180"/>
      <c r="E20" s="180"/>
      <c r="F20" s="180"/>
      <c r="G20" s="180"/>
      <c r="M20" s="124"/>
      <c r="N20" s="124"/>
      <c r="O20" s="124"/>
      <c r="P20" s="124"/>
      <c r="Q20" s="124"/>
      <c r="R20" s="124"/>
      <c r="S20" s="124"/>
      <c r="T20" s="124"/>
      <c r="U20" s="124"/>
      <c r="V20" s="124"/>
      <c r="W20" s="124"/>
      <c r="X20" s="124"/>
      <c r="Y20" s="124"/>
      <c r="Z20" s="124"/>
      <c r="AA20" s="124"/>
      <c r="AB20" s="124"/>
      <c r="AC20" s="124"/>
      <c r="AD20" s="124"/>
      <c r="AE20" s="124"/>
      <c r="AF20" s="124"/>
      <c r="AG20" s="124"/>
    </row>
    <row r="21" spans="1:66" ht="20.45" customHeight="1">
      <c r="A21" s="166" t="s">
        <v>58</v>
      </c>
      <c r="B21" s="179"/>
      <c r="C21" s="165"/>
      <c r="D21" s="165"/>
      <c r="M21" s="124"/>
      <c r="N21" s="124"/>
      <c r="O21" s="124"/>
      <c r="P21" s="124"/>
      <c r="Q21" s="124"/>
      <c r="R21" s="124"/>
      <c r="S21" s="124"/>
      <c r="T21" s="124"/>
      <c r="U21" s="124"/>
      <c r="V21" s="124"/>
      <c r="W21" s="124"/>
      <c r="X21" s="124"/>
      <c r="Y21" s="124"/>
      <c r="Z21" s="124"/>
      <c r="AA21" s="124"/>
      <c r="AB21" s="124"/>
      <c r="AC21" s="124"/>
      <c r="AD21" s="124"/>
      <c r="AE21" s="124"/>
      <c r="AF21" s="124"/>
      <c r="AG21" s="124"/>
    </row>
    <row r="22" spans="1:66" ht="15.6" customHeight="1">
      <c r="A22" s="178" t="s">
        <v>59</v>
      </c>
      <c r="B22" s="308"/>
      <c r="C22" s="125"/>
      <c r="D22" s="125"/>
      <c r="E22" s="125"/>
      <c r="F22" s="125"/>
      <c r="G22" s="125"/>
      <c r="H22" s="125"/>
      <c r="I22" s="125"/>
      <c r="M22" s="124"/>
      <c r="N22" s="124"/>
      <c r="O22" s="124"/>
      <c r="P22" s="124"/>
      <c r="Q22" s="124"/>
      <c r="R22" s="124"/>
      <c r="S22" s="124"/>
      <c r="T22" s="124"/>
      <c r="U22" s="124"/>
      <c r="V22" s="124"/>
      <c r="W22" s="124"/>
      <c r="X22" s="124"/>
      <c r="Y22" s="124"/>
      <c r="Z22" s="124"/>
      <c r="AA22" s="124"/>
      <c r="AB22" s="124"/>
      <c r="AC22" s="124"/>
      <c r="AD22" s="124"/>
      <c r="AE22" s="124"/>
      <c r="AF22" s="124"/>
      <c r="AG22" s="124"/>
    </row>
    <row r="23" spans="1:66" s="174" customFormat="1" ht="20.25" customHeight="1">
      <c r="A23" s="140">
        <v>1</v>
      </c>
      <c r="B23" s="140" t="s">
        <v>60</v>
      </c>
      <c r="D23" s="118" t="s">
        <v>61</v>
      </c>
      <c r="E23" s="118"/>
    </row>
    <row r="24" spans="1:66" s="174" customFormat="1" ht="20.25" customHeight="1">
      <c r="A24" s="140">
        <v>2</v>
      </c>
      <c r="B24" s="140" t="s">
        <v>62</v>
      </c>
      <c r="D24" s="177"/>
      <c r="E24" s="119"/>
    </row>
    <row r="25" spans="1:66" s="174" customFormat="1" ht="15" customHeight="1">
      <c r="A25" s="140">
        <v>3</v>
      </c>
      <c r="B25" s="140" t="s">
        <v>63</v>
      </c>
    </row>
    <row r="26" spans="1:66" s="174" customFormat="1" ht="12.75" customHeight="1">
      <c r="A26" s="140"/>
      <c r="B26" s="117" t="s">
        <v>64</v>
      </c>
      <c r="E26" s="175"/>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75"/>
      <c r="AL26" s="175"/>
      <c r="AM26" s="175"/>
      <c r="AN26" s="175"/>
      <c r="AO26" s="175"/>
      <c r="AP26" s="175"/>
      <c r="AQ26" s="175"/>
      <c r="AR26" s="175"/>
      <c r="AS26" s="175"/>
      <c r="AT26" s="175"/>
      <c r="AU26" s="175"/>
      <c r="AV26" s="175"/>
      <c r="AW26" s="175"/>
      <c r="AX26" s="175"/>
      <c r="AY26" s="175"/>
      <c r="AZ26" s="175"/>
      <c r="BA26" s="175"/>
      <c r="BB26" s="175"/>
      <c r="BC26" s="175"/>
      <c r="BD26" s="175"/>
      <c r="BE26" s="175"/>
      <c r="BF26" s="175"/>
      <c r="BG26" s="175"/>
      <c r="BH26" s="175"/>
      <c r="BI26" s="175"/>
      <c r="BJ26" s="175"/>
      <c r="BK26" s="175"/>
      <c r="BL26" s="175"/>
      <c r="BM26" s="175"/>
      <c r="BN26" s="175"/>
    </row>
    <row r="27" spans="1:66" s="174" customFormat="1">
      <c r="A27" s="117"/>
      <c r="B27" s="117" t="str">
        <f>_xlfn.CONCAT("Ensure that debt service on all existing (old) WB (IDA and IBRD) debt in ","""",D23, """"," sheet is fully captured in the black highlighted block below.")</f>
        <v>Ensure that debt service on all existing (old) WB (IDA and IBRD) debt in "Input 3 - Macro-Debt data(DMX)" sheet is fully captured in the black highlighted block below.</v>
      </c>
      <c r="C27" s="319"/>
      <c r="D27" s="319"/>
      <c r="E27" s="319"/>
      <c r="F27" s="319"/>
      <c r="G27" s="319"/>
      <c r="H27" s="319"/>
      <c r="I27" s="319"/>
      <c r="J27" s="319"/>
      <c r="K27" s="319"/>
      <c r="L27" s="320"/>
      <c r="M27" s="320"/>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75"/>
      <c r="AL27" s="175"/>
      <c r="AM27" s="175"/>
      <c r="AN27" s="175"/>
      <c r="AO27" s="175"/>
      <c r="AP27" s="175"/>
      <c r="AQ27" s="175"/>
      <c r="AR27" s="175"/>
      <c r="AS27" s="175"/>
      <c r="AT27" s="175"/>
      <c r="AU27" s="175"/>
      <c r="AV27" s="175"/>
      <c r="AW27" s="175"/>
      <c r="AX27" s="175"/>
      <c r="AY27" s="175"/>
      <c r="AZ27" s="175"/>
      <c r="BA27" s="175"/>
      <c r="BB27" s="175"/>
      <c r="BC27" s="175"/>
      <c r="BD27" s="175"/>
      <c r="BE27" s="175"/>
      <c r="BF27" s="175"/>
      <c r="BG27" s="175"/>
      <c r="BH27" s="175"/>
      <c r="BI27" s="175"/>
      <c r="BJ27" s="175"/>
      <c r="BK27" s="175"/>
      <c r="BL27" s="175"/>
      <c r="BM27" s="175"/>
      <c r="BN27" s="175"/>
    </row>
    <row r="28" spans="1:66" s="174" customFormat="1">
      <c r="A28" s="140"/>
      <c r="B28" s="140"/>
      <c r="C28" s="140"/>
      <c r="D28" s="140"/>
      <c r="E28" s="140"/>
      <c r="F28" s="140"/>
      <c r="G28" s="140"/>
      <c r="H28" s="140"/>
      <c r="I28" s="140"/>
      <c r="J28" s="140"/>
      <c r="K28" s="140"/>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75"/>
      <c r="AL28" s="175"/>
      <c r="AM28" s="175"/>
      <c r="AN28" s="175"/>
      <c r="AO28" s="175"/>
      <c r="AP28" s="175"/>
      <c r="AQ28" s="175"/>
      <c r="AR28" s="175"/>
      <c r="AS28" s="175"/>
      <c r="AT28" s="175"/>
      <c r="AU28" s="175"/>
      <c r="AV28" s="175"/>
      <c r="AW28" s="175"/>
      <c r="AX28" s="175"/>
      <c r="AY28" s="175"/>
      <c r="AZ28" s="175"/>
      <c r="BA28" s="175"/>
      <c r="BB28" s="175"/>
      <c r="BC28" s="175"/>
      <c r="BD28" s="175"/>
      <c r="BE28" s="175"/>
      <c r="BF28" s="175"/>
      <c r="BG28" s="175"/>
      <c r="BH28" s="175"/>
      <c r="BI28" s="175"/>
      <c r="BJ28" s="175"/>
      <c r="BK28" s="175"/>
      <c r="BL28" s="175"/>
      <c r="BM28" s="175"/>
      <c r="BN28" s="175"/>
    </row>
    <row r="29" spans="1:66" s="174" customFormat="1" ht="16.5">
      <c r="A29" s="176" t="s">
        <v>65</v>
      </c>
      <c r="B29" s="114"/>
      <c r="E29" s="175"/>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75"/>
      <c r="AL29" s="175"/>
      <c r="AM29" s="175"/>
      <c r="AN29" s="175"/>
      <c r="AO29" s="175"/>
      <c r="AP29" s="175"/>
      <c r="AQ29" s="175"/>
      <c r="AR29" s="175"/>
      <c r="AS29" s="175"/>
      <c r="AT29" s="175"/>
      <c r="AU29" s="175"/>
      <c r="AV29" s="175"/>
      <c r="AW29" s="175"/>
      <c r="AX29" s="175"/>
      <c r="AY29" s="175"/>
      <c r="AZ29" s="175"/>
      <c r="BA29" s="175"/>
      <c r="BB29" s="175"/>
      <c r="BC29" s="175"/>
      <c r="BD29" s="175"/>
      <c r="BE29" s="175"/>
      <c r="BF29" s="175"/>
      <c r="BG29" s="175"/>
      <c r="BH29" s="175"/>
      <c r="BI29" s="175"/>
      <c r="BJ29" s="175"/>
      <c r="BK29" s="175"/>
      <c r="BL29" s="175"/>
      <c r="BM29" s="175"/>
      <c r="BN29" s="175"/>
    </row>
    <row r="30" spans="1:66">
      <c r="A30" s="124"/>
      <c r="E30" s="173">
        <f ca="1">F30-1</f>
        <v>-1</v>
      </c>
      <c r="F30" s="172">
        <f ca="1">L7</f>
        <v>0</v>
      </c>
      <c r="G30" s="171">
        <f t="shared" ref="G30:AL30" ca="1" si="4">F30+1</f>
        <v>1</v>
      </c>
      <c r="H30" s="171">
        <f t="shared" ca="1" si="4"/>
        <v>2</v>
      </c>
      <c r="I30" s="171">
        <f t="shared" ca="1" si="4"/>
        <v>3</v>
      </c>
      <c r="J30" s="171">
        <f t="shared" ca="1" si="4"/>
        <v>4</v>
      </c>
      <c r="K30" s="171">
        <f t="shared" ca="1" si="4"/>
        <v>5</v>
      </c>
      <c r="L30" s="171">
        <f t="shared" ca="1" si="4"/>
        <v>6</v>
      </c>
      <c r="M30" s="171">
        <f t="shared" ca="1" si="4"/>
        <v>7</v>
      </c>
      <c r="N30" s="171">
        <f t="shared" ca="1" si="4"/>
        <v>8</v>
      </c>
      <c r="O30" s="171">
        <f t="shared" ca="1" si="4"/>
        <v>9</v>
      </c>
      <c r="P30" s="171">
        <f t="shared" ca="1" si="4"/>
        <v>10</v>
      </c>
      <c r="Q30" s="171">
        <f t="shared" ca="1" si="4"/>
        <v>11</v>
      </c>
      <c r="R30" s="171">
        <f t="shared" ca="1" si="4"/>
        <v>12</v>
      </c>
      <c r="S30" s="171">
        <f t="shared" ca="1" si="4"/>
        <v>13</v>
      </c>
      <c r="T30" s="171">
        <f t="shared" ca="1" si="4"/>
        <v>14</v>
      </c>
      <c r="U30" s="171">
        <f t="shared" ca="1" si="4"/>
        <v>15</v>
      </c>
      <c r="V30" s="171">
        <f t="shared" ca="1" si="4"/>
        <v>16</v>
      </c>
      <c r="W30" s="171">
        <f t="shared" ca="1" si="4"/>
        <v>17</v>
      </c>
      <c r="X30" s="171">
        <f t="shared" ca="1" si="4"/>
        <v>18</v>
      </c>
      <c r="Y30" s="171">
        <f t="shared" ca="1" si="4"/>
        <v>19</v>
      </c>
      <c r="Z30" s="171">
        <f t="shared" ca="1" si="4"/>
        <v>20</v>
      </c>
      <c r="AA30" s="171">
        <f t="shared" ca="1" si="4"/>
        <v>21</v>
      </c>
      <c r="AB30" s="171">
        <f t="shared" ca="1" si="4"/>
        <v>22</v>
      </c>
      <c r="AC30" s="171">
        <f t="shared" ca="1" si="4"/>
        <v>23</v>
      </c>
      <c r="AD30" s="171">
        <f t="shared" ca="1" si="4"/>
        <v>24</v>
      </c>
      <c r="AE30" s="171">
        <f t="shared" ca="1" si="4"/>
        <v>25</v>
      </c>
      <c r="AF30" s="171">
        <f t="shared" ca="1" si="4"/>
        <v>26</v>
      </c>
      <c r="AG30" s="171">
        <f t="shared" ca="1" si="4"/>
        <v>27</v>
      </c>
      <c r="AH30" s="171">
        <f t="shared" ca="1" si="4"/>
        <v>28</v>
      </c>
      <c r="AI30" s="171">
        <f t="shared" ca="1" si="4"/>
        <v>29</v>
      </c>
      <c r="AJ30" s="171">
        <f t="shared" ca="1" si="4"/>
        <v>30</v>
      </c>
      <c r="AK30" s="171">
        <f t="shared" ca="1" si="4"/>
        <v>31</v>
      </c>
      <c r="AL30" s="171">
        <f t="shared" ca="1" si="4"/>
        <v>32</v>
      </c>
      <c r="AM30" s="171">
        <f t="shared" ref="AM30:BN30" ca="1" si="5">AL30+1</f>
        <v>33</v>
      </c>
      <c r="AN30" s="171">
        <f t="shared" ca="1" si="5"/>
        <v>34</v>
      </c>
      <c r="AO30" s="171">
        <f t="shared" ca="1" si="5"/>
        <v>35</v>
      </c>
      <c r="AP30" s="171">
        <f t="shared" ca="1" si="5"/>
        <v>36</v>
      </c>
      <c r="AQ30" s="171">
        <f t="shared" ca="1" si="5"/>
        <v>37</v>
      </c>
      <c r="AR30" s="171">
        <f t="shared" ca="1" si="5"/>
        <v>38</v>
      </c>
      <c r="AS30" s="171">
        <f t="shared" ca="1" si="5"/>
        <v>39</v>
      </c>
      <c r="AT30" s="171">
        <f t="shared" ca="1" si="5"/>
        <v>40</v>
      </c>
      <c r="AU30" s="171">
        <f t="shared" ca="1" si="5"/>
        <v>41</v>
      </c>
      <c r="AV30" s="171">
        <f t="shared" ca="1" si="5"/>
        <v>42</v>
      </c>
      <c r="AW30" s="171">
        <f t="shared" ca="1" si="5"/>
        <v>43</v>
      </c>
      <c r="AX30" s="171">
        <f t="shared" ca="1" si="5"/>
        <v>44</v>
      </c>
      <c r="AY30" s="171">
        <f t="shared" ca="1" si="5"/>
        <v>45</v>
      </c>
      <c r="AZ30" s="171">
        <f t="shared" ca="1" si="5"/>
        <v>46</v>
      </c>
      <c r="BA30" s="171">
        <f t="shared" ca="1" si="5"/>
        <v>47</v>
      </c>
      <c r="BB30" s="171">
        <f t="shared" ca="1" si="5"/>
        <v>48</v>
      </c>
      <c r="BC30" s="171">
        <f t="shared" ca="1" si="5"/>
        <v>49</v>
      </c>
      <c r="BD30" s="171">
        <f t="shared" ca="1" si="5"/>
        <v>50</v>
      </c>
      <c r="BE30" s="171">
        <f t="shared" ca="1" si="5"/>
        <v>51</v>
      </c>
      <c r="BF30" s="171">
        <f t="shared" ca="1" si="5"/>
        <v>52</v>
      </c>
      <c r="BG30" s="171">
        <f t="shared" ca="1" si="5"/>
        <v>53</v>
      </c>
      <c r="BH30" s="171">
        <f t="shared" ca="1" si="5"/>
        <v>54</v>
      </c>
      <c r="BI30" s="171">
        <f t="shared" ca="1" si="5"/>
        <v>55</v>
      </c>
      <c r="BJ30" s="171">
        <f t="shared" ca="1" si="5"/>
        <v>56</v>
      </c>
      <c r="BK30" s="171">
        <f t="shared" ca="1" si="5"/>
        <v>57</v>
      </c>
      <c r="BL30" s="171">
        <f t="shared" ca="1" si="5"/>
        <v>58</v>
      </c>
      <c r="BM30" s="171">
        <f t="shared" ca="1" si="5"/>
        <v>59</v>
      </c>
      <c r="BN30" s="171">
        <f t="shared" ca="1" si="5"/>
        <v>60</v>
      </c>
    </row>
    <row r="31" spans="1:66">
      <c r="A31" s="167" t="s">
        <v>66</v>
      </c>
      <c r="B31" s="169"/>
      <c r="C31" s="169"/>
      <c r="D31" s="169"/>
      <c r="E31" s="309">
        <f t="shared" ref="E31:N33" ca="1" si="6">IF(ISNUMBER(VLOOKUP($A31,INDIRECT("'"&amp;$D$23&amp;"'!$J$12:$DA$128"),MATCH(E$30,INDIRECT("'"&amp;$D$23&amp;"'!$J$7:$DA$7"),0),0)),VLOOKUP($A31,INDIRECT("'"&amp;$D$23&amp;"'!$J$12:$DA$128"),MATCH(E$30,INDIRECT("'"&amp;$D$23&amp;"'!$J$7:$DA$7"),0),0),0)</f>
        <v>0</v>
      </c>
      <c r="F31" s="309">
        <f t="shared" ca="1" si="6"/>
        <v>0</v>
      </c>
      <c r="G31" s="309">
        <f t="shared" ca="1" si="6"/>
        <v>0</v>
      </c>
      <c r="H31" s="309">
        <f t="shared" ca="1" si="6"/>
        <v>0</v>
      </c>
      <c r="I31" s="309">
        <f t="shared" ca="1" si="6"/>
        <v>0</v>
      </c>
      <c r="J31" s="309">
        <f t="shared" ca="1" si="6"/>
        <v>0</v>
      </c>
      <c r="K31" s="309">
        <f t="shared" ca="1" si="6"/>
        <v>0</v>
      </c>
      <c r="L31" s="309">
        <f t="shared" ca="1" si="6"/>
        <v>0</v>
      </c>
      <c r="M31" s="309">
        <f t="shared" ca="1" si="6"/>
        <v>0</v>
      </c>
      <c r="N31" s="309">
        <f t="shared" ca="1" si="6"/>
        <v>0</v>
      </c>
      <c r="O31" s="309">
        <f t="shared" ref="O31:X33" ca="1" si="7">IF(ISNUMBER(VLOOKUP($A31,INDIRECT("'"&amp;$D$23&amp;"'!$J$12:$DA$128"),MATCH(O$30,INDIRECT("'"&amp;$D$23&amp;"'!$J$7:$DA$7"),0),0)),VLOOKUP($A31,INDIRECT("'"&amp;$D$23&amp;"'!$J$12:$DA$128"),MATCH(O$30,INDIRECT("'"&amp;$D$23&amp;"'!$J$7:$DA$7"),0),0),0)</f>
        <v>0</v>
      </c>
      <c r="P31" s="309">
        <f t="shared" ca="1" si="7"/>
        <v>0</v>
      </c>
      <c r="Q31" s="309">
        <f t="shared" ca="1" si="7"/>
        <v>0</v>
      </c>
      <c r="R31" s="309">
        <f t="shared" ca="1" si="7"/>
        <v>0</v>
      </c>
      <c r="S31" s="309">
        <f t="shared" ca="1" si="7"/>
        <v>0</v>
      </c>
      <c r="T31" s="309">
        <f t="shared" ca="1" si="7"/>
        <v>0</v>
      </c>
      <c r="U31" s="309">
        <f t="shared" ca="1" si="7"/>
        <v>0</v>
      </c>
      <c r="V31" s="309">
        <f t="shared" ca="1" si="7"/>
        <v>0</v>
      </c>
      <c r="W31" s="309">
        <f t="shared" ca="1" si="7"/>
        <v>0</v>
      </c>
      <c r="X31" s="309">
        <f t="shared" ca="1" si="7"/>
        <v>0</v>
      </c>
      <c r="Y31" s="309">
        <f t="shared" ref="Y31:AH33" ca="1" si="8">IF(ISNUMBER(VLOOKUP($A31,INDIRECT("'"&amp;$D$23&amp;"'!$J$12:$DA$128"),MATCH(Y$30,INDIRECT("'"&amp;$D$23&amp;"'!$J$7:$DA$7"),0),0)),VLOOKUP($A31,INDIRECT("'"&amp;$D$23&amp;"'!$J$12:$DA$128"),MATCH(Y$30,INDIRECT("'"&amp;$D$23&amp;"'!$J$7:$DA$7"),0),0),0)</f>
        <v>0</v>
      </c>
      <c r="Z31" s="309">
        <f t="shared" ca="1" si="8"/>
        <v>0</v>
      </c>
      <c r="AA31" s="309">
        <f t="shared" ca="1" si="8"/>
        <v>0</v>
      </c>
      <c r="AB31" s="309">
        <f t="shared" ca="1" si="8"/>
        <v>0</v>
      </c>
      <c r="AC31" s="309">
        <f t="shared" ca="1" si="8"/>
        <v>0</v>
      </c>
      <c r="AD31" s="309">
        <f t="shared" ca="1" si="8"/>
        <v>0</v>
      </c>
      <c r="AE31" s="309">
        <f t="shared" ca="1" si="8"/>
        <v>0</v>
      </c>
      <c r="AF31" s="309">
        <f t="shared" ca="1" si="8"/>
        <v>0</v>
      </c>
      <c r="AG31" s="309">
        <f t="shared" ca="1" si="8"/>
        <v>0</v>
      </c>
      <c r="AH31" s="309">
        <f t="shared" ca="1" si="8"/>
        <v>0</v>
      </c>
      <c r="AI31" s="309">
        <f t="shared" ref="AI31:AR33" ca="1" si="9">IF(ISNUMBER(VLOOKUP($A31,INDIRECT("'"&amp;$D$23&amp;"'!$J$12:$DA$128"),MATCH(AI$30,INDIRECT("'"&amp;$D$23&amp;"'!$J$7:$DA$7"),0),0)),VLOOKUP($A31,INDIRECT("'"&amp;$D$23&amp;"'!$J$12:$DA$128"),MATCH(AI$30,INDIRECT("'"&amp;$D$23&amp;"'!$J$7:$DA$7"),0),0),0)</f>
        <v>0</v>
      </c>
      <c r="AJ31" s="309">
        <f t="shared" ca="1" si="9"/>
        <v>0</v>
      </c>
      <c r="AK31" s="309">
        <f t="shared" ca="1" si="9"/>
        <v>0</v>
      </c>
      <c r="AL31" s="309">
        <f t="shared" ca="1" si="9"/>
        <v>0</v>
      </c>
      <c r="AM31" s="309">
        <f t="shared" ca="1" si="9"/>
        <v>0</v>
      </c>
      <c r="AN31" s="309">
        <f t="shared" ca="1" si="9"/>
        <v>0</v>
      </c>
      <c r="AO31" s="309">
        <f t="shared" ca="1" si="9"/>
        <v>0</v>
      </c>
      <c r="AP31" s="309">
        <f t="shared" ca="1" si="9"/>
        <v>0</v>
      </c>
      <c r="AQ31" s="309">
        <f t="shared" ca="1" si="9"/>
        <v>0</v>
      </c>
      <c r="AR31" s="309">
        <f t="shared" ca="1" si="9"/>
        <v>0</v>
      </c>
      <c r="AS31" s="309">
        <f t="shared" ref="AS31:BB33" ca="1" si="10">IF(ISNUMBER(VLOOKUP($A31,INDIRECT("'"&amp;$D$23&amp;"'!$J$12:$DA$128"),MATCH(AS$30,INDIRECT("'"&amp;$D$23&amp;"'!$J$7:$DA$7"),0),0)),VLOOKUP($A31,INDIRECT("'"&amp;$D$23&amp;"'!$J$12:$DA$128"),MATCH(AS$30,INDIRECT("'"&amp;$D$23&amp;"'!$J$7:$DA$7"),0),0),0)</f>
        <v>0</v>
      </c>
      <c r="AT31" s="309">
        <f t="shared" ca="1" si="10"/>
        <v>0</v>
      </c>
      <c r="AU31" s="309">
        <f t="shared" ca="1" si="10"/>
        <v>0</v>
      </c>
      <c r="AV31" s="309">
        <f t="shared" ca="1" si="10"/>
        <v>0</v>
      </c>
      <c r="AW31" s="309">
        <f t="shared" ca="1" si="10"/>
        <v>0</v>
      </c>
      <c r="AX31" s="309">
        <f t="shared" ca="1" si="10"/>
        <v>0</v>
      </c>
      <c r="AY31" s="309">
        <f t="shared" ca="1" si="10"/>
        <v>0</v>
      </c>
      <c r="AZ31" s="309">
        <f t="shared" ca="1" si="10"/>
        <v>0</v>
      </c>
      <c r="BA31" s="309">
        <f t="shared" ca="1" si="10"/>
        <v>0</v>
      </c>
      <c r="BB31" s="309">
        <f t="shared" ca="1" si="10"/>
        <v>0</v>
      </c>
      <c r="BC31" s="309">
        <f t="shared" ref="BC31:BN33" ca="1" si="11">IF(ISNUMBER(VLOOKUP($A31,INDIRECT("'"&amp;$D$23&amp;"'!$J$12:$DA$128"),MATCH(BC$30,INDIRECT("'"&amp;$D$23&amp;"'!$J$7:$DA$7"),0),0)),VLOOKUP($A31,INDIRECT("'"&amp;$D$23&amp;"'!$J$12:$DA$128"),MATCH(BC$30,INDIRECT("'"&amp;$D$23&amp;"'!$J$7:$DA$7"),0),0),0)</f>
        <v>0</v>
      </c>
      <c r="BD31" s="309">
        <f t="shared" ca="1" si="11"/>
        <v>0</v>
      </c>
      <c r="BE31" s="309">
        <f t="shared" ca="1" si="11"/>
        <v>0</v>
      </c>
      <c r="BF31" s="309">
        <f t="shared" ca="1" si="11"/>
        <v>0</v>
      </c>
      <c r="BG31" s="309">
        <f t="shared" ca="1" si="11"/>
        <v>0</v>
      </c>
      <c r="BH31" s="309">
        <f t="shared" ca="1" si="11"/>
        <v>0</v>
      </c>
      <c r="BI31" s="309">
        <f t="shared" ca="1" si="11"/>
        <v>0</v>
      </c>
      <c r="BJ31" s="309">
        <f t="shared" ca="1" si="11"/>
        <v>0</v>
      </c>
      <c r="BK31" s="309">
        <f t="shared" ca="1" si="11"/>
        <v>0</v>
      </c>
      <c r="BL31" s="309">
        <f t="shared" ca="1" si="11"/>
        <v>0</v>
      </c>
      <c r="BM31" s="309">
        <f t="shared" ca="1" si="11"/>
        <v>0</v>
      </c>
      <c r="BN31" s="309">
        <f t="shared" ca="1" si="11"/>
        <v>0</v>
      </c>
    </row>
    <row r="32" spans="1:66">
      <c r="A32" s="167" t="s">
        <v>67</v>
      </c>
      <c r="B32" s="169"/>
      <c r="C32" s="169"/>
      <c r="E32" s="309">
        <f t="shared" ca="1" si="6"/>
        <v>0</v>
      </c>
      <c r="F32" s="309">
        <f t="shared" ca="1" si="6"/>
        <v>0</v>
      </c>
      <c r="G32" s="309">
        <f t="shared" ca="1" si="6"/>
        <v>0</v>
      </c>
      <c r="H32" s="309">
        <f t="shared" ca="1" si="6"/>
        <v>0</v>
      </c>
      <c r="I32" s="309">
        <f t="shared" ca="1" si="6"/>
        <v>0</v>
      </c>
      <c r="J32" s="309">
        <f t="shared" ca="1" si="6"/>
        <v>0</v>
      </c>
      <c r="K32" s="309">
        <f t="shared" ca="1" si="6"/>
        <v>0</v>
      </c>
      <c r="L32" s="309">
        <f t="shared" ca="1" si="6"/>
        <v>0</v>
      </c>
      <c r="M32" s="309">
        <f t="shared" ca="1" si="6"/>
        <v>0</v>
      </c>
      <c r="N32" s="309">
        <f t="shared" ca="1" si="6"/>
        <v>0</v>
      </c>
      <c r="O32" s="309">
        <f t="shared" ca="1" si="7"/>
        <v>0</v>
      </c>
      <c r="P32" s="309">
        <f t="shared" ca="1" si="7"/>
        <v>0</v>
      </c>
      <c r="Q32" s="309">
        <f t="shared" ca="1" si="7"/>
        <v>0</v>
      </c>
      <c r="R32" s="309">
        <f t="shared" ca="1" si="7"/>
        <v>0</v>
      </c>
      <c r="S32" s="309">
        <f t="shared" ca="1" si="7"/>
        <v>0</v>
      </c>
      <c r="T32" s="309">
        <f t="shared" ca="1" si="7"/>
        <v>0</v>
      </c>
      <c r="U32" s="309">
        <f t="shared" ca="1" si="7"/>
        <v>0</v>
      </c>
      <c r="V32" s="309">
        <f t="shared" ca="1" si="7"/>
        <v>0</v>
      </c>
      <c r="W32" s="309">
        <f t="shared" ca="1" si="7"/>
        <v>0</v>
      </c>
      <c r="X32" s="309">
        <f t="shared" ca="1" si="7"/>
        <v>0</v>
      </c>
      <c r="Y32" s="309">
        <f t="shared" ca="1" si="8"/>
        <v>0</v>
      </c>
      <c r="Z32" s="309">
        <f t="shared" ca="1" si="8"/>
        <v>0</v>
      </c>
      <c r="AA32" s="309">
        <f t="shared" ca="1" si="8"/>
        <v>0</v>
      </c>
      <c r="AB32" s="309">
        <f t="shared" ca="1" si="8"/>
        <v>0</v>
      </c>
      <c r="AC32" s="309">
        <f t="shared" ca="1" si="8"/>
        <v>0</v>
      </c>
      <c r="AD32" s="309">
        <f t="shared" ca="1" si="8"/>
        <v>0</v>
      </c>
      <c r="AE32" s="309">
        <f t="shared" ca="1" si="8"/>
        <v>0</v>
      </c>
      <c r="AF32" s="309">
        <f t="shared" ca="1" si="8"/>
        <v>0</v>
      </c>
      <c r="AG32" s="309">
        <f t="shared" ca="1" si="8"/>
        <v>0</v>
      </c>
      <c r="AH32" s="309">
        <f t="shared" ca="1" si="8"/>
        <v>0</v>
      </c>
      <c r="AI32" s="309">
        <f t="shared" ca="1" si="9"/>
        <v>0</v>
      </c>
      <c r="AJ32" s="309">
        <f t="shared" ca="1" si="9"/>
        <v>0</v>
      </c>
      <c r="AK32" s="309">
        <f t="shared" ca="1" si="9"/>
        <v>0</v>
      </c>
      <c r="AL32" s="309">
        <f t="shared" ca="1" si="9"/>
        <v>0</v>
      </c>
      <c r="AM32" s="309">
        <f t="shared" ca="1" si="9"/>
        <v>0</v>
      </c>
      <c r="AN32" s="309">
        <f t="shared" ca="1" si="9"/>
        <v>0</v>
      </c>
      <c r="AO32" s="309">
        <f t="shared" ca="1" si="9"/>
        <v>0</v>
      </c>
      <c r="AP32" s="309">
        <f t="shared" ca="1" si="9"/>
        <v>0</v>
      </c>
      <c r="AQ32" s="309">
        <f t="shared" ca="1" si="9"/>
        <v>0</v>
      </c>
      <c r="AR32" s="309">
        <f t="shared" ca="1" si="9"/>
        <v>0</v>
      </c>
      <c r="AS32" s="309">
        <f t="shared" ca="1" si="10"/>
        <v>0</v>
      </c>
      <c r="AT32" s="309">
        <f t="shared" ca="1" si="10"/>
        <v>0</v>
      </c>
      <c r="AU32" s="309">
        <f t="shared" ca="1" si="10"/>
        <v>0</v>
      </c>
      <c r="AV32" s="309">
        <f t="shared" ca="1" si="10"/>
        <v>0</v>
      </c>
      <c r="AW32" s="309">
        <f t="shared" ca="1" si="10"/>
        <v>0</v>
      </c>
      <c r="AX32" s="309">
        <f t="shared" ca="1" si="10"/>
        <v>0</v>
      </c>
      <c r="AY32" s="309">
        <f t="shared" ca="1" si="10"/>
        <v>0</v>
      </c>
      <c r="AZ32" s="309">
        <f t="shared" ca="1" si="10"/>
        <v>0</v>
      </c>
      <c r="BA32" s="309">
        <f t="shared" ca="1" si="10"/>
        <v>0</v>
      </c>
      <c r="BB32" s="309">
        <f t="shared" ca="1" si="10"/>
        <v>0</v>
      </c>
      <c r="BC32" s="309">
        <f t="shared" ca="1" si="11"/>
        <v>0</v>
      </c>
      <c r="BD32" s="309">
        <f t="shared" ca="1" si="11"/>
        <v>0</v>
      </c>
      <c r="BE32" s="309">
        <f t="shared" ca="1" si="11"/>
        <v>0</v>
      </c>
      <c r="BF32" s="309">
        <f t="shared" ca="1" si="11"/>
        <v>0</v>
      </c>
      <c r="BG32" s="309">
        <f t="shared" ca="1" si="11"/>
        <v>0</v>
      </c>
      <c r="BH32" s="309">
        <f t="shared" ca="1" si="11"/>
        <v>0</v>
      </c>
      <c r="BI32" s="309">
        <f t="shared" ca="1" si="11"/>
        <v>0</v>
      </c>
      <c r="BJ32" s="309">
        <f t="shared" ca="1" si="11"/>
        <v>0</v>
      </c>
      <c r="BK32" s="309">
        <f t="shared" ca="1" si="11"/>
        <v>0</v>
      </c>
      <c r="BL32" s="309">
        <f t="shared" ca="1" si="11"/>
        <v>0</v>
      </c>
      <c r="BM32" s="309">
        <f t="shared" ca="1" si="11"/>
        <v>0</v>
      </c>
      <c r="BN32" s="309">
        <f t="shared" ca="1" si="11"/>
        <v>0</v>
      </c>
    </row>
    <row r="33" spans="1:66" ht="15.75" customHeight="1">
      <c r="A33" s="167" t="s">
        <v>68</v>
      </c>
      <c r="B33" s="325"/>
      <c r="C33" s="325"/>
      <c r="D33" s="325"/>
      <c r="E33" s="309">
        <f t="shared" ca="1" si="6"/>
        <v>0</v>
      </c>
      <c r="F33" s="309">
        <f t="shared" ca="1" si="6"/>
        <v>0</v>
      </c>
      <c r="G33" s="309">
        <f t="shared" ca="1" si="6"/>
        <v>0</v>
      </c>
      <c r="H33" s="309">
        <f t="shared" ca="1" si="6"/>
        <v>0</v>
      </c>
      <c r="I33" s="309">
        <f t="shared" ca="1" si="6"/>
        <v>0</v>
      </c>
      <c r="J33" s="309">
        <f t="shared" ca="1" si="6"/>
        <v>0</v>
      </c>
      <c r="K33" s="309">
        <f t="shared" ca="1" si="6"/>
        <v>0</v>
      </c>
      <c r="L33" s="309">
        <f t="shared" ca="1" si="6"/>
        <v>0</v>
      </c>
      <c r="M33" s="309">
        <f t="shared" ca="1" si="6"/>
        <v>0</v>
      </c>
      <c r="N33" s="309">
        <f t="shared" ca="1" si="6"/>
        <v>0</v>
      </c>
      <c r="O33" s="309">
        <f t="shared" ca="1" si="7"/>
        <v>0</v>
      </c>
      <c r="P33" s="309">
        <f t="shared" ca="1" si="7"/>
        <v>0</v>
      </c>
      <c r="Q33" s="309">
        <f t="shared" ca="1" si="7"/>
        <v>0</v>
      </c>
      <c r="R33" s="309">
        <f t="shared" ca="1" si="7"/>
        <v>0</v>
      </c>
      <c r="S33" s="309">
        <f t="shared" ca="1" si="7"/>
        <v>0</v>
      </c>
      <c r="T33" s="309">
        <f t="shared" ca="1" si="7"/>
        <v>0</v>
      </c>
      <c r="U33" s="309">
        <f t="shared" ca="1" si="7"/>
        <v>0</v>
      </c>
      <c r="V33" s="309">
        <f t="shared" ca="1" si="7"/>
        <v>0</v>
      </c>
      <c r="W33" s="309">
        <f t="shared" ca="1" si="7"/>
        <v>0</v>
      </c>
      <c r="X33" s="309">
        <f t="shared" ca="1" si="7"/>
        <v>0</v>
      </c>
      <c r="Y33" s="309">
        <f t="shared" ca="1" si="8"/>
        <v>0</v>
      </c>
      <c r="Z33" s="309">
        <f t="shared" ca="1" si="8"/>
        <v>0</v>
      </c>
      <c r="AA33" s="309">
        <f t="shared" ca="1" si="8"/>
        <v>0</v>
      </c>
      <c r="AB33" s="309">
        <f t="shared" ca="1" si="8"/>
        <v>0</v>
      </c>
      <c r="AC33" s="309">
        <f t="shared" ca="1" si="8"/>
        <v>0</v>
      </c>
      <c r="AD33" s="309">
        <f t="shared" ca="1" si="8"/>
        <v>0</v>
      </c>
      <c r="AE33" s="309">
        <f t="shared" ca="1" si="8"/>
        <v>0</v>
      </c>
      <c r="AF33" s="309">
        <f t="shared" ca="1" si="8"/>
        <v>0</v>
      </c>
      <c r="AG33" s="309">
        <f t="shared" ca="1" si="8"/>
        <v>0</v>
      </c>
      <c r="AH33" s="309">
        <f t="shared" ca="1" si="8"/>
        <v>0</v>
      </c>
      <c r="AI33" s="309">
        <f t="shared" ca="1" si="9"/>
        <v>0</v>
      </c>
      <c r="AJ33" s="309">
        <f t="shared" ca="1" si="9"/>
        <v>0</v>
      </c>
      <c r="AK33" s="309">
        <f t="shared" ca="1" si="9"/>
        <v>0</v>
      </c>
      <c r="AL33" s="309">
        <f t="shared" ca="1" si="9"/>
        <v>0</v>
      </c>
      <c r="AM33" s="309">
        <f t="shared" ca="1" si="9"/>
        <v>0</v>
      </c>
      <c r="AN33" s="309">
        <f t="shared" ca="1" si="9"/>
        <v>0</v>
      </c>
      <c r="AO33" s="309">
        <f t="shared" ca="1" si="9"/>
        <v>0</v>
      </c>
      <c r="AP33" s="309">
        <f t="shared" ca="1" si="9"/>
        <v>0</v>
      </c>
      <c r="AQ33" s="309">
        <f t="shared" ca="1" si="9"/>
        <v>0</v>
      </c>
      <c r="AR33" s="309">
        <f t="shared" ca="1" si="9"/>
        <v>0</v>
      </c>
      <c r="AS33" s="309">
        <f t="shared" ca="1" si="10"/>
        <v>0</v>
      </c>
      <c r="AT33" s="309">
        <f t="shared" ca="1" si="10"/>
        <v>0</v>
      </c>
      <c r="AU33" s="309">
        <f t="shared" ca="1" si="10"/>
        <v>0</v>
      </c>
      <c r="AV33" s="309">
        <f t="shared" ca="1" si="10"/>
        <v>0</v>
      </c>
      <c r="AW33" s="309">
        <f t="shared" ca="1" si="10"/>
        <v>0</v>
      </c>
      <c r="AX33" s="309">
        <f t="shared" ca="1" si="10"/>
        <v>0</v>
      </c>
      <c r="AY33" s="309">
        <f t="shared" ca="1" si="10"/>
        <v>0</v>
      </c>
      <c r="AZ33" s="309">
        <f t="shared" ca="1" si="10"/>
        <v>0</v>
      </c>
      <c r="BA33" s="309">
        <f t="shared" ca="1" si="10"/>
        <v>0</v>
      </c>
      <c r="BB33" s="309">
        <f t="shared" ca="1" si="10"/>
        <v>0</v>
      </c>
      <c r="BC33" s="309">
        <f t="shared" ca="1" si="11"/>
        <v>0</v>
      </c>
      <c r="BD33" s="309">
        <f t="shared" ca="1" si="11"/>
        <v>0</v>
      </c>
      <c r="BE33" s="309">
        <f t="shared" ca="1" si="11"/>
        <v>0</v>
      </c>
      <c r="BF33" s="309">
        <f t="shared" ca="1" si="11"/>
        <v>0</v>
      </c>
      <c r="BG33" s="309">
        <f t="shared" ca="1" si="11"/>
        <v>0</v>
      </c>
      <c r="BH33" s="309">
        <f t="shared" ca="1" si="11"/>
        <v>0</v>
      </c>
      <c r="BI33" s="309">
        <f t="shared" ca="1" si="11"/>
        <v>0</v>
      </c>
      <c r="BJ33" s="309">
        <f t="shared" ca="1" si="11"/>
        <v>0</v>
      </c>
      <c r="BK33" s="309">
        <f t="shared" ca="1" si="11"/>
        <v>0</v>
      </c>
      <c r="BL33" s="309">
        <f t="shared" ca="1" si="11"/>
        <v>0</v>
      </c>
      <c r="BM33" s="309">
        <f t="shared" ca="1" si="11"/>
        <v>0</v>
      </c>
      <c r="BN33" s="309">
        <f t="shared" ca="1" si="11"/>
        <v>0</v>
      </c>
    </row>
    <row r="34" spans="1:66">
      <c r="A34" s="170"/>
      <c r="F34" s="159"/>
      <c r="G34" s="159"/>
      <c r="H34" s="159"/>
      <c r="I34" s="159"/>
      <c r="J34" s="159"/>
      <c r="K34" s="159"/>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59"/>
      <c r="AM34" s="159"/>
      <c r="AN34" s="159"/>
      <c r="AO34" s="159"/>
      <c r="AP34" s="159"/>
      <c r="AQ34" s="159"/>
      <c r="AR34" s="159"/>
      <c r="AS34" s="159"/>
      <c r="AT34" s="159"/>
      <c r="AU34" s="159"/>
      <c r="AV34" s="159"/>
      <c r="AW34" s="159"/>
      <c r="AX34" s="159"/>
      <c r="AY34" s="159"/>
      <c r="AZ34" s="159"/>
      <c r="BA34" s="159"/>
      <c r="BB34" s="159"/>
      <c r="BC34" s="159"/>
      <c r="BD34" s="159"/>
      <c r="BE34" s="159"/>
      <c r="BF34" s="159"/>
      <c r="BG34" s="159"/>
      <c r="BH34" s="159"/>
      <c r="BI34" s="159"/>
      <c r="BJ34" s="159"/>
      <c r="BK34" s="159"/>
      <c r="BL34" s="159"/>
      <c r="BM34" s="159"/>
      <c r="BN34" s="159"/>
    </row>
    <row r="35" spans="1:66" ht="17.25">
      <c r="A35" s="166" t="s">
        <v>69</v>
      </c>
      <c r="B35" s="165"/>
      <c r="C35" s="165"/>
      <c r="D35" s="165"/>
      <c r="F35" s="159"/>
      <c r="G35" s="159"/>
      <c r="H35" s="159"/>
      <c r="I35" s="159"/>
      <c r="J35" s="159"/>
      <c r="K35" s="159"/>
      <c r="L35" s="159"/>
      <c r="M35" s="159"/>
      <c r="N35" s="159"/>
      <c r="O35" s="159"/>
      <c r="P35" s="159"/>
      <c r="Q35" s="159"/>
      <c r="R35" s="159"/>
      <c r="S35" s="159"/>
      <c r="T35" s="159"/>
      <c r="U35" s="159"/>
      <c r="V35" s="159"/>
      <c r="W35" s="159"/>
      <c r="X35" s="159"/>
      <c r="Y35" s="159"/>
      <c r="Z35" s="159"/>
      <c r="AA35" s="159"/>
      <c r="AB35" s="159"/>
      <c r="AC35" s="159"/>
      <c r="AD35" s="159"/>
      <c r="AE35" s="159"/>
      <c r="AF35" s="159"/>
      <c r="AG35" s="159"/>
      <c r="AH35" s="159"/>
      <c r="AI35" s="159"/>
      <c r="AJ35" s="159"/>
      <c r="AK35" s="159"/>
      <c r="AL35" s="159"/>
      <c r="AM35" s="159"/>
      <c r="AN35" s="159"/>
      <c r="AO35" s="159"/>
      <c r="AP35" s="159"/>
      <c r="AQ35" s="159"/>
      <c r="AR35" s="159"/>
      <c r="AS35" s="159"/>
      <c r="AT35" s="159"/>
      <c r="AU35" s="159"/>
      <c r="AV35" s="159"/>
      <c r="AW35" s="159"/>
      <c r="AX35" s="159"/>
      <c r="AY35" s="159"/>
      <c r="AZ35" s="159"/>
      <c r="BA35" s="159"/>
      <c r="BB35" s="159"/>
      <c r="BC35" s="159"/>
      <c r="BD35" s="159"/>
      <c r="BE35" s="159"/>
      <c r="BF35" s="159"/>
      <c r="BG35" s="159"/>
      <c r="BH35" s="159"/>
      <c r="BI35" s="159"/>
      <c r="BJ35" s="159"/>
      <c r="BK35" s="159"/>
      <c r="BL35" s="159"/>
      <c r="BM35" s="159"/>
      <c r="BN35" s="159"/>
    </row>
    <row r="36" spans="1:66">
      <c r="A36" s="140">
        <v>1</v>
      </c>
      <c r="B36" s="169" t="s">
        <v>70</v>
      </c>
      <c r="F36" s="159"/>
      <c r="G36" s="159"/>
      <c r="H36" s="159"/>
      <c r="I36" s="159"/>
      <c r="J36" s="159"/>
      <c r="K36" s="159"/>
      <c r="L36" s="159"/>
      <c r="M36" s="159"/>
      <c r="N36" s="159"/>
      <c r="O36" s="159"/>
      <c r="P36" s="159"/>
      <c r="Q36" s="159"/>
      <c r="R36" s="159"/>
      <c r="S36" s="159"/>
      <c r="T36" s="159"/>
      <c r="U36" s="159"/>
      <c r="V36" s="159"/>
      <c r="W36" s="159"/>
      <c r="X36" s="159"/>
      <c r="Y36" s="159"/>
      <c r="Z36" s="159"/>
      <c r="AA36" s="159"/>
      <c r="AB36" s="159"/>
      <c r="AC36" s="159"/>
      <c r="AD36" s="159"/>
      <c r="AE36" s="159"/>
      <c r="AF36" s="159"/>
      <c r="AG36" s="159"/>
      <c r="AH36" s="159"/>
      <c r="AI36" s="159"/>
      <c r="AJ36" s="159"/>
      <c r="AK36" s="159"/>
      <c r="AL36" s="159"/>
      <c r="AM36" s="159"/>
      <c r="AN36" s="159"/>
      <c r="AO36" s="159"/>
      <c r="AP36" s="159"/>
      <c r="AQ36" s="159"/>
      <c r="AR36" s="159"/>
      <c r="AS36" s="159"/>
      <c r="AT36" s="159"/>
      <c r="AU36" s="159"/>
      <c r="AV36" s="159"/>
      <c r="AW36" s="159"/>
      <c r="AX36" s="159"/>
      <c r="AY36" s="159"/>
      <c r="AZ36" s="159"/>
      <c r="BA36" s="159"/>
      <c r="BB36" s="159"/>
      <c r="BC36" s="159"/>
      <c r="BD36" s="159"/>
      <c r="BE36" s="159"/>
      <c r="BF36" s="159"/>
      <c r="BG36" s="159"/>
      <c r="BH36" s="159"/>
      <c r="BI36" s="159"/>
      <c r="BJ36" s="159"/>
      <c r="BK36" s="159"/>
      <c r="BL36" s="159"/>
      <c r="BM36" s="159"/>
      <c r="BN36" s="159"/>
    </row>
    <row r="37" spans="1:66" ht="14.25" customHeight="1">
      <c r="A37" s="144"/>
      <c r="B37" s="168" t="s">
        <v>71</v>
      </c>
      <c r="C37" s="126"/>
      <c r="D37" s="126"/>
      <c r="E37" s="126"/>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8"/>
      <c r="AL37" s="108"/>
      <c r="AM37" s="108"/>
      <c r="AN37" s="108"/>
      <c r="AO37" s="108"/>
      <c r="AP37" s="108"/>
      <c r="AQ37" s="108"/>
      <c r="AR37" s="108"/>
      <c r="AS37" s="108"/>
      <c r="AT37" s="108"/>
      <c r="AU37" s="108"/>
      <c r="AV37" s="108"/>
      <c r="AW37" s="108"/>
      <c r="AX37" s="108"/>
      <c r="AY37" s="108"/>
      <c r="AZ37" s="108"/>
      <c r="BA37" s="108"/>
      <c r="BB37" s="108"/>
      <c r="BC37" s="108"/>
      <c r="BD37" s="108"/>
      <c r="BE37" s="108"/>
      <c r="BF37" s="108"/>
      <c r="BG37" s="108"/>
      <c r="BH37" s="108"/>
      <c r="BI37" s="108"/>
      <c r="BJ37" s="108"/>
      <c r="BK37" s="108"/>
      <c r="BL37" s="108"/>
      <c r="BM37" s="108"/>
      <c r="BN37" s="108"/>
    </row>
    <row r="38" spans="1:66" ht="17.25" customHeight="1">
      <c r="A38" s="167" t="str">
        <f>A31</f>
        <v>OLD_IDA1</v>
      </c>
      <c r="B38" s="326" t="s">
        <v>72</v>
      </c>
      <c r="C38" s="326"/>
      <c r="D38" s="326"/>
      <c r="E38" s="309">
        <f ca="1">NPV($E$11, F31:$BN31)</f>
        <v>0</v>
      </c>
      <c r="F38" s="309">
        <f ca="1">NPV($E$11, G31:$BN31)</f>
        <v>0</v>
      </c>
      <c r="G38" s="309">
        <f ca="1">NPV($E$11, H31:$BN31)</f>
        <v>0</v>
      </c>
      <c r="H38" s="309">
        <f ca="1">NPV($E$11, I31:$BN31)</f>
        <v>0</v>
      </c>
      <c r="I38" s="309">
        <f ca="1">NPV($E$11, J31:$BN31)</f>
        <v>0</v>
      </c>
      <c r="J38" s="309">
        <f ca="1">NPV($E$11, K31:$BN31)</f>
        <v>0</v>
      </c>
      <c r="K38" s="309">
        <f ca="1">NPV($E$11, L31:$BN31)</f>
        <v>0</v>
      </c>
      <c r="L38" s="309">
        <f ca="1">NPV($E$11, M31:$BN31)</f>
        <v>0</v>
      </c>
      <c r="M38" s="309">
        <f ca="1">NPV($E$11, N31:$BN31)</f>
        <v>0</v>
      </c>
      <c r="N38" s="309">
        <f ca="1">NPV($E$11, O31:$BN31)</f>
        <v>0</v>
      </c>
      <c r="O38" s="309">
        <f ca="1">NPV($E$11, P31:$BN31)</f>
        <v>0</v>
      </c>
      <c r="P38" s="309">
        <f ca="1">NPV($E$11, Q31:$BN31)</f>
        <v>0</v>
      </c>
      <c r="Q38" s="309">
        <f ca="1">NPV($E$11, R31:$BN31)</f>
        <v>0</v>
      </c>
      <c r="R38" s="309">
        <f ca="1">NPV($E$11, S31:$BN31)</f>
        <v>0</v>
      </c>
      <c r="S38" s="309">
        <f ca="1">NPV($E$11, T31:$BN31)</f>
        <v>0</v>
      </c>
      <c r="T38" s="309">
        <f ca="1">NPV($E$11, U31:$BN31)</f>
        <v>0</v>
      </c>
      <c r="U38" s="309">
        <f ca="1">NPV($E$11, V31:$BN31)</f>
        <v>0</v>
      </c>
      <c r="V38" s="309">
        <f ca="1">NPV($E$11, W31:$BN31)</f>
        <v>0</v>
      </c>
      <c r="W38" s="309">
        <f ca="1">NPV($E$11, X31:$BN31)</f>
        <v>0</v>
      </c>
      <c r="X38" s="309">
        <f ca="1">NPV($E$11, Y31:$BN31)</f>
        <v>0</v>
      </c>
      <c r="Y38" s="309">
        <f ca="1">NPV($E$11, Z31:$BN31)</f>
        <v>0</v>
      </c>
      <c r="Z38" s="309">
        <f ca="1">NPV($E$11, AA31:$BN31)</f>
        <v>0</v>
      </c>
      <c r="AA38" s="309">
        <f ca="1">NPV($E$11, AB31:$BN31)</f>
        <v>0</v>
      </c>
      <c r="AB38" s="309">
        <f ca="1">NPV($E$11, AC31:$BN31)</f>
        <v>0</v>
      </c>
      <c r="AC38" s="309">
        <f ca="1">NPV($E$11, AD31:$BN31)</f>
        <v>0</v>
      </c>
      <c r="AD38" s="309">
        <f ca="1">NPV($E$11, AE31:$BN31)</f>
        <v>0</v>
      </c>
      <c r="AE38" s="309">
        <f ca="1">NPV($E$11, AF31:$BN31)</f>
        <v>0</v>
      </c>
      <c r="AF38" s="309">
        <f ca="1">NPV($E$11, AG31:$BN31)</f>
        <v>0</v>
      </c>
      <c r="AG38" s="309">
        <f ca="1">NPV($E$11, AH31:$BN31)</f>
        <v>0</v>
      </c>
      <c r="AH38" s="309">
        <f ca="1">NPV($E$11, AI31:$BN31)</f>
        <v>0</v>
      </c>
      <c r="AI38" s="309">
        <f ca="1">NPV($E$11, AJ31:$BN31)</f>
        <v>0</v>
      </c>
      <c r="AJ38" s="309">
        <f ca="1">NPV($E$11, AK31:$BN31)</f>
        <v>0</v>
      </c>
      <c r="AK38" s="309">
        <f ca="1">NPV($E$11, AL31:$BN31)</f>
        <v>0</v>
      </c>
      <c r="AL38" s="309">
        <f ca="1">NPV($E$11, AM31:$BN31)</f>
        <v>0</v>
      </c>
      <c r="AM38" s="309">
        <f ca="1">NPV($E$11, AN31:$BN31)</f>
        <v>0</v>
      </c>
      <c r="AN38" s="309">
        <f ca="1">NPV($E$11, AO31:$BN31)</f>
        <v>0</v>
      </c>
      <c r="AO38" s="309">
        <f ca="1">NPV($E$11, AP31:$BN31)</f>
        <v>0</v>
      </c>
      <c r="AP38" s="309">
        <f ca="1">NPV($E$11, AQ31:$BN31)</f>
        <v>0</v>
      </c>
      <c r="AQ38" s="309">
        <f ca="1">NPV($E$11, AR31:$BN31)</f>
        <v>0</v>
      </c>
      <c r="AR38" s="309">
        <f ca="1">NPV($E$11, AS31:$BN31)</f>
        <v>0</v>
      </c>
      <c r="AS38" s="309">
        <f ca="1">NPV($E$11, AT31:$BN31)</f>
        <v>0</v>
      </c>
      <c r="AT38" s="309">
        <f ca="1">NPV($E$11, AU31:$BN31)</f>
        <v>0</v>
      </c>
      <c r="AU38" s="309">
        <f ca="1">NPV($E$11, AV31:$BN31)</f>
        <v>0</v>
      </c>
      <c r="AV38" s="309">
        <f ca="1">NPV($E$11, AW31:$BN31)</f>
        <v>0</v>
      </c>
      <c r="AW38" s="309">
        <f ca="1">NPV($E$11, AX31:$BN31)</f>
        <v>0</v>
      </c>
      <c r="AX38" s="309">
        <f ca="1">NPV($E$11, AY31:$BN31)</f>
        <v>0</v>
      </c>
      <c r="AY38" s="309">
        <f ca="1">NPV($E$11, AZ31:$BN31)</f>
        <v>0</v>
      </c>
      <c r="AZ38" s="309">
        <f ca="1">NPV($E$11, BA31:$BN31)</f>
        <v>0</v>
      </c>
      <c r="BA38" s="309">
        <f ca="1">NPV($E$11, BB31:$BN31)</f>
        <v>0</v>
      </c>
      <c r="BB38" s="309">
        <f ca="1">NPV($E$11, BC31:$BN31)</f>
        <v>0</v>
      </c>
      <c r="BC38" s="309">
        <f ca="1">NPV($E$11, BD31:$BN31)</f>
        <v>0</v>
      </c>
      <c r="BD38" s="309">
        <f ca="1">NPV($E$11, BE31:$BN31)</f>
        <v>0</v>
      </c>
      <c r="BE38" s="309">
        <f ca="1">NPV($E$11, BF31:$BN31)</f>
        <v>0</v>
      </c>
      <c r="BF38" s="309">
        <f ca="1">NPV($E$11, BG31:$BN31)</f>
        <v>0</v>
      </c>
      <c r="BG38" s="309">
        <f ca="1">NPV($E$11, BH31:$BN31)</f>
        <v>0</v>
      </c>
      <c r="BH38" s="309">
        <f ca="1">NPV($E$11, BI31:$BN31)</f>
        <v>0</v>
      </c>
      <c r="BI38" s="309">
        <f ca="1">NPV($E$11, BJ31:$BN31)</f>
        <v>0</v>
      </c>
      <c r="BJ38" s="309">
        <f ca="1">NPV($E$11, BK31:$BN31)</f>
        <v>0</v>
      </c>
      <c r="BK38" s="309">
        <f ca="1">NPV($E$11, BL31:$BN31)</f>
        <v>0</v>
      </c>
      <c r="BL38" s="309">
        <f ca="1">NPV($E$11, BM31:$BN31)</f>
        <v>0</v>
      </c>
      <c r="BM38" s="309">
        <f ca="1">NPV($E$11, BN31:$BN31)</f>
        <v>0</v>
      </c>
      <c r="BN38" s="309">
        <f>NPV($E$11, $BO31:BO31)</f>
        <v>0</v>
      </c>
    </row>
    <row r="39" spans="1:66" ht="17.25" customHeight="1">
      <c r="A39" s="167" t="str">
        <f>A32</f>
        <v>OLD_IDA2</v>
      </c>
      <c r="B39" s="326"/>
      <c r="C39" s="326"/>
      <c r="D39" s="326"/>
      <c r="E39" s="309">
        <f ca="1">NPV($E$11, F32:$BN32)</f>
        <v>0</v>
      </c>
      <c r="F39" s="309">
        <f ca="1">NPV($E$11, G32:$BN32)</f>
        <v>0</v>
      </c>
      <c r="G39" s="309">
        <f ca="1">NPV($E$11, H32:$BN32)</f>
        <v>0</v>
      </c>
      <c r="H39" s="309">
        <f ca="1">NPV($E$11, I32:$BN32)</f>
        <v>0</v>
      </c>
      <c r="I39" s="309">
        <f ca="1">NPV($E$11, J32:$BN32)</f>
        <v>0</v>
      </c>
      <c r="J39" s="309">
        <f ca="1">NPV($E$11, K32:$BN32)</f>
        <v>0</v>
      </c>
      <c r="K39" s="309">
        <f ca="1">NPV($E$11, L32:$BN32)</f>
        <v>0</v>
      </c>
      <c r="L39" s="309">
        <f ca="1">NPV($E$11, M32:$BN32)</f>
        <v>0</v>
      </c>
      <c r="M39" s="309">
        <f ca="1">NPV($E$11, N32:$BN32)</f>
        <v>0</v>
      </c>
      <c r="N39" s="309">
        <f ca="1">NPV($E$11, O32:$BN32)</f>
        <v>0</v>
      </c>
      <c r="O39" s="309">
        <f ca="1">NPV($E$11, P32:$BN32)</f>
        <v>0</v>
      </c>
      <c r="P39" s="309">
        <f ca="1">NPV($E$11, Q32:$BN32)</f>
        <v>0</v>
      </c>
      <c r="Q39" s="309">
        <f ca="1">NPV($E$11, R32:$BN32)</f>
        <v>0</v>
      </c>
      <c r="R39" s="309">
        <f ca="1">NPV($E$11, S32:$BN32)</f>
        <v>0</v>
      </c>
      <c r="S39" s="309">
        <f ca="1">NPV($E$11, T32:$BN32)</f>
        <v>0</v>
      </c>
      <c r="T39" s="309">
        <f ca="1">NPV($E$11, U32:$BN32)</f>
        <v>0</v>
      </c>
      <c r="U39" s="309">
        <f ca="1">NPV($E$11, V32:$BN32)</f>
        <v>0</v>
      </c>
      <c r="V39" s="309">
        <f ca="1">NPV($E$11, W32:$BN32)</f>
        <v>0</v>
      </c>
      <c r="W39" s="309">
        <f ca="1">NPV($E$11, X32:$BN32)</f>
        <v>0</v>
      </c>
      <c r="X39" s="309">
        <f ca="1">NPV($E$11, Y32:$BN32)</f>
        <v>0</v>
      </c>
      <c r="Y39" s="309">
        <f ca="1">NPV($E$11, Z32:$BN32)</f>
        <v>0</v>
      </c>
      <c r="Z39" s="309">
        <f ca="1">NPV($E$11, AA32:$BN32)</f>
        <v>0</v>
      </c>
      <c r="AA39" s="309">
        <f ca="1">NPV($E$11, AB32:$BN32)</f>
        <v>0</v>
      </c>
      <c r="AB39" s="309">
        <f ca="1">NPV($E$11, AC32:$BN32)</f>
        <v>0</v>
      </c>
      <c r="AC39" s="309">
        <f ca="1">NPV($E$11, AD32:$BN32)</f>
        <v>0</v>
      </c>
      <c r="AD39" s="309">
        <f ca="1">NPV($E$11, AE32:$BN32)</f>
        <v>0</v>
      </c>
      <c r="AE39" s="309">
        <f ca="1">NPV($E$11, AF32:$BN32)</f>
        <v>0</v>
      </c>
      <c r="AF39" s="309">
        <f ca="1">NPV($E$11, AG32:$BN32)</f>
        <v>0</v>
      </c>
      <c r="AG39" s="309">
        <f ca="1">NPV($E$11, AH32:$BN32)</f>
        <v>0</v>
      </c>
      <c r="AH39" s="309">
        <f ca="1">NPV($E$11, AI32:$BN32)</f>
        <v>0</v>
      </c>
      <c r="AI39" s="309">
        <f ca="1">NPV($E$11, AJ32:$BN32)</f>
        <v>0</v>
      </c>
      <c r="AJ39" s="309">
        <f ca="1">NPV($E$11, AK32:$BN32)</f>
        <v>0</v>
      </c>
      <c r="AK39" s="309">
        <f ca="1">NPV($E$11, AL32:$BN32)</f>
        <v>0</v>
      </c>
      <c r="AL39" s="309">
        <f ca="1">NPV($E$11, AM32:$BN32)</f>
        <v>0</v>
      </c>
      <c r="AM39" s="309">
        <f ca="1">NPV($E$11, AN32:$BN32)</f>
        <v>0</v>
      </c>
      <c r="AN39" s="309">
        <f ca="1">NPV($E$11, AO32:$BN32)</f>
        <v>0</v>
      </c>
      <c r="AO39" s="309">
        <f ca="1">NPV($E$11, AP32:$BN32)</f>
        <v>0</v>
      </c>
      <c r="AP39" s="309">
        <f ca="1">NPV($E$11, AQ32:$BN32)</f>
        <v>0</v>
      </c>
      <c r="AQ39" s="309">
        <f ca="1">NPV($E$11, AR32:$BN32)</f>
        <v>0</v>
      </c>
      <c r="AR39" s="309">
        <f ca="1">NPV($E$11, AS32:$BN32)</f>
        <v>0</v>
      </c>
      <c r="AS39" s="309">
        <f ca="1">NPV($E$11, AT32:$BN32)</f>
        <v>0</v>
      </c>
      <c r="AT39" s="309">
        <f ca="1">NPV($E$11, AU32:$BN32)</f>
        <v>0</v>
      </c>
      <c r="AU39" s="309">
        <f ca="1">NPV($E$11, AV32:$BN32)</f>
        <v>0</v>
      </c>
      <c r="AV39" s="309">
        <f ca="1">NPV($E$11, AW32:$BN32)</f>
        <v>0</v>
      </c>
      <c r="AW39" s="309">
        <f ca="1">NPV($E$11, AX32:$BN32)</f>
        <v>0</v>
      </c>
      <c r="AX39" s="309">
        <f ca="1">NPV($E$11, AY32:$BN32)</f>
        <v>0</v>
      </c>
      <c r="AY39" s="309">
        <f ca="1">NPV($E$11, AZ32:$BN32)</f>
        <v>0</v>
      </c>
      <c r="AZ39" s="309">
        <f ca="1">NPV($E$11, BA32:$BN32)</f>
        <v>0</v>
      </c>
      <c r="BA39" s="309">
        <f ca="1">NPV($E$11, BB32:$BN32)</f>
        <v>0</v>
      </c>
      <c r="BB39" s="309">
        <f ca="1">NPV($E$11, BC32:$BN32)</f>
        <v>0</v>
      </c>
      <c r="BC39" s="309">
        <f ca="1">NPV($E$11, BD32:$BN32)</f>
        <v>0</v>
      </c>
      <c r="BD39" s="309">
        <f ca="1">NPV($E$11, BE32:$BN32)</f>
        <v>0</v>
      </c>
      <c r="BE39" s="309">
        <f ca="1">NPV($E$11, BF32:$BN32)</f>
        <v>0</v>
      </c>
      <c r="BF39" s="309">
        <f ca="1">NPV($E$11, BG32:$BN32)</f>
        <v>0</v>
      </c>
      <c r="BG39" s="309">
        <f ca="1">NPV($E$11, BH32:$BN32)</f>
        <v>0</v>
      </c>
      <c r="BH39" s="309">
        <f ca="1">NPV($E$11, BI32:$BN32)</f>
        <v>0</v>
      </c>
      <c r="BI39" s="309">
        <f ca="1">NPV($E$11, BJ32:$BN32)</f>
        <v>0</v>
      </c>
      <c r="BJ39" s="309">
        <f ca="1">NPV($E$11, BK32:$BN32)</f>
        <v>0</v>
      </c>
      <c r="BK39" s="309">
        <f ca="1">NPV($E$11, BL32:$BN32)</f>
        <v>0</v>
      </c>
      <c r="BL39" s="309">
        <f ca="1">NPV($E$11, BM32:$BN32)</f>
        <v>0</v>
      </c>
      <c r="BM39" s="309">
        <f ca="1">NPV($E$11, BN32:$BN32)</f>
        <v>0</v>
      </c>
      <c r="BN39" s="309">
        <f>NPV($E$11, $BO32:BO32)</f>
        <v>0</v>
      </c>
    </row>
    <row r="40" spans="1:66" ht="17.25" customHeight="1">
      <c r="A40" s="167" t="str">
        <f>A33</f>
        <v>IBRD</v>
      </c>
      <c r="B40" s="326"/>
      <c r="C40" s="326"/>
      <c r="D40" s="326"/>
      <c r="E40" s="309">
        <f ca="1">NPV($E$11, F33:$BN33)</f>
        <v>0</v>
      </c>
      <c r="F40" s="309">
        <f ca="1">NPV($E$11, G33:$BN33)</f>
        <v>0</v>
      </c>
      <c r="G40" s="309">
        <f ca="1">NPV($E$11, H33:$BN33)</f>
        <v>0</v>
      </c>
      <c r="H40" s="309">
        <f ca="1">NPV($E$11, I33:$BN33)</f>
        <v>0</v>
      </c>
      <c r="I40" s="309">
        <f ca="1">NPV($E$11, J33:$BN33)</f>
        <v>0</v>
      </c>
      <c r="J40" s="309">
        <f ca="1">NPV($E$11, K33:$BN33)</f>
        <v>0</v>
      </c>
      <c r="K40" s="309">
        <f ca="1">NPV($E$11, L33:$BN33)</f>
        <v>0</v>
      </c>
      <c r="L40" s="309">
        <f ca="1">NPV($E$11, M33:$BN33)</f>
        <v>0</v>
      </c>
      <c r="M40" s="309">
        <f ca="1">NPV($E$11, N33:$BN33)</f>
        <v>0</v>
      </c>
      <c r="N40" s="309">
        <f ca="1">NPV($E$11, O33:$BN33)</f>
        <v>0</v>
      </c>
      <c r="O40" s="309">
        <f ca="1">NPV($E$11, P33:$BN33)</f>
        <v>0</v>
      </c>
      <c r="P40" s="309">
        <f ca="1">NPV($E$11, Q33:$BN33)</f>
        <v>0</v>
      </c>
      <c r="Q40" s="309">
        <f ca="1">NPV($E$11, R33:$BN33)</f>
        <v>0</v>
      </c>
      <c r="R40" s="309">
        <f ca="1">NPV($E$11, S33:$BN33)</f>
        <v>0</v>
      </c>
      <c r="S40" s="309">
        <f ca="1">NPV($E$11, T33:$BN33)</f>
        <v>0</v>
      </c>
      <c r="T40" s="309">
        <f ca="1">NPV($E$11, U33:$BN33)</f>
        <v>0</v>
      </c>
      <c r="U40" s="309">
        <f ca="1">NPV($E$11, V33:$BN33)</f>
        <v>0</v>
      </c>
      <c r="V40" s="309">
        <f ca="1">NPV($E$11, W33:$BN33)</f>
        <v>0</v>
      </c>
      <c r="W40" s="309">
        <f ca="1">NPV($E$11, X33:$BN33)</f>
        <v>0</v>
      </c>
      <c r="X40" s="309">
        <f ca="1">NPV($E$11, Y33:$BN33)</f>
        <v>0</v>
      </c>
      <c r="Y40" s="309">
        <f ca="1">NPV($E$11, Z33:$BN33)</f>
        <v>0</v>
      </c>
      <c r="Z40" s="309">
        <f ca="1">NPV($E$11, AA33:$BN33)</f>
        <v>0</v>
      </c>
      <c r="AA40" s="309">
        <f ca="1">NPV($E$11, AB33:$BN33)</f>
        <v>0</v>
      </c>
      <c r="AB40" s="309">
        <f ca="1">NPV($E$11, AC33:$BN33)</f>
        <v>0</v>
      </c>
      <c r="AC40" s="309">
        <f ca="1">NPV($E$11, AD33:$BN33)</f>
        <v>0</v>
      </c>
      <c r="AD40" s="309">
        <f ca="1">NPV($E$11, AE33:$BN33)</f>
        <v>0</v>
      </c>
      <c r="AE40" s="309">
        <f ca="1">NPV($E$11, AF33:$BN33)</f>
        <v>0</v>
      </c>
      <c r="AF40" s="309">
        <f ca="1">NPV($E$11, AG33:$BN33)</f>
        <v>0</v>
      </c>
      <c r="AG40" s="309">
        <f ca="1">NPV($E$11, AH33:$BN33)</f>
        <v>0</v>
      </c>
      <c r="AH40" s="309">
        <f ca="1">NPV($E$11, AI33:$BN33)</f>
        <v>0</v>
      </c>
      <c r="AI40" s="309">
        <f ca="1">NPV($E$11, AJ33:$BN33)</f>
        <v>0</v>
      </c>
      <c r="AJ40" s="309">
        <f ca="1">NPV($E$11, AK33:$BN33)</f>
        <v>0</v>
      </c>
      <c r="AK40" s="309">
        <f ca="1">NPV($E$11, AL33:$BN33)</f>
        <v>0</v>
      </c>
      <c r="AL40" s="309">
        <f ca="1">NPV($E$11, AM33:$BN33)</f>
        <v>0</v>
      </c>
      <c r="AM40" s="309">
        <f ca="1">NPV($E$11, AN33:$BN33)</f>
        <v>0</v>
      </c>
      <c r="AN40" s="309">
        <f ca="1">NPV($E$11, AO33:$BN33)</f>
        <v>0</v>
      </c>
      <c r="AO40" s="309">
        <f ca="1">NPV($E$11, AP33:$BN33)</f>
        <v>0</v>
      </c>
      <c r="AP40" s="309">
        <f ca="1">NPV($E$11, AQ33:$BN33)</f>
        <v>0</v>
      </c>
      <c r="AQ40" s="309">
        <f ca="1">NPV($E$11, AR33:$BN33)</f>
        <v>0</v>
      </c>
      <c r="AR40" s="309">
        <f ca="1">NPV($E$11, AS33:$BN33)</f>
        <v>0</v>
      </c>
      <c r="AS40" s="309">
        <f ca="1">NPV($E$11, AT33:$BN33)</f>
        <v>0</v>
      </c>
      <c r="AT40" s="309">
        <f ca="1">NPV($E$11, AU33:$BN33)</f>
        <v>0</v>
      </c>
      <c r="AU40" s="309">
        <f ca="1">NPV($E$11, AV33:$BN33)</f>
        <v>0</v>
      </c>
      <c r="AV40" s="309">
        <f ca="1">NPV($E$11, AW33:$BN33)</f>
        <v>0</v>
      </c>
      <c r="AW40" s="309">
        <f ca="1">NPV($E$11, AX33:$BN33)</f>
        <v>0</v>
      </c>
      <c r="AX40" s="309">
        <f ca="1">NPV($E$11, AY33:$BN33)</f>
        <v>0</v>
      </c>
      <c r="AY40" s="309">
        <f ca="1">NPV($E$11, AZ33:$BN33)</f>
        <v>0</v>
      </c>
      <c r="AZ40" s="309">
        <f ca="1">NPV($E$11, BA33:$BN33)</f>
        <v>0</v>
      </c>
      <c r="BA40" s="309">
        <f ca="1">NPV($E$11, BB33:$BN33)</f>
        <v>0</v>
      </c>
      <c r="BB40" s="309">
        <f ca="1">NPV($E$11, BC33:$BN33)</f>
        <v>0</v>
      </c>
      <c r="BC40" s="309">
        <f ca="1">NPV($E$11, BD33:$BN33)</f>
        <v>0</v>
      </c>
      <c r="BD40" s="309">
        <f ca="1">NPV($E$11, BE33:$BN33)</f>
        <v>0</v>
      </c>
      <c r="BE40" s="309">
        <f ca="1">NPV($E$11, BF33:$BN33)</f>
        <v>0</v>
      </c>
      <c r="BF40" s="309">
        <f ca="1">NPV($E$11, BG33:$BN33)</f>
        <v>0</v>
      </c>
      <c r="BG40" s="309">
        <f ca="1">NPV($E$11, BH33:$BN33)</f>
        <v>0</v>
      </c>
      <c r="BH40" s="309">
        <f ca="1">NPV($E$11, BI33:$BN33)</f>
        <v>0</v>
      </c>
      <c r="BI40" s="309">
        <f ca="1">NPV($E$11, BJ33:$BN33)</f>
        <v>0</v>
      </c>
      <c r="BJ40" s="309">
        <f ca="1">NPV($E$11, BK33:$BN33)</f>
        <v>0</v>
      </c>
      <c r="BK40" s="309">
        <f ca="1">NPV($E$11, BL33:$BN33)</f>
        <v>0</v>
      </c>
      <c r="BL40" s="309">
        <f ca="1">NPV($E$11, BM33:$BN33)</f>
        <v>0</v>
      </c>
      <c r="BM40" s="309">
        <f ca="1">NPV($E$11, BN33:$BN33)</f>
        <v>0</v>
      </c>
      <c r="BN40" s="309">
        <f>NPV($E$11, $BO33:BO33)</f>
        <v>0</v>
      </c>
    </row>
    <row r="41" spans="1:66">
      <c r="A41" s="141"/>
      <c r="F41" s="159"/>
      <c r="G41" s="159"/>
      <c r="H41" s="159"/>
      <c r="I41" s="159"/>
      <c r="J41" s="159"/>
      <c r="K41" s="159"/>
      <c r="L41" s="159"/>
      <c r="M41" s="159"/>
      <c r="N41" s="159"/>
      <c r="O41" s="159"/>
      <c r="P41" s="159"/>
      <c r="Q41" s="159"/>
      <c r="R41" s="159"/>
      <c r="S41" s="159"/>
      <c r="T41" s="159"/>
      <c r="U41" s="159"/>
      <c r="V41" s="159"/>
      <c r="W41" s="159"/>
      <c r="X41" s="159"/>
      <c r="Y41" s="159"/>
      <c r="Z41" s="159"/>
      <c r="AA41" s="159"/>
      <c r="AB41" s="159"/>
      <c r="AC41" s="159"/>
      <c r="AD41" s="159"/>
      <c r="AE41" s="159"/>
      <c r="AF41" s="159"/>
      <c r="AG41" s="159"/>
      <c r="AH41" s="159"/>
      <c r="AI41" s="159"/>
      <c r="AJ41" s="159"/>
      <c r="AK41" s="159"/>
      <c r="AL41" s="159"/>
      <c r="AM41" s="159"/>
      <c r="AN41" s="159"/>
      <c r="AO41" s="159"/>
      <c r="AP41" s="159"/>
      <c r="AQ41" s="159"/>
      <c r="AR41" s="159"/>
      <c r="AS41" s="159"/>
      <c r="AT41" s="159"/>
      <c r="AU41" s="159"/>
      <c r="AV41" s="159"/>
      <c r="AW41" s="159"/>
      <c r="AX41" s="159"/>
      <c r="AY41" s="159"/>
      <c r="AZ41" s="159"/>
      <c r="BA41" s="159"/>
      <c r="BB41" s="159"/>
      <c r="BC41" s="159"/>
      <c r="BD41" s="159"/>
      <c r="BE41" s="159"/>
      <c r="BF41" s="159"/>
      <c r="BG41" s="159"/>
      <c r="BH41" s="159"/>
      <c r="BI41" s="159"/>
      <c r="BJ41" s="159"/>
      <c r="BK41" s="159"/>
      <c r="BL41" s="159"/>
      <c r="BM41" s="159"/>
      <c r="BN41" s="159"/>
    </row>
    <row r="42" spans="1:66" ht="17.25">
      <c r="A42" s="166" t="s">
        <v>73</v>
      </c>
      <c r="B42" s="165"/>
      <c r="C42" s="165"/>
      <c r="D42" s="165"/>
      <c r="F42" s="159"/>
      <c r="G42" s="159"/>
      <c r="H42" s="159"/>
      <c r="I42" s="159"/>
      <c r="J42" s="159"/>
      <c r="K42" s="159"/>
      <c r="L42" s="159"/>
      <c r="M42" s="159"/>
      <c r="N42" s="159"/>
      <c r="O42" s="159"/>
      <c r="P42" s="159"/>
      <c r="Q42" s="159"/>
      <c r="R42" s="159"/>
      <c r="S42" s="159"/>
      <c r="T42" s="159"/>
      <c r="U42" s="159"/>
      <c r="V42" s="159"/>
      <c r="W42" s="159"/>
      <c r="X42" s="159"/>
      <c r="Y42" s="159"/>
      <c r="Z42" s="159"/>
      <c r="AA42" s="159"/>
      <c r="AB42" s="159"/>
      <c r="AC42" s="159"/>
      <c r="AD42" s="159"/>
      <c r="AE42" s="159"/>
      <c r="AF42" s="159"/>
      <c r="AG42" s="159"/>
      <c r="AH42" s="159"/>
      <c r="AI42" s="159"/>
      <c r="AJ42" s="159"/>
      <c r="AK42" s="159"/>
      <c r="AL42" s="159"/>
      <c r="AM42" s="159"/>
      <c r="AN42" s="159"/>
      <c r="AO42" s="159"/>
      <c r="AP42" s="159"/>
      <c r="AQ42" s="159"/>
      <c r="AR42" s="159"/>
      <c r="AS42" s="159"/>
      <c r="AT42" s="159"/>
      <c r="AU42" s="159"/>
      <c r="AV42" s="159"/>
      <c r="AW42" s="159"/>
      <c r="AX42" s="159"/>
      <c r="AY42" s="159"/>
      <c r="AZ42" s="159"/>
      <c r="BA42" s="159"/>
      <c r="BB42" s="159"/>
      <c r="BC42" s="159"/>
      <c r="BD42" s="159"/>
      <c r="BE42" s="159"/>
      <c r="BF42" s="159"/>
      <c r="BG42" s="159"/>
      <c r="BH42" s="159"/>
      <c r="BI42" s="159"/>
      <c r="BJ42" s="159"/>
      <c r="BK42" s="159"/>
      <c r="BL42" s="159"/>
      <c r="BM42" s="159"/>
      <c r="BN42" s="159"/>
    </row>
    <row r="43" spans="1:66">
      <c r="A43" s="117">
        <v>1</v>
      </c>
      <c r="B43" s="160" t="s">
        <v>74</v>
      </c>
      <c r="C43" s="187"/>
      <c r="D43" s="187"/>
      <c r="E43" s="187"/>
      <c r="F43" s="223"/>
      <c r="G43" s="223"/>
      <c r="H43" s="223"/>
      <c r="I43" s="159"/>
      <c r="J43" s="159"/>
      <c r="K43" s="159"/>
      <c r="L43" s="159"/>
      <c r="M43" s="159"/>
      <c r="N43" s="159"/>
      <c r="O43" s="159"/>
      <c r="P43" s="159"/>
      <c r="Q43" s="159"/>
      <c r="R43" s="159"/>
      <c r="S43" s="159"/>
      <c r="T43" s="159"/>
      <c r="U43" s="159"/>
      <c r="V43" s="159"/>
      <c r="W43" s="159"/>
      <c r="X43" s="159"/>
      <c r="Y43" s="159"/>
      <c r="Z43" s="159"/>
      <c r="AA43" s="159"/>
      <c r="AB43" s="159"/>
      <c r="AC43" s="159"/>
      <c r="AD43" s="159"/>
      <c r="AE43" s="159"/>
      <c r="AF43" s="159"/>
      <c r="AG43" s="159"/>
      <c r="AH43" s="159"/>
      <c r="AI43" s="159"/>
      <c r="AJ43" s="159"/>
      <c r="AK43" s="159"/>
      <c r="AL43" s="159"/>
      <c r="AM43" s="159"/>
      <c r="AN43" s="159"/>
      <c r="AO43" s="159"/>
      <c r="AP43" s="159"/>
      <c r="AQ43" s="159"/>
      <c r="AR43" s="159"/>
      <c r="AS43" s="159"/>
      <c r="AT43" s="159"/>
      <c r="AU43" s="159"/>
      <c r="AV43" s="159"/>
      <c r="AW43" s="159"/>
      <c r="AX43" s="159"/>
      <c r="AY43" s="159"/>
      <c r="AZ43" s="159"/>
      <c r="BA43" s="159"/>
      <c r="BB43" s="159"/>
      <c r="BC43" s="159"/>
      <c r="BD43" s="159"/>
      <c r="BE43" s="159"/>
      <c r="BF43" s="159"/>
      <c r="BG43" s="159"/>
      <c r="BH43" s="159"/>
      <c r="BI43" s="159"/>
      <c r="BJ43" s="159"/>
      <c r="BK43" s="159"/>
      <c r="BL43" s="159"/>
      <c r="BM43" s="159"/>
      <c r="BN43" s="159"/>
    </row>
    <row r="44" spans="1:66">
      <c r="A44" s="117"/>
      <c r="B44" s="196" t="s">
        <v>75</v>
      </c>
      <c r="C44" s="228"/>
      <c r="D44" s="228"/>
      <c r="E44" s="196"/>
      <c r="F44" s="196"/>
      <c r="G44" s="196"/>
      <c r="H44" s="196"/>
      <c r="I44" s="307"/>
      <c r="J44" s="159"/>
      <c r="K44" s="159"/>
      <c r="L44" s="159"/>
      <c r="M44" s="159"/>
      <c r="N44" s="159"/>
      <c r="O44" s="159"/>
      <c r="P44" s="159"/>
      <c r="Q44" s="159"/>
      <c r="R44" s="159"/>
      <c r="S44" s="159"/>
      <c r="T44" s="159"/>
      <c r="U44" s="159"/>
      <c r="V44" s="159"/>
      <c r="W44" s="159"/>
      <c r="X44" s="159"/>
      <c r="Y44" s="159"/>
      <c r="Z44" s="159"/>
      <c r="AA44" s="159"/>
      <c r="AB44" s="159"/>
      <c r="AC44" s="159"/>
      <c r="AD44" s="159"/>
      <c r="AE44" s="159"/>
      <c r="AF44" s="159"/>
      <c r="AG44" s="159"/>
      <c r="AH44" s="159"/>
      <c r="AI44" s="159"/>
      <c r="AJ44" s="159"/>
      <c r="AK44" s="159"/>
      <c r="AL44" s="159"/>
      <c r="AM44" s="159"/>
      <c r="AN44" s="159"/>
      <c r="AO44" s="159"/>
      <c r="AP44" s="159"/>
      <c r="AQ44" s="159"/>
      <c r="AR44" s="159"/>
      <c r="AS44" s="159"/>
      <c r="AT44" s="159"/>
      <c r="AU44" s="159"/>
      <c r="AV44" s="159"/>
      <c r="AW44" s="159"/>
      <c r="AX44" s="159"/>
      <c r="AY44" s="159"/>
      <c r="AZ44" s="159"/>
      <c r="BA44" s="159"/>
      <c r="BB44" s="159"/>
      <c r="BC44" s="159"/>
      <c r="BD44" s="159"/>
      <c r="BE44" s="159"/>
      <c r="BF44" s="159"/>
      <c r="BG44" s="159"/>
      <c r="BH44" s="159"/>
      <c r="BI44" s="159"/>
      <c r="BJ44" s="159"/>
      <c r="BK44" s="159"/>
      <c r="BL44" s="159"/>
      <c r="BM44" s="159"/>
      <c r="BN44" s="159"/>
    </row>
    <row r="45" spans="1:66">
      <c r="A45" s="117">
        <v>2</v>
      </c>
      <c r="B45" s="117" t="s">
        <v>76</v>
      </c>
      <c r="C45" s="187"/>
      <c r="D45" s="187"/>
      <c r="E45" s="187"/>
      <c r="F45" s="223"/>
      <c r="G45" s="223"/>
      <c r="H45" s="223"/>
      <c r="I45" s="159"/>
      <c r="J45" s="159"/>
      <c r="K45" s="159"/>
      <c r="L45" s="159"/>
      <c r="M45" s="159"/>
      <c r="N45" s="159"/>
      <c r="O45" s="159"/>
      <c r="P45" s="159"/>
      <c r="Q45" s="159"/>
      <c r="R45" s="159"/>
      <c r="S45" s="159"/>
      <c r="T45" s="159"/>
      <c r="U45" s="159"/>
      <c r="V45" s="159"/>
      <c r="W45" s="159"/>
      <c r="X45" s="159"/>
      <c r="Y45" s="159"/>
      <c r="Z45" s="159"/>
      <c r="AA45" s="159"/>
      <c r="AB45" s="159"/>
      <c r="AC45" s="159"/>
      <c r="AD45" s="159"/>
      <c r="AE45" s="159"/>
      <c r="AF45" s="159"/>
      <c r="AG45" s="159"/>
      <c r="AH45" s="159"/>
      <c r="AI45" s="159"/>
      <c r="AJ45" s="159"/>
      <c r="AK45" s="159"/>
      <c r="AL45" s="159"/>
      <c r="AM45" s="159"/>
      <c r="AN45" s="159"/>
      <c r="AO45" s="159"/>
      <c r="AP45" s="159"/>
      <c r="AQ45" s="159"/>
      <c r="AR45" s="159"/>
      <c r="AS45" s="159"/>
      <c r="AT45" s="159"/>
      <c r="AU45" s="159"/>
      <c r="AV45" s="159"/>
      <c r="AW45" s="159"/>
      <c r="AX45" s="159"/>
      <c r="AY45" s="159"/>
      <c r="AZ45" s="159"/>
      <c r="BA45" s="159"/>
      <c r="BB45" s="159"/>
      <c r="BC45" s="159"/>
      <c r="BD45" s="159"/>
      <c r="BE45" s="159"/>
      <c r="BF45" s="159"/>
      <c r="BG45" s="159"/>
      <c r="BH45" s="159"/>
      <c r="BI45" s="159"/>
      <c r="BJ45" s="159"/>
      <c r="BK45" s="159"/>
      <c r="BL45" s="159"/>
      <c r="BM45" s="159"/>
      <c r="BN45" s="159"/>
    </row>
    <row r="46" spans="1:66">
      <c r="A46" s="117"/>
      <c r="B46" s="117" t="s">
        <v>77</v>
      </c>
      <c r="C46" s="187"/>
      <c r="D46" s="187"/>
      <c r="E46" s="187"/>
      <c r="F46" s="223"/>
      <c r="G46" s="223"/>
      <c r="H46" s="223"/>
      <c r="I46" s="159"/>
      <c r="J46" s="159"/>
      <c r="K46" s="159"/>
      <c r="L46" s="159"/>
      <c r="M46" s="159"/>
      <c r="N46" s="159"/>
      <c r="O46" s="159"/>
      <c r="P46" s="159"/>
      <c r="Q46" s="159"/>
      <c r="R46" s="159"/>
      <c r="S46" s="159"/>
      <c r="T46" s="159"/>
      <c r="U46" s="159"/>
      <c r="V46" s="159"/>
      <c r="W46" s="159"/>
      <c r="X46" s="159"/>
      <c r="Y46" s="159"/>
      <c r="Z46" s="159"/>
      <c r="AA46" s="159"/>
      <c r="AB46" s="159"/>
      <c r="AC46" s="159"/>
      <c r="AD46" s="159"/>
      <c r="AE46" s="159"/>
      <c r="AF46" s="159"/>
      <c r="AG46" s="159"/>
      <c r="AH46" s="159"/>
      <c r="AI46" s="159"/>
      <c r="AJ46" s="159"/>
      <c r="AK46" s="159"/>
      <c r="AL46" s="159"/>
      <c r="AM46" s="159"/>
      <c r="AN46" s="159"/>
      <c r="AO46" s="159"/>
      <c r="AP46" s="159"/>
      <c r="AQ46" s="159"/>
      <c r="AR46" s="159"/>
      <c r="AS46" s="159"/>
      <c r="AT46" s="159"/>
      <c r="AU46" s="159"/>
      <c r="AV46" s="159"/>
      <c r="AW46" s="159"/>
      <c r="AX46" s="159"/>
      <c r="AY46" s="159"/>
      <c r="AZ46" s="159"/>
      <c r="BA46" s="159"/>
      <c r="BB46" s="159"/>
      <c r="BC46" s="159"/>
      <c r="BD46" s="159"/>
      <c r="BE46" s="159"/>
      <c r="BF46" s="159"/>
      <c r="BG46" s="159"/>
      <c r="BH46" s="159"/>
      <c r="BI46" s="159"/>
      <c r="BJ46" s="159"/>
      <c r="BK46" s="159"/>
      <c r="BL46" s="159"/>
      <c r="BM46" s="159"/>
      <c r="BN46" s="159"/>
    </row>
    <row r="47" spans="1:66" ht="44.25" customHeight="1">
      <c r="C47" s="125"/>
      <c r="D47" s="164"/>
      <c r="E47" s="163" t="s">
        <v>38</v>
      </c>
      <c r="F47" s="163" t="s">
        <v>39</v>
      </c>
      <c r="G47" s="163" t="s">
        <v>40</v>
      </c>
      <c r="H47" s="163" t="s">
        <v>41</v>
      </c>
      <c r="I47" s="162"/>
      <c r="J47" s="159"/>
      <c r="K47" s="159"/>
      <c r="L47" s="317"/>
      <c r="M47" s="159"/>
      <c r="N47" s="159"/>
      <c r="O47" s="159"/>
      <c r="P47" s="159"/>
      <c r="Q47" s="159"/>
      <c r="R47" s="159"/>
      <c r="S47" s="159"/>
      <c r="T47" s="159"/>
      <c r="U47" s="159"/>
      <c r="V47" s="159"/>
      <c r="W47" s="159"/>
      <c r="X47" s="159"/>
      <c r="Y47" s="159"/>
      <c r="Z47" s="159"/>
      <c r="AA47" s="159"/>
      <c r="AB47" s="159"/>
      <c r="AC47" s="159"/>
      <c r="AD47" s="159"/>
      <c r="AE47" s="159"/>
      <c r="AF47" s="159"/>
      <c r="AG47" s="159"/>
      <c r="AH47" s="159"/>
      <c r="AI47" s="159"/>
      <c r="AJ47" s="159"/>
      <c r="AK47" s="159"/>
      <c r="AL47" s="159"/>
      <c r="AM47" s="159"/>
      <c r="AN47" s="159"/>
      <c r="AO47" s="159"/>
      <c r="AP47" s="159"/>
      <c r="AQ47" s="159"/>
      <c r="AR47" s="159"/>
      <c r="AS47" s="159"/>
      <c r="AT47" s="159"/>
      <c r="AU47" s="159"/>
      <c r="AV47" s="159"/>
      <c r="AW47" s="159"/>
      <c r="AX47" s="159"/>
      <c r="AY47" s="159"/>
      <c r="AZ47" s="159"/>
      <c r="BA47" s="159"/>
      <c r="BB47" s="159"/>
      <c r="BC47" s="159"/>
      <c r="BD47" s="159"/>
      <c r="BE47" s="159"/>
      <c r="BF47" s="159"/>
      <c r="BG47" s="159"/>
      <c r="BH47" s="159"/>
      <c r="BI47" s="159"/>
      <c r="BJ47" s="159"/>
      <c r="BK47" s="159"/>
      <c r="BL47" s="159"/>
      <c r="BM47" s="159"/>
      <c r="BN47" s="159"/>
    </row>
    <row r="48" spans="1:66">
      <c r="A48" s="160"/>
      <c r="B48" s="161"/>
      <c r="C48" s="125"/>
      <c r="D48" s="249"/>
      <c r="E48" s="318">
        <f>SUMPRODUCT(F$11:F$17,$K$11:$K$17)/$K$10</f>
        <v>7.4999999999999989E-3</v>
      </c>
      <c r="F48" s="224">
        <f>ROUND(SUMPRODUCT(G$11:G$17,$K$11:$K$17)/$K$10,0)</f>
        <v>6</v>
      </c>
      <c r="G48" s="224">
        <f>ROUND(SUMPRODUCT(H$11:H$17,$K$11:$K$17)/$K$10,0)</f>
        <v>38</v>
      </c>
      <c r="H48" s="219">
        <f>SUMPRODUCT(I$11:I$17,$K$11:$K$17)/$K$10</f>
        <v>53.676967055282198</v>
      </c>
      <c r="I48" s="159"/>
      <c r="J48" s="159"/>
      <c r="K48" s="159"/>
      <c r="L48" s="159"/>
      <c r="M48" s="159"/>
      <c r="N48" s="159"/>
      <c r="O48" s="159"/>
      <c r="P48" s="159"/>
      <c r="Q48" s="159"/>
      <c r="R48" s="159"/>
      <c r="S48" s="159"/>
      <c r="T48" s="159"/>
      <c r="U48" s="159"/>
      <c r="V48" s="159"/>
      <c r="W48" s="159"/>
      <c r="X48" s="159"/>
      <c r="Y48" s="159"/>
      <c r="Z48" s="159"/>
      <c r="AA48" s="159"/>
      <c r="AB48" s="159"/>
      <c r="AC48" s="159"/>
      <c r="AD48" s="159"/>
      <c r="AE48" s="159"/>
      <c r="AF48" s="159"/>
      <c r="AG48" s="159"/>
      <c r="AH48" s="159"/>
      <c r="AI48" s="159"/>
      <c r="AJ48" s="159"/>
      <c r="AK48" s="159"/>
      <c r="AL48" s="159"/>
      <c r="AM48" s="159"/>
      <c r="AN48" s="159"/>
      <c r="AO48" s="159"/>
      <c r="AP48" s="159"/>
      <c r="AQ48" s="159"/>
      <c r="AR48" s="159"/>
      <c r="AS48" s="159"/>
      <c r="AT48" s="159"/>
      <c r="AU48" s="159"/>
      <c r="AV48" s="159"/>
      <c r="AW48" s="159"/>
      <c r="AX48" s="159"/>
      <c r="AY48" s="159"/>
      <c r="AZ48" s="159"/>
      <c r="BA48" s="159"/>
      <c r="BB48" s="159"/>
      <c r="BC48" s="159"/>
      <c r="BD48" s="159"/>
      <c r="BE48" s="159"/>
      <c r="BF48" s="159"/>
      <c r="BG48" s="159"/>
      <c r="BH48" s="159"/>
      <c r="BI48" s="159"/>
      <c r="BJ48" s="159"/>
      <c r="BK48" s="159"/>
      <c r="BL48" s="159"/>
      <c r="BM48" s="159"/>
      <c r="BN48" s="159"/>
    </row>
    <row r="49" spans="1:66">
      <c r="A49" s="160"/>
      <c r="I49" s="159"/>
      <c r="J49" s="159"/>
      <c r="K49" s="159"/>
      <c r="L49" s="159"/>
      <c r="M49" s="159"/>
      <c r="N49" s="159"/>
      <c r="O49" s="159"/>
      <c r="P49" s="159"/>
      <c r="Q49" s="159"/>
      <c r="R49" s="159"/>
      <c r="S49" s="159"/>
      <c r="T49" s="159"/>
      <c r="U49" s="159"/>
      <c r="V49" s="159"/>
      <c r="W49" s="159"/>
      <c r="X49" s="159"/>
      <c r="Y49" s="159"/>
      <c r="Z49" s="159"/>
      <c r="AA49" s="159"/>
      <c r="AB49" s="159"/>
      <c r="AC49" s="159"/>
      <c r="AD49" s="159"/>
      <c r="AE49" s="159"/>
      <c r="AF49" s="159"/>
      <c r="AG49" s="159"/>
      <c r="AH49" s="159"/>
      <c r="AI49" s="159"/>
      <c r="AJ49" s="159"/>
      <c r="AK49" s="159"/>
      <c r="AL49" s="159"/>
      <c r="AM49" s="159"/>
      <c r="AN49" s="159"/>
      <c r="AO49" s="159"/>
      <c r="AP49" s="159"/>
      <c r="AQ49" s="159"/>
      <c r="AR49" s="159"/>
      <c r="AS49" s="159"/>
      <c r="AT49" s="159"/>
      <c r="AU49" s="159"/>
      <c r="AV49" s="159"/>
      <c r="AW49" s="159"/>
      <c r="AX49" s="159"/>
      <c r="AY49" s="159"/>
      <c r="AZ49" s="159"/>
      <c r="BA49" s="159"/>
      <c r="BB49" s="159"/>
      <c r="BC49" s="159"/>
      <c r="BD49" s="159"/>
      <c r="BE49" s="159"/>
      <c r="BF49" s="159"/>
      <c r="BG49" s="159"/>
      <c r="BH49" s="159"/>
      <c r="BI49" s="159"/>
      <c r="BJ49" s="159"/>
      <c r="BK49" s="159"/>
      <c r="BL49" s="159"/>
      <c r="BM49" s="159"/>
      <c r="BN49" s="159"/>
    </row>
    <row r="50" spans="1:66">
      <c r="A50" s="140">
        <v>3</v>
      </c>
      <c r="B50" s="140" t="s">
        <v>78</v>
      </c>
      <c r="F50" s="159"/>
      <c r="G50" s="159"/>
      <c r="H50" s="159"/>
      <c r="I50" s="159"/>
      <c r="J50" s="159"/>
      <c r="K50" s="159"/>
      <c r="L50" s="159"/>
      <c r="M50" s="159"/>
      <c r="N50" s="159"/>
      <c r="O50" s="159"/>
      <c r="P50" s="159"/>
      <c r="Q50" s="159"/>
      <c r="R50" s="159"/>
      <c r="S50" s="159"/>
      <c r="T50" s="159"/>
      <c r="U50" s="159"/>
      <c r="V50" s="159"/>
      <c r="W50" s="159"/>
      <c r="X50" s="159"/>
      <c r="Y50" s="159"/>
      <c r="Z50" s="159"/>
      <c r="AA50" s="159"/>
      <c r="AB50" s="159"/>
      <c r="AC50" s="159"/>
      <c r="AD50" s="159"/>
      <c r="AE50" s="159"/>
      <c r="AF50" s="159"/>
      <c r="AG50" s="159"/>
      <c r="AH50" s="159"/>
      <c r="AI50" s="159"/>
      <c r="AJ50" s="159"/>
      <c r="AK50" s="159"/>
      <c r="AL50" s="159"/>
      <c r="AM50" s="159"/>
      <c r="AN50" s="159"/>
      <c r="AO50" s="159"/>
      <c r="AP50" s="159"/>
      <c r="AQ50" s="159"/>
      <c r="AR50" s="159"/>
      <c r="AS50" s="159"/>
      <c r="AT50" s="159"/>
      <c r="AU50" s="159"/>
      <c r="AV50" s="159"/>
      <c r="AW50" s="159"/>
      <c r="AX50" s="159"/>
      <c r="AY50" s="159"/>
      <c r="AZ50" s="159"/>
      <c r="BA50" s="159"/>
      <c r="BB50" s="159"/>
      <c r="BC50" s="159"/>
      <c r="BD50" s="159"/>
      <c r="BE50" s="159"/>
      <c r="BF50" s="159"/>
      <c r="BG50" s="159"/>
      <c r="BH50" s="159"/>
      <c r="BI50" s="159"/>
      <c r="BJ50" s="159"/>
      <c r="BK50" s="159"/>
      <c r="BL50" s="159"/>
      <c r="BM50" s="159"/>
      <c r="BN50" s="159"/>
    </row>
    <row r="51" spans="1:66" s="157" customFormat="1">
      <c r="B51" s="140"/>
      <c r="C51" s="156"/>
      <c r="D51" s="158"/>
      <c r="E51" s="158"/>
      <c r="AD51" s="125"/>
      <c r="AE51" s="125"/>
    </row>
    <row r="52" spans="1:66" s="154" customFormat="1">
      <c r="A52" s="156" t="s">
        <v>79</v>
      </c>
      <c r="F52" s="155">
        <f t="shared" ref="F52:AK52" ca="1" si="12">+F30</f>
        <v>0</v>
      </c>
      <c r="G52" s="155">
        <f t="shared" ca="1" si="12"/>
        <v>1</v>
      </c>
      <c r="H52" s="155">
        <f t="shared" ca="1" si="12"/>
        <v>2</v>
      </c>
      <c r="I52" s="155">
        <f t="shared" ca="1" si="12"/>
        <v>3</v>
      </c>
      <c r="J52" s="155">
        <f t="shared" ca="1" si="12"/>
        <v>4</v>
      </c>
      <c r="K52" s="155">
        <f t="shared" ca="1" si="12"/>
        <v>5</v>
      </c>
      <c r="L52" s="155">
        <f t="shared" ca="1" si="12"/>
        <v>6</v>
      </c>
      <c r="M52" s="155">
        <f t="shared" ca="1" si="12"/>
        <v>7</v>
      </c>
      <c r="N52" s="155">
        <f t="shared" ca="1" si="12"/>
        <v>8</v>
      </c>
      <c r="O52" s="155">
        <f t="shared" ca="1" si="12"/>
        <v>9</v>
      </c>
      <c r="P52" s="155">
        <f t="shared" ca="1" si="12"/>
        <v>10</v>
      </c>
      <c r="Q52" s="155">
        <f t="shared" ca="1" si="12"/>
        <v>11</v>
      </c>
      <c r="R52" s="155">
        <f t="shared" ca="1" si="12"/>
        <v>12</v>
      </c>
      <c r="S52" s="155">
        <f t="shared" ca="1" si="12"/>
        <v>13</v>
      </c>
      <c r="T52" s="155">
        <f t="shared" ca="1" si="12"/>
        <v>14</v>
      </c>
      <c r="U52" s="155">
        <f t="shared" ca="1" si="12"/>
        <v>15</v>
      </c>
      <c r="V52" s="155">
        <f t="shared" ca="1" si="12"/>
        <v>16</v>
      </c>
      <c r="W52" s="155">
        <f t="shared" ca="1" si="12"/>
        <v>17</v>
      </c>
      <c r="X52" s="155">
        <f t="shared" ca="1" si="12"/>
        <v>18</v>
      </c>
      <c r="Y52" s="155">
        <f t="shared" ca="1" si="12"/>
        <v>19</v>
      </c>
      <c r="Z52" s="155">
        <f t="shared" ca="1" si="12"/>
        <v>20</v>
      </c>
      <c r="AA52" s="155">
        <f t="shared" ca="1" si="12"/>
        <v>21</v>
      </c>
      <c r="AB52" s="155">
        <f t="shared" ca="1" si="12"/>
        <v>22</v>
      </c>
      <c r="AC52" s="155">
        <f t="shared" ca="1" si="12"/>
        <v>23</v>
      </c>
      <c r="AD52" s="155">
        <f t="shared" ca="1" si="12"/>
        <v>24</v>
      </c>
      <c r="AE52" s="155">
        <f t="shared" ca="1" si="12"/>
        <v>25</v>
      </c>
      <c r="AF52" s="155">
        <f t="shared" ca="1" si="12"/>
        <v>26</v>
      </c>
      <c r="AG52" s="155">
        <f t="shared" ca="1" si="12"/>
        <v>27</v>
      </c>
      <c r="AH52" s="155">
        <f t="shared" ca="1" si="12"/>
        <v>28</v>
      </c>
      <c r="AI52" s="155">
        <f t="shared" ca="1" si="12"/>
        <v>29</v>
      </c>
      <c r="AJ52" s="155">
        <f t="shared" ca="1" si="12"/>
        <v>30</v>
      </c>
      <c r="AK52" s="155">
        <f t="shared" ca="1" si="12"/>
        <v>31</v>
      </c>
      <c r="AL52" s="155">
        <f t="shared" ref="AL52:BN52" ca="1" si="13">+AL30</f>
        <v>32</v>
      </c>
      <c r="AM52" s="155">
        <f t="shared" ca="1" si="13"/>
        <v>33</v>
      </c>
      <c r="AN52" s="155">
        <f t="shared" ca="1" si="13"/>
        <v>34</v>
      </c>
      <c r="AO52" s="155">
        <f t="shared" ca="1" si="13"/>
        <v>35</v>
      </c>
      <c r="AP52" s="155">
        <f t="shared" ca="1" si="13"/>
        <v>36</v>
      </c>
      <c r="AQ52" s="155">
        <f t="shared" ca="1" si="13"/>
        <v>37</v>
      </c>
      <c r="AR52" s="155">
        <f t="shared" ca="1" si="13"/>
        <v>38</v>
      </c>
      <c r="AS52" s="155">
        <f t="shared" ca="1" si="13"/>
        <v>39</v>
      </c>
      <c r="AT52" s="155">
        <f t="shared" ca="1" si="13"/>
        <v>40</v>
      </c>
      <c r="AU52" s="155">
        <f t="shared" ca="1" si="13"/>
        <v>41</v>
      </c>
      <c r="AV52" s="155">
        <f t="shared" ca="1" si="13"/>
        <v>42</v>
      </c>
      <c r="AW52" s="155">
        <f t="shared" ca="1" si="13"/>
        <v>43</v>
      </c>
      <c r="AX52" s="155">
        <f t="shared" ca="1" si="13"/>
        <v>44</v>
      </c>
      <c r="AY52" s="155">
        <f t="shared" ca="1" si="13"/>
        <v>45</v>
      </c>
      <c r="AZ52" s="155">
        <f t="shared" ca="1" si="13"/>
        <v>46</v>
      </c>
      <c r="BA52" s="155">
        <f t="shared" ca="1" si="13"/>
        <v>47</v>
      </c>
      <c r="BB52" s="155">
        <f t="shared" ca="1" si="13"/>
        <v>48</v>
      </c>
      <c r="BC52" s="155">
        <f t="shared" ca="1" si="13"/>
        <v>49</v>
      </c>
      <c r="BD52" s="155">
        <f t="shared" ca="1" si="13"/>
        <v>50</v>
      </c>
      <c r="BE52" s="155">
        <f t="shared" ca="1" si="13"/>
        <v>51</v>
      </c>
      <c r="BF52" s="155">
        <f t="shared" ca="1" si="13"/>
        <v>52</v>
      </c>
      <c r="BG52" s="155">
        <f t="shared" ca="1" si="13"/>
        <v>53</v>
      </c>
      <c r="BH52" s="155">
        <f t="shared" ca="1" si="13"/>
        <v>54</v>
      </c>
      <c r="BI52" s="155">
        <f t="shared" ca="1" si="13"/>
        <v>55</v>
      </c>
      <c r="BJ52" s="155">
        <f t="shared" ca="1" si="13"/>
        <v>56</v>
      </c>
      <c r="BK52" s="155">
        <f t="shared" ca="1" si="13"/>
        <v>57</v>
      </c>
      <c r="BL52" s="155">
        <f t="shared" ca="1" si="13"/>
        <v>58</v>
      </c>
      <c r="BM52" s="155">
        <f t="shared" ca="1" si="13"/>
        <v>59</v>
      </c>
      <c r="BN52" s="155">
        <f t="shared" ca="1" si="13"/>
        <v>60</v>
      </c>
    </row>
    <row r="53" spans="1:66" s="227" customFormat="1" ht="18.75" customHeight="1">
      <c r="A53" s="225" t="s">
        <v>80</v>
      </c>
      <c r="B53" s="327"/>
      <c r="C53" s="327"/>
      <c r="D53" s="327"/>
      <c r="E53" s="327"/>
      <c r="F53" s="226">
        <f t="shared" ref="F53:AK53" si="14">SUM(F54:F60)</f>
        <v>0.01</v>
      </c>
      <c r="G53" s="226">
        <f t="shared" si="14"/>
        <v>0</v>
      </c>
      <c r="H53" s="226">
        <f t="shared" si="14"/>
        <v>0</v>
      </c>
      <c r="I53" s="226">
        <f t="shared" si="14"/>
        <v>0</v>
      </c>
      <c r="J53" s="226">
        <f t="shared" si="14"/>
        <v>0</v>
      </c>
      <c r="K53" s="226">
        <f t="shared" si="14"/>
        <v>0</v>
      </c>
      <c r="L53" s="226">
        <f t="shared" si="14"/>
        <v>0</v>
      </c>
      <c r="M53" s="226">
        <f t="shared" si="14"/>
        <v>0</v>
      </c>
      <c r="N53" s="226">
        <f t="shared" si="14"/>
        <v>0</v>
      </c>
      <c r="O53" s="226">
        <f t="shared" si="14"/>
        <v>0</v>
      </c>
      <c r="P53" s="226">
        <f t="shared" si="14"/>
        <v>0</v>
      </c>
      <c r="Q53" s="226">
        <f t="shared" si="14"/>
        <v>0</v>
      </c>
      <c r="R53" s="226">
        <f t="shared" si="14"/>
        <v>0</v>
      </c>
      <c r="S53" s="226">
        <f t="shared" si="14"/>
        <v>0</v>
      </c>
      <c r="T53" s="226">
        <f t="shared" si="14"/>
        <v>0</v>
      </c>
      <c r="U53" s="226">
        <f t="shared" si="14"/>
        <v>0</v>
      </c>
      <c r="V53" s="226">
        <f t="shared" si="14"/>
        <v>0</v>
      </c>
      <c r="W53" s="226">
        <f t="shared" si="14"/>
        <v>0</v>
      </c>
      <c r="X53" s="226">
        <f t="shared" si="14"/>
        <v>0</v>
      </c>
      <c r="Y53" s="226">
        <f t="shared" si="14"/>
        <v>0</v>
      </c>
      <c r="Z53" s="226">
        <f t="shared" si="14"/>
        <v>0</v>
      </c>
      <c r="AA53" s="226">
        <f t="shared" si="14"/>
        <v>0</v>
      </c>
      <c r="AB53" s="226">
        <f t="shared" si="14"/>
        <v>0</v>
      </c>
      <c r="AC53" s="226">
        <f t="shared" si="14"/>
        <v>0</v>
      </c>
      <c r="AD53" s="226">
        <f t="shared" si="14"/>
        <v>0</v>
      </c>
      <c r="AE53" s="226">
        <f t="shared" si="14"/>
        <v>0</v>
      </c>
      <c r="AF53" s="226">
        <f t="shared" si="14"/>
        <v>0</v>
      </c>
      <c r="AG53" s="226">
        <f t="shared" si="14"/>
        <v>0</v>
      </c>
      <c r="AH53" s="226">
        <f t="shared" si="14"/>
        <v>0</v>
      </c>
      <c r="AI53" s="226">
        <f t="shared" si="14"/>
        <v>0</v>
      </c>
      <c r="AJ53" s="226">
        <f t="shared" si="14"/>
        <v>0</v>
      </c>
      <c r="AK53" s="226">
        <f t="shared" si="14"/>
        <v>0</v>
      </c>
      <c r="AL53" s="226">
        <f>SUM(AL54:AL60)</f>
        <v>0</v>
      </c>
      <c r="AM53" s="226">
        <f t="shared" ref="AM53:BN53" si="15">SUM(AM54:AM60)</f>
        <v>0</v>
      </c>
      <c r="AN53" s="226">
        <f t="shared" si="15"/>
        <v>0</v>
      </c>
      <c r="AO53" s="226">
        <f t="shared" si="15"/>
        <v>0</v>
      </c>
      <c r="AP53" s="226">
        <f t="shared" si="15"/>
        <v>0</v>
      </c>
      <c r="AQ53" s="226">
        <f t="shared" si="15"/>
        <v>0</v>
      </c>
      <c r="AR53" s="226">
        <f t="shared" si="15"/>
        <v>0</v>
      </c>
      <c r="AS53" s="226">
        <f t="shared" si="15"/>
        <v>0</v>
      </c>
      <c r="AT53" s="226">
        <f t="shared" si="15"/>
        <v>0</v>
      </c>
      <c r="AU53" s="226">
        <f t="shared" si="15"/>
        <v>0</v>
      </c>
      <c r="AV53" s="226">
        <f t="shared" si="15"/>
        <v>0</v>
      </c>
      <c r="AW53" s="226">
        <f t="shared" si="15"/>
        <v>0</v>
      </c>
      <c r="AX53" s="226">
        <f t="shared" si="15"/>
        <v>0</v>
      </c>
      <c r="AY53" s="226">
        <f t="shared" si="15"/>
        <v>0</v>
      </c>
      <c r="AZ53" s="226">
        <f t="shared" si="15"/>
        <v>0</v>
      </c>
      <c r="BA53" s="226">
        <f t="shared" si="15"/>
        <v>0</v>
      </c>
      <c r="BB53" s="226">
        <f t="shared" si="15"/>
        <v>0</v>
      </c>
      <c r="BC53" s="226">
        <f t="shared" si="15"/>
        <v>0</v>
      </c>
      <c r="BD53" s="226">
        <f t="shared" si="15"/>
        <v>0</v>
      </c>
      <c r="BE53" s="226">
        <f t="shared" si="15"/>
        <v>0</v>
      </c>
      <c r="BF53" s="226">
        <f t="shared" si="15"/>
        <v>0</v>
      </c>
      <c r="BG53" s="226">
        <f t="shared" si="15"/>
        <v>0</v>
      </c>
      <c r="BH53" s="226">
        <f t="shared" si="15"/>
        <v>0</v>
      </c>
      <c r="BI53" s="226">
        <f t="shared" si="15"/>
        <v>0</v>
      </c>
      <c r="BJ53" s="226">
        <f t="shared" si="15"/>
        <v>0</v>
      </c>
      <c r="BK53" s="226">
        <f t="shared" si="15"/>
        <v>0</v>
      </c>
      <c r="BL53" s="226">
        <f t="shared" si="15"/>
        <v>0</v>
      </c>
      <c r="BM53" s="226">
        <f t="shared" si="15"/>
        <v>0</v>
      </c>
      <c r="BN53" s="226">
        <f t="shared" si="15"/>
        <v>0</v>
      </c>
    </row>
    <row r="54" spans="1:66" s="142" customFormat="1" hidden="1" outlineLevel="1">
      <c r="A54" s="143" t="s">
        <v>7</v>
      </c>
      <c r="F54" s="149">
        <f t="shared" ref="F54:O60" si="16">L11</f>
        <v>0.01</v>
      </c>
      <c r="G54" s="149">
        <f t="shared" si="16"/>
        <v>0</v>
      </c>
      <c r="H54" s="149">
        <f t="shared" si="16"/>
        <v>0</v>
      </c>
      <c r="I54" s="149">
        <f t="shared" si="16"/>
        <v>0</v>
      </c>
      <c r="J54" s="149">
        <f t="shared" si="16"/>
        <v>0</v>
      </c>
      <c r="K54" s="149">
        <f t="shared" si="16"/>
        <v>0</v>
      </c>
      <c r="L54" s="149">
        <f t="shared" si="16"/>
        <v>0</v>
      </c>
      <c r="M54" s="149">
        <f t="shared" si="16"/>
        <v>0</v>
      </c>
      <c r="N54" s="149">
        <f t="shared" si="16"/>
        <v>0</v>
      </c>
      <c r="O54" s="149">
        <f t="shared" si="16"/>
        <v>0</v>
      </c>
      <c r="P54" s="149">
        <f t="shared" ref="P54:Y60" si="17">V11</f>
        <v>0</v>
      </c>
      <c r="Q54" s="149">
        <f t="shared" si="17"/>
        <v>0</v>
      </c>
      <c r="R54" s="149">
        <f t="shared" si="17"/>
        <v>0</v>
      </c>
      <c r="S54" s="149">
        <f t="shared" si="17"/>
        <v>0</v>
      </c>
      <c r="T54" s="149">
        <f t="shared" si="17"/>
        <v>0</v>
      </c>
      <c r="U54" s="149">
        <f t="shared" si="17"/>
        <v>0</v>
      </c>
      <c r="V54" s="149">
        <f t="shared" si="17"/>
        <v>0</v>
      </c>
      <c r="W54" s="149">
        <f t="shared" si="17"/>
        <v>0</v>
      </c>
      <c r="X54" s="149">
        <f t="shared" si="17"/>
        <v>0</v>
      </c>
      <c r="Y54" s="149">
        <f t="shared" si="17"/>
        <v>0</v>
      </c>
      <c r="Z54" s="149">
        <f t="shared" ref="Z54:AI60" si="18">AF11</f>
        <v>0</v>
      </c>
      <c r="AA54" s="149">
        <f t="shared" si="18"/>
        <v>0</v>
      </c>
      <c r="AB54" s="149">
        <f t="shared" si="18"/>
        <v>0</v>
      </c>
      <c r="AC54" s="149">
        <f t="shared" si="18"/>
        <v>0</v>
      </c>
      <c r="AD54" s="149">
        <f t="shared" si="18"/>
        <v>0</v>
      </c>
      <c r="AE54" s="149">
        <f t="shared" si="18"/>
        <v>0</v>
      </c>
      <c r="AF54" s="149">
        <f t="shared" si="18"/>
        <v>0</v>
      </c>
      <c r="AG54" s="149">
        <f t="shared" si="18"/>
        <v>0</v>
      </c>
      <c r="AH54" s="149">
        <f t="shared" si="18"/>
        <v>0</v>
      </c>
      <c r="AI54" s="149">
        <f t="shared" si="18"/>
        <v>0</v>
      </c>
      <c r="AJ54" s="149">
        <f t="shared" ref="AJ54:AS60" si="19">AP11</f>
        <v>0</v>
      </c>
      <c r="AK54" s="149">
        <f t="shared" si="19"/>
        <v>0</v>
      </c>
      <c r="AL54" s="149">
        <f t="shared" si="19"/>
        <v>0</v>
      </c>
      <c r="AM54" s="149">
        <f t="shared" si="19"/>
        <v>0</v>
      </c>
      <c r="AN54" s="149">
        <f t="shared" si="19"/>
        <v>0</v>
      </c>
      <c r="AO54" s="149">
        <f t="shared" si="19"/>
        <v>0</v>
      </c>
      <c r="AP54" s="149">
        <f t="shared" si="19"/>
        <v>0</v>
      </c>
      <c r="AQ54" s="149">
        <f t="shared" si="19"/>
        <v>0</v>
      </c>
      <c r="AR54" s="149">
        <f t="shared" si="19"/>
        <v>0</v>
      </c>
      <c r="AS54" s="149">
        <f t="shared" si="19"/>
        <v>0</v>
      </c>
      <c r="AT54" s="149">
        <f t="shared" ref="AT54:BC60" si="20">AZ11</f>
        <v>0</v>
      </c>
      <c r="AU54" s="149">
        <f t="shared" si="20"/>
        <v>0</v>
      </c>
      <c r="AV54" s="149">
        <f t="shared" si="20"/>
        <v>0</v>
      </c>
      <c r="AW54" s="149">
        <f t="shared" si="20"/>
        <v>0</v>
      </c>
      <c r="AX54" s="149">
        <f t="shared" si="20"/>
        <v>0</v>
      </c>
      <c r="AY54" s="149">
        <f t="shared" si="20"/>
        <v>0</v>
      </c>
      <c r="AZ54" s="149">
        <f t="shared" si="20"/>
        <v>0</v>
      </c>
      <c r="BA54" s="149">
        <f t="shared" si="20"/>
        <v>0</v>
      </c>
      <c r="BB54" s="149">
        <f t="shared" si="20"/>
        <v>0</v>
      </c>
      <c r="BC54" s="149">
        <f t="shared" si="20"/>
        <v>0</v>
      </c>
      <c r="BD54" s="149">
        <f t="shared" ref="BD54:BM60" si="21">BJ11</f>
        <v>0</v>
      </c>
      <c r="BE54" s="149">
        <f t="shared" si="21"/>
        <v>0</v>
      </c>
      <c r="BF54" s="149">
        <f t="shared" si="21"/>
        <v>0</v>
      </c>
      <c r="BG54" s="149">
        <f t="shared" si="21"/>
        <v>0</v>
      </c>
      <c r="BH54" s="149">
        <f t="shared" si="21"/>
        <v>0</v>
      </c>
      <c r="BI54" s="149">
        <f t="shared" si="21"/>
        <v>0</v>
      </c>
      <c r="BJ54" s="149">
        <f t="shared" si="21"/>
        <v>0</v>
      </c>
      <c r="BK54" s="149">
        <f t="shared" si="21"/>
        <v>0</v>
      </c>
      <c r="BL54" s="149">
        <f t="shared" si="21"/>
        <v>0</v>
      </c>
      <c r="BM54" s="149">
        <f t="shared" si="21"/>
        <v>0</v>
      </c>
      <c r="BN54" s="149">
        <f t="shared" ref="BN54:BN60" si="22">BT11</f>
        <v>0</v>
      </c>
    </row>
    <row r="55" spans="1:66" s="142" customFormat="1" hidden="1" outlineLevel="1">
      <c r="A55" s="143" t="s">
        <v>13</v>
      </c>
      <c r="F55" s="149">
        <f t="shared" si="16"/>
        <v>0</v>
      </c>
      <c r="G55" s="149">
        <f t="shared" si="16"/>
        <v>0</v>
      </c>
      <c r="H55" s="149">
        <f t="shared" si="16"/>
        <v>0</v>
      </c>
      <c r="I55" s="149">
        <f t="shared" si="16"/>
        <v>0</v>
      </c>
      <c r="J55" s="149">
        <f t="shared" si="16"/>
        <v>0</v>
      </c>
      <c r="K55" s="149">
        <f t="shared" si="16"/>
        <v>0</v>
      </c>
      <c r="L55" s="149">
        <f t="shared" si="16"/>
        <v>0</v>
      </c>
      <c r="M55" s="149">
        <f t="shared" si="16"/>
        <v>0</v>
      </c>
      <c r="N55" s="149">
        <f t="shared" si="16"/>
        <v>0</v>
      </c>
      <c r="O55" s="149">
        <f t="shared" si="16"/>
        <v>0</v>
      </c>
      <c r="P55" s="149">
        <f t="shared" si="17"/>
        <v>0</v>
      </c>
      <c r="Q55" s="149">
        <f t="shared" si="17"/>
        <v>0</v>
      </c>
      <c r="R55" s="149">
        <f t="shared" si="17"/>
        <v>0</v>
      </c>
      <c r="S55" s="149">
        <f t="shared" si="17"/>
        <v>0</v>
      </c>
      <c r="T55" s="149">
        <f t="shared" si="17"/>
        <v>0</v>
      </c>
      <c r="U55" s="149">
        <f t="shared" si="17"/>
        <v>0</v>
      </c>
      <c r="V55" s="149">
        <f t="shared" si="17"/>
        <v>0</v>
      </c>
      <c r="W55" s="149">
        <f t="shared" si="17"/>
        <v>0</v>
      </c>
      <c r="X55" s="149">
        <f t="shared" si="17"/>
        <v>0</v>
      </c>
      <c r="Y55" s="149">
        <f t="shared" si="17"/>
        <v>0</v>
      </c>
      <c r="Z55" s="149">
        <f t="shared" si="18"/>
        <v>0</v>
      </c>
      <c r="AA55" s="149">
        <f t="shared" si="18"/>
        <v>0</v>
      </c>
      <c r="AB55" s="149">
        <f t="shared" si="18"/>
        <v>0</v>
      </c>
      <c r="AC55" s="149">
        <f t="shared" si="18"/>
        <v>0</v>
      </c>
      <c r="AD55" s="149">
        <f t="shared" si="18"/>
        <v>0</v>
      </c>
      <c r="AE55" s="149">
        <f t="shared" si="18"/>
        <v>0</v>
      </c>
      <c r="AF55" s="149">
        <f t="shared" si="18"/>
        <v>0</v>
      </c>
      <c r="AG55" s="149">
        <f t="shared" si="18"/>
        <v>0</v>
      </c>
      <c r="AH55" s="149">
        <f t="shared" si="18"/>
        <v>0</v>
      </c>
      <c r="AI55" s="149">
        <f t="shared" si="18"/>
        <v>0</v>
      </c>
      <c r="AJ55" s="149">
        <f t="shared" si="19"/>
        <v>0</v>
      </c>
      <c r="AK55" s="149">
        <f t="shared" si="19"/>
        <v>0</v>
      </c>
      <c r="AL55" s="149">
        <f t="shared" si="19"/>
        <v>0</v>
      </c>
      <c r="AM55" s="149">
        <f t="shared" si="19"/>
        <v>0</v>
      </c>
      <c r="AN55" s="149">
        <f t="shared" si="19"/>
        <v>0</v>
      </c>
      <c r="AO55" s="149">
        <f t="shared" si="19"/>
        <v>0</v>
      </c>
      <c r="AP55" s="149">
        <f t="shared" si="19"/>
        <v>0</v>
      </c>
      <c r="AQ55" s="149">
        <f t="shared" si="19"/>
        <v>0</v>
      </c>
      <c r="AR55" s="149">
        <f t="shared" si="19"/>
        <v>0</v>
      </c>
      <c r="AS55" s="149">
        <f t="shared" si="19"/>
        <v>0</v>
      </c>
      <c r="AT55" s="149">
        <f t="shared" si="20"/>
        <v>0</v>
      </c>
      <c r="AU55" s="149">
        <f t="shared" si="20"/>
        <v>0</v>
      </c>
      <c r="AV55" s="149">
        <f t="shared" si="20"/>
        <v>0</v>
      </c>
      <c r="AW55" s="149">
        <f t="shared" si="20"/>
        <v>0</v>
      </c>
      <c r="AX55" s="149">
        <f t="shared" si="20"/>
        <v>0</v>
      </c>
      <c r="AY55" s="149">
        <f t="shared" si="20"/>
        <v>0</v>
      </c>
      <c r="AZ55" s="149">
        <f t="shared" si="20"/>
        <v>0</v>
      </c>
      <c r="BA55" s="149">
        <f t="shared" si="20"/>
        <v>0</v>
      </c>
      <c r="BB55" s="149">
        <f t="shared" si="20"/>
        <v>0</v>
      </c>
      <c r="BC55" s="149">
        <f t="shared" si="20"/>
        <v>0</v>
      </c>
      <c r="BD55" s="149">
        <f t="shared" si="21"/>
        <v>0</v>
      </c>
      <c r="BE55" s="149">
        <f t="shared" si="21"/>
        <v>0</v>
      </c>
      <c r="BF55" s="149">
        <f t="shared" si="21"/>
        <v>0</v>
      </c>
      <c r="BG55" s="149">
        <f t="shared" si="21"/>
        <v>0</v>
      </c>
      <c r="BH55" s="149">
        <f t="shared" si="21"/>
        <v>0</v>
      </c>
      <c r="BI55" s="149">
        <f t="shared" si="21"/>
        <v>0</v>
      </c>
      <c r="BJ55" s="149">
        <f t="shared" si="21"/>
        <v>0</v>
      </c>
      <c r="BK55" s="149">
        <f t="shared" si="21"/>
        <v>0</v>
      </c>
      <c r="BL55" s="149">
        <f t="shared" si="21"/>
        <v>0</v>
      </c>
      <c r="BM55" s="149">
        <f t="shared" si="21"/>
        <v>0</v>
      </c>
      <c r="BN55" s="149">
        <f t="shared" si="22"/>
        <v>0</v>
      </c>
    </row>
    <row r="56" spans="1:66" s="142" customFormat="1" hidden="1" outlineLevel="1">
      <c r="A56" s="143" t="s">
        <v>11</v>
      </c>
      <c r="F56" s="149">
        <f t="shared" si="16"/>
        <v>0</v>
      </c>
      <c r="G56" s="149">
        <f t="shared" si="16"/>
        <v>0</v>
      </c>
      <c r="H56" s="149">
        <f t="shared" si="16"/>
        <v>0</v>
      </c>
      <c r="I56" s="149">
        <f t="shared" si="16"/>
        <v>0</v>
      </c>
      <c r="J56" s="149">
        <f t="shared" si="16"/>
        <v>0</v>
      </c>
      <c r="K56" s="149">
        <f t="shared" si="16"/>
        <v>0</v>
      </c>
      <c r="L56" s="149">
        <f t="shared" si="16"/>
        <v>0</v>
      </c>
      <c r="M56" s="149">
        <f t="shared" si="16"/>
        <v>0</v>
      </c>
      <c r="N56" s="149">
        <f t="shared" si="16"/>
        <v>0</v>
      </c>
      <c r="O56" s="149">
        <f t="shared" si="16"/>
        <v>0</v>
      </c>
      <c r="P56" s="149">
        <f t="shared" si="17"/>
        <v>0</v>
      </c>
      <c r="Q56" s="149">
        <f t="shared" si="17"/>
        <v>0</v>
      </c>
      <c r="R56" s="149">
        <f t="shared" si="17"/>
        <v>0</v>
      </c>
      <c r="S56" s="149">
        <f t="shared" si="17"/>
        <v>0</v>
      </c>
      <c r="T56" s="149">
        <f t="shared" si="17"/>
        <v>0</v>
      </c>
      <c r="U56" s="149">
        <f t="shared" si="17"/>
        <v>0</v>
      </c>
      <c r="V56" s="149">
        <f t="shared" si="17"/>
        <v>0</v>
      </c>
      <c r="W56" s="149">
        <f t="shared" si="17"/>
        <v>0</v>
      </c>
      <c r="X56" s="149">
        <f t="shared" si="17"/>
        <v>0</v>
      </c>
      <c r="Y56" s="149">
        <f t="shared" si="17"/>
        <v>0</v>
      </c>
      <c r="Z56" s="149">
        <f t="shared" si="18"/>
        <v>0</v>
      </c>
      <c r="AA56" s="149">
        <f t="shared" si="18"/>
        <v>0</v>
      </c>
      <c r="AB56" s="149">
        <f t="shared" si="18"/>
        <v>0</v>
      </c>
      <c r="AC56" s="149">
        <f t="shared" si="18"/>
        <v>0</v>
      </c>
      <c r="AD56" s="149">
        <f t="shared" si="18"/>
        <v>0</v>
      </c>
      <c r="AE56" s="149">
        <f t="shared" si="18"/>
        <v>0</v>
      </c>
      <c r="AF56" s="149">
        <f t="shared" si="18"/>
        <v>0</v>
      </c>
      <c r="AG56" s="149">
        <f t="shared" si="18"/>
        <v>0</v>
      </c>
      <c r="AH56" s="149">
        <f t="shared" si="18"/>
        <v>0</v>
      </c>
      <c r="AI56" s="149">
        <f t="shared" si="18"/>
        <v>0</v>
      </c>
      <c r="AJ56" s="149">
        <f t="shared" si="19"/>
        <v>0</v>
      </c>
      <c r="AK56" s="149">
        <f t="shared" si="19"/>
        <v>0</v>
      </c>
      <c r="AL56" s="149">
        <f t="shared" si="19"/>
        <v>0</v>
      </c>
      <c r="AM56" s="149">
        <f t="shared" si="19"/>
        <v>0</v>
      </c>
      <c r="AN56" s="149">
        <f t="shared" si="19"/>
        <v>0</v>
      </c>
      <c r="AO56" s="149">
        <f t="shared" si="19"/>
        <v>0</v>
      </c>
      <c r="AP56" s="149">
        <f t="shared" si="19"/>
        <v>0</v>
      </c>
      <c r="AQ56" s="149">
        <f t="shared" si="19"/>
        <v>0</v>
      </c>
      <c r="AR56" s="149">
        <f t="shared" si="19"/>
        <v>0</v>
      </c>
      <c r="AS56" s="149">
        <f t="shared" si="19"/>
        <v>0</v>
      </c>
      <c r="AT56" s="149">
        <f t="shared" si="20"/>
        <v>0</v>
      </c>
      <c r="AU56" s="149">
        <f t="shared" si="20"/>
        <v>0</v>
      </c>
      <c r="AV56" s="149">
        <f t="shared" si="20"/>
        <v>0</v>
      </c>
      <c r="AW56" s="149">
        <f t="shared" si="20"/>
        <v>0</v>
      </c>
      <c r="AX56" s="149">
        <f t="shared" si="20"/>
        <v>0</v>
      </c>
      <c r="AY56" s="149">
        <f t="shared" si="20"/>
        <v>0</v>
      </c>
      <c r="AZ56" s="149">
        <f t="shared" si="20"/>
        <v>0</v>
      </c>
      <c r="BA56" s="149">
        <f t="shared" si="20"/>
        <v>0</v>
      </c>
      <c r="BB56" s="149">
        <f t="shared" si="20"/>
        <v>0</v>
      </c>
      <c r="BC56" s="149">
        <f t="shared" si="20"/>
        <v>0</v>
      </c>
      <c r="BD56" s="149">
        <f t="shared" si="21"/>
        <v>0</v>
      </c>
      <c r="BE56" s="149">
        <f t="shared" si="21"/>
        <v>0</v>
      </c>
      <c r="BF56" s="149">
        <f t="shared" si="21"/>
        <v>0</v>
      </c>
      <c r="BG56" s="149">
        <f t="shared" si="21"/>
        <v>0</v>
      </c>
      <c r="BH56" s="149">
        <f t="shared" si="21"/>
        <v>0</v>
      </c>
      <c r="BI56" s="149">
        <f t="shared" si="21"/>
        <v>0</v>
      </c>
      <c r="BJ56" s="149">
        <f t="shared" si="21"/>
        <v>0</v>
      </c>
      <c r="BK56" s="149">
        <f t="shared" si="21"/>
        <v>0</v>
      </c>
      <c r="BL56" s="149">
        <f t="shared" si="21"/>
        <v>0</v>
      </c>
      <c r="BM56" s="149">
        <f t="shared" si="21"/>
        <v>0</v>
      </c>
      <c r="BN56" s="149">
        <f t="shared" si="22"/>
        <v>0</v>
      </c>
    </row>
    <row r="57" spans="1:66" s="142" customFormat="1" hidden="1" outlineLevel="1">
      <c r="A57" s="143" t="str">
        <f>$B$14</f>
        <v>IDA NEW 40-year credits</v>
      </c>
      <c r="F57" s="149">
        <f t="shared" si="16"/>
        <v>0</v>
      </c>
      <c r="G57" s="149">
        <f t="shared" si="16"/>
        <v>0</v>
      </c>
      <c r="H57" s="149">
        <f t="shared" si="16"/>
        <v>0</v>
      </c>
      <c r="I57" s="149">
        <f t="shared" si="16"/>
        <v>0</v>
      </c>
      <c r="J57" s="149">
        <f t="shared" si="16"/>
        <v>0</v>
      </c>
      <c r="K57" s="149">
        <f t="shared" si="16"/>
        <v>0</v>
      </c>
      <c r="L57" s="149">
        <f t="shared" si="16"/>
        <v>0</v>
      </c>
      <c r="M57" s="149">
        <f t="shared" si="16"/>
        <v>0</v>
      </c>
      <c r="N57" s="149">
        <f t="shared" si="16"/>
        <v>0</v>
      </c>
      <c r="O57" s="149">
        <f t="shared" si="16"/>
        <v>0</v>
      </c>
      <c r="P57" s="149">
        <f t="shared" si="17"/>
        <v>0</v>
      </c>
      <c r="Q57" s="149">
        <f t="shared" si="17"/>
        <v>0</v>
      </c>
      <c r="R57" s="149">
        <f t="shared" si="17"/>
        <v>0</v>
      </c>
      <c r="S57" s="149">
        <f t="shared" si="17"/>
        <v>0</v>
      </c>
      <c r="T57" s="149">
        <f t="shared" si="17"/>
        <v>0</v>
      </c>
      <c r="U57" s="149">
        <f t="shared" si="17"/>
        <v>0</v>
      </c>
      <c r="V57" s="149">
        <f t="shared" si="17"/>
        <v>0</v>
      </c>
      <c r="W57" s="149">
        <f t="shared" si="17"/>
        <v>0</v>
      </c>
      <c r="X57" s="149">
        <f t="shared" si="17"/>
        <v>0</v>
      </c>
      <c r="Y57" s="149">
        <f t="shared" si="17"/>
        <v>0</v>
      </c>
      <c r="Z57" s="149">
        <f t="shared" si="18"/>
        <v>0</v>
      </c>
      <c r="AA57" s="149">
        <f t="shared" si="18"/>
        <v>0</v>
      </c>
      <c r="AB57" s="149">
        <f t="shared" si="18"/>
        <v>0</v>
      </c>
      <c r="AC57" s="149">
        <f t="shared" si="18"/>
        <v>0</v>
      </c>
      <c r="AD57" s="149">
        <f t="shared" si="18"/>
        <v>0</v>
      </c>
      <c r="AE57" s="149">
        <f t="shared" si="18"/>
        <v>0</v>
      </c>
      <c r="AF57" s="149">
        <f t="shared" si="18"/>
        <v>0</v>
      </c>
      <c r="AG57" s="149">
        <f t="shared" si="18"/>
        <v>0</v>
      </c>
      <c r="AH57" s="149">
        <f t="shared" si="18"/>
        <v>0</v>
      </c>
      <c r="AI57" s="149">
        <f t="shared" si="18"/>
        <v>0</v>
      </c>
      <c r="AJ57" s="149">
        <f t="shared" si="19"/>
        <v>0</v>
      </c>
      <c r="AK57" s="149">
        <f t="shared" si="19"/>
        <v>0</v>
      </c>
      <c r="AL57" s="149">
        <f t="shared" si="19"/>
        <v>0</v>
      </c>
      <c r="AM57" s="149">
        <f t="shared" si="19"/>
        <v>0</v>
      </c>
      <c r="AN57" s="149">
        <f t="shared" si="19"/>
        <v>0</v>
      </c>
      <c r="AO57" s="149">
        <f t="shared" si="19"/>
        <v>0</v>
      </c>
      <c r="AP57" s="149">
        <f t="shared" si="19"/>
        <v>0</v>
      </c>
      <c r="AQ57" s="149">
        <f t="shared" si="19"/>
        <v>0</v>
      </c>
      <c r="AR57" s="149">
        <f t="shared" si="19"/>
        <v>0</v>
      </c>
      <c r="AS57" s="149">
        <f t="shared" si="19"/>
        <v>0</v>
      </c>
      <c r="AT57" s="149">
        <f t="shared" si="20"/>
        <v>0</v>
      </c>
      <c r="AU57" s="149">
        <f t="shared" si="20"/>
        <v>0</v>
      </c>
      <c r="AV57" s="149">
        <f t="shared" si="20"/>
        <v>0</v>
      </c>
      <c r="AW57" s="149">
        <f t="shared" si="20"/>
        <v>0</v>
      </c>
      <c r="AX57" s="149">
        <f t="shared" si="20"/>
        <v>0</v>
      </c>
      <c r="AY57" s="149">
        <f t="shared" si="20"/>
        <v>0</v>
      </c>
      <c r="AZ57" s="149">
        <f t="shared" si="20"/>
        <v>0</v>
      </c>
      <c r="BA57" s="149">
        <f t="shared" si="20"/>
        <v>0</v>
      </c>
      <c r="BB57" s="149">
        <f t="shared" si="20"/>
        <v>0</v>
      </c>
      <c r="BC57" s="149">
        <f t="shared" si="20"/>
        <v>0</v>
      </c>
      <c r="BD57" s="149">
        <f t="shared" si="21"/>
        <v>0</v>
      </c>
      <c r="BE57" s="149">
        <f t="shared" si="21"/>
        <v>0</v>
      </c>
      <c r="BF57" s="149">
        <f t="shared" si="21"/>
        <v>0</v>
      </c>
      <c r="BG57" s="149">
        <f t="shared" si="21"/>
        <v>0</v>
      </c>
      <c r="BH57" s="149">
        <f t="shared" si="21"/>
        <v>0</v>
      </c>
      <c r="BI57" s="149">
        <f t="shared" si="21"/>
        <v>0</v>
      </c>
      <c r="BJ57" s="149">
        <f t="shared" si="21"/>
        <v>0</v>
      </c>
      <c r="BK57" s="149">
        <f t="shared" si="21"/>
        <v>0</v>
      </c>
      <c r="BL57" s="149">
        <f t="shared" si="21"/>
        <v>0</v>
      </c>
      <c r="BM57" s="149">
        <f t="shared" si="21"/>
        <v>0</v>
      </c>
      <c r="BN57" s="149">
        <f t="shared" si="22"/>
        <v>0</v>
      </c>
    </row>
    <row r="58" spans="1:66" s="142" customFormat="1" hidden="1" outlineLevel="1">
      <c r="A58" s="143" t="str">
        <f>$B$15</f>
        <v>IDA NEW Regular</v>
      </c>
      <c r="F58" s="149">
        <f t="shared" si="16"/>
        <v>0</v>
      </c>
      <c r="G58" s="149">
        <f t="shared" si="16"/>
        <v>0</v>
      </c>
      <c r="H58" s="149">
        <f t="shared" si="16"/>
        <v>0</v>
      </c>
      <c r="I58" s="149">
        <f t="shared" si="16"/>
        <v>0</v>
      </c>
      <c r="J58" s="149">
        <f t="shared" si="16"/>
        <v>0</v>
      </c>
      <c r="K58" s="149">
        <f t="shared" si="16"/>
        <v>0</v>
      </c>
      <c r="L58" s="149">
        <f t="shared" si="16"/>
        <v>0</v>
      </c>
      <c r="M58" s="149">
        <f t="shared" si="16"/>
        <v>0</v>
      </c>
      <c r="N58" s="149">
        <f t="shared" si="16"/>
        <v>0</v>
      </c>
      <c r="O58" s="149">
        <f t="shared" si="16"/>
        <v>0</v>
      </c>
      <c r="P58" s="149">
        <f t="shared" si="17"/>
        <v>0</v>
      </c>
      <c r="Q58" s="149">
        <f t="shared" si="17"/>
        <v>0</v>
      </c>
      <c r="R58" s="149">
        <f t="shared" si="17"/>
        <v>0</v>
      </c>
      <c r="S58" s="149">
        <f t="shared" si="17"/>
        <v>0</v>
      </c>
      <c r="T58" s="149">
        <f t="shared" si="17"/>
        <v>0</v>
      </c>
      <c r="U58" s="149">
        <f t="shared" si="17"/>
        <v>0</v>
      </c>
      <c r="V58" s="149">
        <f t="shared" si="17"/>
        <v>0</v>
      </c>
      <c r="W58" s="149">
        <f t="shared" si="17"/>
        <v>0</v>
      </c>
      <c r="X58" s="149">
        <f t="shared" si="17"/>
        <v>0</v>
      </c>
      <c r="Y58" s="149">
        <f t="shared" si="17"/>
        <v>0</v>
      </c>
      <c r="Z58" s="149">
        <f t="shared" si="18"/>
        <v>0</v>
      </c>
      <c r="AA58" s="149">
        <f t="shared" si="18"/>
        <v>0</v>
      </c>
      <c r="AB58" s="149">
        <f t="shared" si="18"/>
        <v>0</v>
      </c>
      <c r="AC58" s="149">
        <f t="shared" si="18"/>
        <v>0</v>
      </c>
      <c r="AD58" s="149">
        <f t="shared" si="18"/>
        <v>0</v>
      </c>
      <c r="AE58" s="149">
        <f t="shared" si="18"/>
        <v>0</v>
      </c>
      <c r="AF58" s="149">
        <f t="shared" si="18"/>
        <v>0</v>
      </c>
      <c r="AG58" s="149">
        <f t="shared" si="18"/>
        <v>0</v>
      </c>
      <c r="AH58" s="149">
        <f t="shared" si="18"/>
        <v>0</v>
      </c>
      <c r="AI58" s="149">
        <f t="shared" si="18"/>
        <v>0</v>
      </c>
      <c r="AJ58" s="149">
        <f t="shared" si="19"/>
        <v>0</v>
      </c>
      <c r="AK58" s="149">
        <f t="shared" si="19"/>
        <v>0</v>
      </c>
      <c r="AL58" s="149">
        <f t="shared" si="19"/>
        <v>0</v>
      </c>
      <c r="AM58" s="149">
        <f t="shared" si="19"/>
        <v>0</v>
      </c>
      <c r="AN58" s="149">
        <f t="shared" si="19"/>
        <v>0</v>
      </c>
      <c r="AO58" s="149">
        <f t="shared" si="19"/>
        <v>0</v>
      </c>
      <c r="AP58" s="149">
        <f t="shared" si="19"/>
        <v>0</v>
      </c>
      <c r="AQ58" s="149">
        <f t="shared" si="19"/>
        <v>0</v>
      </c>
      <c r="AR58" s="149">
        <f t="shared" si="19"/>
        <v>0</v>
      </c>
      <c r="AS58" s="149">
        <f t="shared" si="19"/>
        <v>0</v>
      </c>
      <c r="AT58" s="149">
        <f t="shared" si="20"/>
        <v>0</v>
      </c>
      <c r="AU58" s="149">
        <f t="shared" si="20"/>
        <v>0</v>
      </c>
      <c r="AV58" s="149">
        <f t="shared" si="20"/>
        <v>0</v>
      </c>
      <c r="AW58" s="149">
        <f t="shared" si="20"/>
        <v>0</v>
      </c>
      <c r="AX58" s="149">
        <f t="shared" si="20"/>
        <v>0</v>
      </c>
      <c r="AY58" s="149">
        <f t="shared" si="20"/>
        <v>0</v>
      </c>
      <c r="AZ58" s="149">
        <f t="shared" si="20"/>
        <v>0</v>
      </c>
      <c r="BA58" s="149">
        <f t="shared" si="20"/>
        <v>0</v>
      </c>
      <c r="BB58" s="149">
        <f t="shared" si="20"/>
        <v>0</v>
      </c>
      <c r="BC58" s="149">
        <f t="shared" si="20"/>
        <v>0</v>
      </c>
      <c r="BD58" s="149">
        <f t="shared" si="21"/>
        <v>0</v>
      </c>
      <c r="BE58" s="149">
        <f t="shared" si="21"/>
        <v>0</v>
      </c>
      <c r="BF58" s="149">
        <f t="shared" si="21"/>
        <v>0</v>
      </c>
      <c r="BG58" s="149">
        <f t="shared" si="21"/>
        <v>0</v>
      </c>
      <c r="BH58" s="149">
        <f t="shared" si="21"/>
        <v>0</v>
      </c>
      <c r="BI58" s="149">
        <f t="shared" si="21"/>
        <v>0</v>
      </c>
      <c r="BJ58" s="149">
        <f t="shared" si="21"/>
        <v>0</v>
      </c>
      <c r="BK58" s="149">
        <f t="shared" si="21"/>
        <v>0</v>
      </c>
      <c r="BL58" s="149">
        <f t="shared" si="21"/>
        <v>0</v>
      </c>
      <c r="BM58" s="149">
        <f t="shared" si="21"/>
        <v>0</v>
      </c>
      <c r="BN58" s="149">
        <f t="shared" si="22"/>
        <v>0</v>
      </c>
    </row>
    <row r="59" spans="1:66" s="142" customFormat="1" hidden="1" outlineLevel="1">
      <c r="A59" s="143" t="str">
        <f>$B$16</f>
        <v>IDA NEW Blend (also enter) --&gt;</v>
      </c>
      <c r="F59" s="149">
        <f t="shared" si="16"/>
        <v>0</v>
      </c>
      <c r="G59" s="149">
        <f t="shared" si="16"/>
        <v>0</v>
      </c>
      <c r="H59" s="149">
        <f t="shared" si="16"/>
        <v>0</v>
      </c>
      <c r="I59" s="149">
        <f t="shared" si="16"/>
        <v>0</v>
      </c>
      <c r="J59" s="149">
        <f t="shared" si="16"/>
        <v>0</v>
      </c>
      <c r="K59" s="149">
        <f t="shared" si="16"/>
        <v>0</v>
      </c>
      <c r="L59" s="149">
        <f t="shared" si="16"/>
        <v>0</v>
      </c>
      <c r="M59" s="149">
        <f t="shared" si="16"/>
        <v>0</v>
      </c>
      <c r="N59" s="149">
        <f t="shared" si="16"/>
        <v>0</v>
      </c>
      <c r="O59" s="149">
        <f t="shared" si="16"/>
        <v>0</v>
      </c>
      <c r="P59" s="149">
        <f t="shared" si="17"/>
        <v>0</v>
      </c>
      <c r="Q59" s="149">
        <f t="shared" si="17"/>
        <v>0</v>
      </c>
      <c r="R59" s="149">
        <f t="shared" si="17"/>
        <v>0</v>
      </c>
      <c r="S59" s="149">
        <f t="shared" si="17"/>
        <v>0</v>
      </c>
      <c r="T59" s="149">
        <f t="shared" si="17"/>
        <v>0</v>
      </c>
      <c r="U59" s="149">
        <f t="shared" si="17"/>
        <v>0</v>
      </c>
      <c r="V59" s="149">
        <f t="shared" si="17"/>
        <v>0</v>
      </c>
      <c r="W59" s="149">
        <f t="shared" si="17"/>
        <v>0</v>
      </c>
      <c r="X59" s="149">
        <f t="shared" si="17"/>
        <v>0</v>
      </c>
      <c r="Y59" s="149">
        <f t="shared" si="17"/>
        <v>0</v>
      </c>
      <c r="Z59" s="149">
        <f t="shared" si="18"/>
        <v>0</v>
      </c>
      <c r="AA59" s="149">
        <f t="shared" si="18"/>
        <v>0</v>
      </c>
      <c r="AB59" s="149">
        <f t="shared" si="18"/>
        <v>0</v>
      </c>
      <c r="AC59" s="149">
        <f t="shared" si="18"/>
        <v>0</v>
      </c>
      <c r="AD59" s="149">
        <f t="shared" si="18"/>
        <v>0</v>
      </c>
      <c r="AE59" s="149">
        <f t="shared" si="18"/>
        <v>0</v>
      </c>
      <c r="AF59" s="149">
        <f t="shared" si="18"/>
        <v>0</v>
      </c>
      <c r="AG59" s="149">
        <f t="shared" si="18"/>
        <v>0</v>
      </c>
      <c r="AH59" s="149">
        <f t="shared" si="18"/>
        <v>0</v>
      </c>
      <c r="AI59" s="149">
        <f t="shared" si="18"/>
        <v>0</v>
      </c>
      <c r="AJ59" s="149">
        <f t="shared" si="19"/>
        <v>0</v>
      </c>
      <c r="AK59" s="149">
        <f t="shared" si="19"/>
        <v>0</v>
      </c>
      <c r="AL59" s="149">
        <f t="shared" si="19"/>
        <v>0</v>
      </c>
      <c r="AM59" s="149">
        <f t="shared" si="19"/>
        <v>0</v>
      </c>
      <c r="AN59" s="149">
        <f t="shared" si="19"/>
        <v>0</v>
      </c>
      <c r="AO59" s="149">
        <f t="shared" si="19"/>
        <v>0</v>
      </c>
      <c r="AP59" s="149">
        <f t="shared" si="19"/>
        <v>0</v>
      </c>
      <c r="AQ59" s="149">
        <f t="shared" si="19"/>
        <v>0</v>
      </c>
      <c r="AR59" s="149">
        <f t="shared" si="19"/>
        <v>0</v>
      </c>
      <c r="AS59" s="149">
        <f t="shared" si="19"/>
        <v>0</v>
      </c>
      <c r="AT59" s="149">
        <f t="shared" si="20"/>
        <v>0</v>
      </c>
      <c r="AU59" s="149">
        <f t="shared" si="20"/>
        <v>0</v>
      </c>
      <c r="AV59" s="149">
        <f t="shared" si="20"/>
        <v>0</v>
      </c>
      <c r="AW59" s="149">
        <f t="shared" si="20"/>
        <v>0</v>
      </c>
      <c r="AX59" s="149">
        <f t="shared" si="20"/>
        <v>0</v>
      </c>
      <c r="AY59" s="149">
        <f t="shared" si="20"/>
        <v>0</v>
      </c>
      <c r="AZ59" s="149">
        <f t="shared" si="20"/>
        <v>0</v>
      </c>
      <c r="BA59" s="149">
        <f t="shared" si="20"/>
        <v>0</v>
      </c>
      <c r="BB59" s="149">
        <f t="shared" si="20"/>
        <v>0</v>
      </c>
      <c r="BC59" s="149">
        <f t="shared" si="20"/>
        <v>0</v>
      </c>
      <c r="BD59" s="149">
        <f t="shared" si="21"/>
        <v>0</v>
      </c>
      <c r="BE59" s="149">
        <f t="shared" si="21"/>
        <v>0</v>
      </c>
      <c r="BF59" s="149">
        <f t="shared" si="21"/>
        <v>0</v>
      </c>
      <c r="BG59" s="149">
        <f t="shared" si="21"/>
        <v>0</v>
      </c>
      <c r="BH59" s="149">
        <f t="shared" si="21"/>
        <v>0</v>
      </c>
      <c r="BI59" s="149">
        <f t="shared" si="21"/>
        <v>0</v>
      </c>
      <c r="BJ59" s="149">
        <f t="shared" si="21"/>
        <v>0</v>
      </c>
      <c r="BK59" s="149">
        <f t="shared" si="21"/>
        <v>0</v>
      </c>
      <c r="BL59" s="149">
        <f t="shared" si="21"/>
        <v>0</v>
      </c>
      <c r="BM59" s="149">
        <f t="shared" si="21"/>
        <v>0</v>
      </c>
      <c r="BN59" s="149">
        <f t="shared" si="22"/>
        <v>0</v>
      </c>
    </row>
    <row r="60" spans="1:66" s="142" customFormat="1" hidden="1" outlineLevel="1">
      <c r="A60" s="143" t="str">
        <f>$B$17</f>
        <v>IDA NEW 60-year credits</v>
      </c>
      <c r="F60" s="149">
        <f t="shared" si="16"/>
        <v>0</v>
      </c>
      <c r="G60" s="149">
        <f t="shared" si="16"/>
        <v>0</v>
      </c>
      <c r="H60" s="149">
        <f t="shared" si="16"/>
        <v>0</v>
      </c>
      <c r="I60" s="149">
        <f t="shared" si="16"/>
        <v>0</v>
      </c>
      <c r="J60" s="149">
        <f t="shared" si="16"/>
        <v>0</v>
      </c>
      <c r="K60" s="149">
        <f t="shared" si="16"/>
        <v>0</v>
      </c>
      <c r="L60" s="149">
        <f t="shared" si="16"/>
        <v>0</v>
      </c>
      <c r="M60" s="149">
        <f t="shared" si="16"/>
        <v>0</v>
      </c>
      <c r="N60" s="149">
        <f t="shared" si="16"/>
        <v>0</v>
      </c>
      <c r="O60" s="149">
        <f t="shared" si="16"/>
        <v>0</v>
      </c>
      <c r="P60" s="149">
        <f t="shared" si="17"/>
        <v>0</v>
      </c>
      <c r="Q60" s="149">
        <f t="shared" si="17"/>
        <v>0</v>
      </c>
      <c r="R60" s="149">
        <f t="shared" si="17"/>
        <v>0</v>
      </c>
      <c r="S60" s="149">
        <f t="shared" si="17"/>
        <v>0</v>
      </c>
      <c r="T60" s="149">
        <f t="shared" si="17"/>
        <v>0</v>
      </c>
      <c r="U60" s="149">
        <f t="shared" si="17"/>
        <v>0</v>
      </c>
      <c r="V60" s="149">
        <f t="shared" si="17"/>
        <v>0</v>
      </c>
      <c r="W60" s="149">
        <f t="shared" si="17"/>
        <v>0</v>
      </c>
      <c r="X60" s="149">
        <f t="shared" si="17"/>
        <v>0</v>
      </c>
      <c r="Y60" s="149">
        <f t="shared" si="17"/>
        <v>0</v>
      </c>
      <c r="Z60" s="149">
        <f t="shared" si="18"/>
        <v>0</v>
      </c>
      <c r="AA60" s="149">
        <f t="shared" si="18"/>
        <v>0</v>
      </c>
      <c r="AB60" s="149">
        <f t="shared" si="18"/>
        <v>0</v>
      </c>
      <c r="AC60" s="149">
        <f t="shared" si="18"/>
        <v>0</v>
      </c>
      <c r="AD60" s="149">
        <f t="shared" si="18"/>
        <v>0</v>
      </c>
      <c r="AE60" s="149">
        <f t="shared" si="18"/>
        <v>0</v>
      </c>
      <c r="AF60" s="149">
        <f t="shared" si="18"/>
        <v>0</v>
      </c>
      <c r="AG60" s="149">
        <f t="shared" si="18"/>
        <v>0</v>
      </c>
      <c r="AH60" s="149">
        <f t="shared" si="18"/>
        <v>0</v>
      </c>
      <c r="AI60" s="149">
        <f t="shared" si="18"/>
        <v>0</v>
      </c>
      <c r="AJ60" s="149">
        <f t="shared" si="19"/>
        <v>0</v>
      </c>
      <c r="AK60" s="149">
        <f t="shared" si="19"/>
        <v>0</v>
      </c>
      <c r="AL60" s="149">
        <f t="shared" si="19"/>
        <v>0</v>
      </c>
      <c r="AM60" s="149">
        <f t="shared" si="19"/>
        <v>0</v>
      </c>
      <c r="AN60" s="149">
        <f t="shared" si="19"/>
        <v>0</v>
      </c>
      <c r="AO60" s="149">
        <f t="shared" si="19"/>
        <v>0</v>
      </c>
      <c r="AP60" s="149">
        <f t="shared" si="19"/>
        <v>0</v>
      </c>
      <c r="AQ60" s="149">
        <f t="shared" si="19"/>
        <v>0</v>
      </c>
      <c r="AR60" s="149">
        <f t="shared" si="19"/>
        <v>0</v>
      </c>
      <c r="AS60" s="149">
        <f t="shared" si="19"/>
        <v>0</v>
      </c>
      <c r="AT60" s="149">
        <f t="shared" si="20"/>
        <v>0</v>
      </c>
      <c r="AU60" s="149">
        <f t="shared" si="20"/>
        <v>0</v>
      </c>
      <c r="AV60" s="149">
        <f t="shared" si="20"/>
        <v>0</v>
      </c>
      <c r="AW60" s="149">
        <f t="shared" si="20"/>
        <v>0</v>
      </c>
      <c r="AX60" s="149">
        <f t="shared" si="20"/>
        <v>0</v>
      </c>
      <c r="AY60" s="149">
        <f t="shared" si="20"/>
        <v>0</v>
      </c>
      <c r="AZ60" s="149">
        <f t="shared" si="20"/>
        <v>0</v>
      </c>
      <c r="BA60" s="149">
        <f t="shared" si="20"/>
        <v>0</v>
      </c>
      <c r="BB60" s="149">
        <f t="shared" si="20"/>
        <v>0</v>
      </c>
      <c r="BC60" s="149">
        <f t="shared" si="20"/>
        <v>0</v>
      </c>
      <c r="BD60" s="149">
        <f t="shared" si="21"/>
        <v>0</v>
      </c>
      <c r="BE60" s="149">
        <f t="shared" si="21"/>
        <v>0</v>
      </c>
      <c r="BF60" s="149">
        <f t="shared" si="21"/>
        <v>0</v>
      </c>
      <c r="BG60" s="149">
        <f t="shared" si="21"/>
        <v>0</v>
      </c>
      <c r="BH60" s="149">
        <f t="shared" si="21"/>
        <v>0</v>
      </c>
      <c r="BI60" s="149">
        <f t="shared" si="21"/>
        <v>0</v>
      </c>
      <c r="BJ60" s="149">
        <f t="shared" si="21"/>
        <v>0</v>
      </c>
      <c r="BK60" s="149">
        <f t="shared" si="21"/>
        <v>0</v>
      </c>
      <c r="BL60" s="149">
        <f t="shared" si="21"/>
        <v>0</v>
      </c>
      <c r="BM60" s="149">
        <f t="shared" si="21"/>
        <v>0</v>
      </c>
      <c r="BN60" s="149">
        <f t="shared" si="22"/>
        <v>0</v>
      </c>
    </row>
    <row r="61" spans="1:66" s="126" customFormat="1" collapsed="1">
      <c r="A61" s="141"/>
      <c r="F61" s="146"/>
      <c r="G61" s="146"/>
      <c r="H61" s="146"/>
      <c r="I61" s="146"/>
      <c r="J61" s="146"/>
      <c r="K61" s="146"/>
      <c r="L61" s="146"/>
      <c r="M61" s="146"/>
      <c r="N61" s="146"/>
      <c r="O61" s="146"/>
      <c r="P61" s="146"/>
      <c r="Q61" s="146"/>
      <c r="R61" s="146"/>
      <c r="S61" s="146"/>
      <c r="T61" s="146"/>
      <c r="U61" s="146"/>
      <c r="V61" s="146"/>
      <c r="W61" s="146"/>
      <c r="X61" s="146"/>
      <c r="Y61" s="146"/>
      <c r="Z61" s="146"/>
      <c r="AA61" s="152"/>
      <c r="AB61" s="152"/>
      <c r="AC61" s="152"/>
      <c r="AD61" s="152"/>
      <c r="AE61" s="153"/>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2"/>
      <c r="BD61" s="152"/>
      <c r="BE61" s="152"/>
      <c r="BF61" s="152"/>
      <c r="BG61" s="152"/>
      <c r="BH61" s="152"/>
      <c r="BI61" s="152"/>
      <c r="BJ61" s="152"/>
      <c r="BK61" s="152"/>
      <c r="BL61" s="152"/>
      <c r="BM61" s="152"/>
      <c r="BN61" s="152"/>
    </row>
    <row r="62" spans="1:66" s="126" customFormat="1">
      <c r="A62" s="147" t="s">
        <v>81</v>
      </c>
      <c r="F62" s="146"/>
      <c r="G62" s="146"/>
      <c r="H62" s="146"/>
      <c r="I62" s="146"/>
      <c r="J62" s="146"/>
      <c r="K62" s="146"/>
      <c r="L62" s="146"/>
      <c r="M62" s="146"/>
      <c r="N62" s="146"/>
      <c r="O62" s="146"/>
      <c r="P62" s="146"/>
      <c r="Q62" s="146"/>
      <c r="R62" s="146"/>
      <c r="S62" s="146"/>
      <c r="T62" s="146"/>
      <c r="U62" s="146"/>
      <c r="V62" s="146"/>
      <c r="W62" s="146"/>
      <c r="X62" s="146"/>
      <c r="Y62" s="146"/>
      <c r="Z62" s="146"/>
      <c r="AA62" s="152"/>
      <c r="AB62" s="152"/>
      <c r="AC62" s="152"/>
      <c r="AD62" s="152"/>
      <c r="AE62" s="153"/>
      <c r="AF62" s="152"/>
      <c r="AG62" s="152"/>
      <c r="AH62" s="152"/>
      <c r="AI62" s="152"/>
      <c r="AJ62" s="152"/>
      <c r="AK62" s="152"/>
      <c r="AL62" s="152"/>
      <c r="AM62" s="152"/>
      <c r="AN62" s="152"/>
      <c r="AO62" s="152"/>
      <c r="AP62" s="152"/>
      <c r="AQ62" s="152"/>
      <c r="AR62" s="152"/>
      <c r="AS62" s="152"/>
      <c r="AT62" s="152"/>
      <c r="AU62" s="152"/>
      <c r="AV62" s="152"/>
      <c r="AW62" s="152"/>
      <c r="AX62" s="152"/>
      <c r="AY62" s="152"/>
      <c r="AZ62" s="152"/>
      <c r="BA62" s="152"/>
      <c r="BB62" s="152"/>
      <c r="BC62" s="152"/>
      <c r="BD62" s="152"/>
      <c r="BE62" s="152"/>
      <c r="BF62" s="152"/>
      <c r="BG62" s="152"/>
      <c r="BH62" s="152"/>
      <c r="BI62" s="152"/>
      <c r="BJ62" s="152"/>
      <c r="BK62" s="152"/>
      <c r="BL62" s="152"/>
      <c r="BM62" s="152"/>
      <c r="BN62" s="152"/>
    </row>
    <row r="63" spans="1:66" s="227" customFormat="1" ht="18.75" customHeight="1">
      <c r="A63" s="225" t="s">
        <v>80</v>
      </c>
      <c r="B63" s="327"/>
      <c r="C63" s="327"/>
      <c r="D63" s="327"/>
      <c r="E63" s="327"/>
      <c r="F63" s="314">
        <f t="shared" ref="F63:AK63" si="23">SUM(F64:F70)</f>
        <v>0</v>
      </c>
      <c r="G63" s="314">
        <f t="shared" si="23"/>
        <v>7.4999999999999993E-5</v>
      </c>
      <c r="H63" s="314">
        <f>SUM(H64:H70)</f>
        <v>7.4999999999999993E-5</v>
      </c>
      <c r="I63" s="314">
        <f t="shared" si="23"/>
        <v>7.4999999999999993E-5</v>
      </c>
      <c r="J63" s="314">
        <f t="shared" si="23"/>
        <v>7.4999999999999993E-5</v>
      </c>
      <c r="K63" s="314">
        <f t="shared" si="23"/>
        <v>7.4999999999999993E-5</v>
      </c>
      <c r="L63" s="314">
        <f t="shared" si="23"/>
        <v>7.4999999999999993E-5</v>
      </c>
      <c r="M63" s="314">
        <f t="shared" si="23"/>
        <v>7.4999999999999993E-5</v>
      </c>
      <c r="N63" s="314">
        <f t="shared" si="23"/>
        <v>7.2656249999999994E-5</v>
      </c>
      <c r="O63" s="314">
        <f t="shared" si="23"/>
        <v>7.0312499999999995E-5</v>
      </c>
      <c r="P63" s="314">
        <f t="shared" si="23"/>
        <v>6.7968749999999995E-5</v>
      </c>
      <c r="Q63" s="314">
        <f t="shared" si="23"/>
        <v>6.5624999999999996E-5</v>
      </c>
      <c r="R63" s="314">
        <f t="shared" si="23"/>
        <v>6.3281249999999983E-5</v>
      </c>
      <c r="S63" s="314">
        <f t="shared" si="23"/>
        <v>6.0937499999999984E-5</v>
      </c>
      <c r="T63" s="314">
        <f t="shared" si="23"/>
        <v>5.8593749999999984E-5</v>
      </c>
      <c r="U63" s="314">
        <f t="shared" si="23"/>
        <v>5.6249999999999985E-5</v>
      </c>
      <c r="V63" s="314">
        <f t="shared" si="23"/>
        <v>5.3906249999999979E-5</v>
      </c>
      <c r="W63" s="314">
        <f t="shared" si="23"/>
        <v>5.1562499999999979E-5</v>
      </c>
      <c r="X63" s="314">
        <f t="shared" si="23"/>
        <v>4.921874999999998E-5</v>
      </c>
      <c r="Y63" s="314">
        <f t="shared" si="23"/>
        <v>4.6874999999999974E-5</v>
      </c>
      <c r="Z63" s="226">
        <f t="shared" si="23"/>
        <v>4.4531249999999974E-5</v>
      </c>
      <c r="AA63" s="226">
        <f t="shared" si="23"/>
        <v>4.2187499999999968E-5</v>
      </c>
      <c r="AB63" s="226">
        <f t="shared" si="23"/>
        <v>3.9843749999999969E-5</v>
      </c>
      <c r="AC63" s="226">
        <f t="shared" si="23"/>
        <v>3.749999999999997E-5</v>
      </c>
      <c r="AD63" s="226">
        <f t="shared" si="23"/>
        <v>3.5156249999999963E-5</v>
      </c>
      <c r="AE63" s="226">
        <f t="shared" si="23"/>
        <v>3.2812499999999964E-5</v>
      </c>
      <c r="AF63" s="226">
        <f t="shared" si="23"/>
        <v>3.0468749999999961E-5</v>
      </c>
      <c r="AG63" s="226">
        <f t="shared" si="23"/>
        <v>2.8124999999999962E-5</v>
      </c>
      <c r="AH63" s="226">
        <f t="shared" si="23"/>
        <v>2.5781249999999963E-5</v>
      </c>
      <c r="AI63" s="226">
        <f t="shared" si="23"/>
        <v>2.3437499999999963E-5</v>
      </c>
      <c r="AJ63" s="226">
        <f t="shared" si="23"/>
        <v>2.1093749999999967E-5</v>
      </c>
      <c r="AK63" s="226">
        <f t="shared" si="23"/>
        <v>1.8749999999999968E-5</v>
      </c>
      <c r="AL63" s="226">
        <f t="shared" ref="AL63:BN63" si="24">SUM(AL64:AL70)</f>
        <v>1.6406249999999968E-5</v>
      </c>
      <c r="AM63" s="226">
        <f t="shared" si="24"/>
        <v>1.4062499999999967E-5</v>
      </c>
      <c r="AN63" s="226">
        <f t="shared" si="24"/>
        <v>1.1718749999999968E-5</v>
      </c>
      <c r="AO63" s="226">
        <f t="shared" si="24"/>
        <v>9.374999999999967E-6</v>
      </c>
      <c r="AP63" s="226">
        <f t="shared" si="24"/>
        <v>7.0312499999999668E-6</v>
      </c>
      <c r="AQ63" s="226">
        <f t="shared" si="24"/>
        <v>4.6874999999999666E-6</v>
      </c>
      <c r="AR63" s="226">
        <f t="shared" si="24"/>
        <v>2.3437499999999668E-6</v>
      </c>
      <c r="AS63" s="226">
        <f t="shared" si="24"/>
        <v>0</v>
      </c>
      <c r="AT63" s="226">
        <f t="shared" si="24"/>
        <v>0</v>
      </c>
      <c r="AU63" s="226">
        <f t="shared" si="24"/>
        <v>0</v>
      </c>
      <c r="AV63" s="226">
        <f t="shared" si="24"/>
        <v>0</v>
      </c>
      <c r="AW63" s="226">
        <f t="shared" si="24"/>
        <v>0</v>
      </c>
      <c r="AX63" s="226">
        <f t="shared" si="24"/>
        <v>0</v>
      </c>
      <c r="AY63" s="226">
        <f t="shared" si="24"/>
        <v>0</v>
      </c>
      <c r="AZ63" s="226">
        <f t="shared" si="24"/>
        <v>0</v>
      </c>
      <c r="BA63" s="226">
        <f t="shared" si="24"/>
        <v>0</v>
      </c>
      <c r="BB63" s="226">
        <f t="shared" si="24"/>
        <v>0</v>
      </c>
      <c r="BC63" s="226">
        <f t="shared" si="24"/>
        <v>0</v>
      </c>
      <c r="BD63" s="226">
        <f t="shared" si="24"/>
        <v>0</v>
      </c>
      <c r="BE63" s="226">
        <f t="shared" si="24"/>
        <v>0</v>
      </c>
      <c r="BF63" s="226">
        <f t="shared" si="24"/>
        <v>0</v>
      </c>
      <c r="BG63" s="226">
        <f t="shared" si="24"/>
        <v>0</v>
      </c>
      <c r="BH63" s="226">
        <f t="shared" si="24"/>
        <v>0</v>
      </c>
      <c r="BI63" s="226">
        <f t="shared" si="24"/>
        <v>0</v>
      </c>
      <c r="BJ63" s="226">
        <f t="shared" si="24"/>
        <v>0</v>
      </c>
      <c r="BK63" s="226">
        <f t="shared" si="24"/>
        <v>0</v>
      </c>
      <c r="BL63" s="226">
        <f t="shared" si="24"/>
        <v>0</v>
      </c>
      <c r="BM63" s="226">
        <f t="shared" si="24"/>
        <v>0</v>
      </c>
      <c r="BN63" s="226">
        <f t="shared" si="24"/>
        <v>0</v>
      </c>
    </row>
    <row r="64" spans="1:66" s="142" customFormat="1" hidden="1" outlineLevel="1">
      <c r="A64" s="143" t="s">
        <v>7</v>
      </c>
      <c r="F64" s="315">
        <f t="shared" ref="F64:AK64" si="25">D142</f>
        <v>0</v>
      </c>
      <c r="G64" s="315">
        <f t="shared" si="25"/>
        <v>7.4999999999999993E-5</v>
      </c>
      <c r="H64" s="315">
        <f t="shared" si="25"/>
        <v>7.4999999999999993E-5</v>
      </c>
      <c r="I64" s="315">
        <f t="shared" si="25"/>
        <v>7.4999999999999993E-5</v>
      </c>
      <c r="J64" s="315">
        <f t="shared" si="25"/>
        <v>7.4999999999999993E-5</v>
      </c>
      <c r="K64" s="315">
        <f t="shared" si="25"/>
        <v>7.4999999999999993E-5</v>
      </c>
      <c r="L64" s="315">
        <f t="shared" si="25"/>
        <v>7.4999999999999993E-5</v>
      </c>
      <c r="M64" s="315">
        <f t="shared" si="25"/>
        <v>7.4999999999999993E-5</v>
      </c>
      <c r="N64" s="315">
        <f t="shared" si="25"/>
        <v>7.2656249999999994E-5</v>
      </c>
      <c r="O64" s="315">
        <f t="shared" si="25"/>
        <v>7.0312499999999995E-5</v>
      </c>
      <c r="P64" s="315">
        <f t="shared" si="25"/>
        <v>6.7968749999999995E-5</v>
      </c>
      <c r="Q64" s="315">
        <f t="shared" si="25"/>
        <v>6.5624999999999996E-5</v>
      </c>
      <c r="R64" s="315">
        <f t="shared" si="25"/>
        <v>6.3281249999999983E-5</v>
      </c>
      <c r="S64" s="315">
        <f t="shared" si="25"/>
        <v>6.0937499999999984E-5</v>
      </c>
      <c r="T64" s="315">
        <f t="shared" si="25"/>
        <v>5.8593749999999984E-5</v>
      </c>
      <c r="U64" s="315">
        <f t="shared" si="25"/>
        <v>5.6249999999999985E-5</v>
      </c>
      <c r="V64" s="315">
        <f t="shared" si="25"/>
        <v>5.3906249999999979E-5</v>
      </c>
      <c r="W64" s="315">
        <f t="shared" si="25"/>
        <v>5.1562499999999979E-5</v>
      </c>
      <c r="X64" s="315">
        <f t="shared" si="25"/>
        <v>4.921874999999998E-5</v>
      </c>
      <c r="Y64" s="149">
        <f t="shared" si="25"/>
        <v>4.6874999999999974E-5</v>
      </c>
      <c r="Z64" s="149">
        <f t="shared" si="25"/>
        <v>4.4531249999999974E-5</v>
      </c>
      <c r="AA64" s="149">
        <f t="shared" si="25"/>
        <v>4.2187499999999968E-5</v>
      </c>
      <c r="AB64" s="149">
        <f t="shared" si="25"/>
        <v>3.9843749999999969E-5</v>
      </c>
      <c r="AC64" s="149">
        <f t="shared" si="25"/>
        <v>3.749999999999997E-5</v>
      </c>
      <c r="AD64" s="149">
        <f t="shared" si="25"/>
        <v>3.5156249999999963E-5</v>
      </c>
      <c r="AE64" s="149">
        <f t="shared" si="25"/>
        <v>3.2812499999999964E-5</v>
      </c>
      <c r="AF64" s="149">
        <f t="shared" si="25"/>
        <v>3.0468749999999961E-5</v>
      </c>
      <c r="AG64" s="149">
        <f t="shared" si="25"/>
        <v>2.8124999999999962E-5</v>
      </c>
      <c r="AH64" s="149">
        <f t="shared" si="25"/>
        <v>2.5781249999999963E-5</v>
      </c>
      <c r="AI64" s="149">
        <f t="shared" si="25"/>
        <v>2.3437499999999963E-5</v>
      </c>
      <c r="AJ64" s="149">
        <f t="shared" si="25"/>
        <v>2.1093749999999967E-5</v>
      </c>
      <c r="AK64" s="149">
        <f t="shared" si="25"/>
        <v>1.8749999999999968E-5</v>
      </c>
      <c r="AL64" s="149">
        <f t="shared" ref="AL64:BN64" si="26">AJ142</f>
        <v>1.6406249999999968E-5</v>
      </c>
      <c r="AM64" s="149">
        <f t="shared" si="26"/>
        <v>1.4062499999999967E-5</v>
      </c>
      <c r="AN64" s="149">
        <f t="shared" si="26"/>
        <v>1.1718749999999968E-5</v>
      </c>
      <c r="AO64" s="149">
        <f t="shared" si="26"/>
        <v>9.374999999999967E-6</v>
      </c>
      <c r="AP64" s="149">
        <f t="shared" si="26"/>
        <v>7.0312499999999668E-6</v>
      </c>
      <c r="AQ64" s="149">
        <f t="shared" si="26"/>
        <v>4.6874999999999666E-6</v>
      </c>
      <c r="AR64" s="149">
        <f t="shared" si="26"/>
        <v>2.3437499999999668E-6</v>
      </c>
      <c r="AS64" s="149">
        <f t="shared" si="26"/>
        <v>0</v>
      </c>
      <c r="AT64" s="149">
        <f t="shared" si="26"/>
        <v>0</v>
      </c>
      <c r="AU64" s="149">
        <f t="shared" si="26"/>
        <v>0</v>
      </c>
      <c r="AV64" s="149">
        <f t="shared" si="26"/>
        <v>0</v>
      </c>
      <c r="AW64" s="149">
        <f t="shared" si="26"/>
        <v>0</v>
      </c>
      <c r="AX64" s="149">
        <f t="shared" si="26"/>
        <v>0</v>
      </c>
      <c r="AY64" s="149">
        <f t="shared" si="26"/>
        <v>0</v>
      </c>
      <c r="AZ64" s="149">
        <f t="shared" si="26"/>
        <v>0</v>
      </c>
      <c r="BA64" s="149">
        <f t="shared" si="26"/>
        <v>0</v>
      </c>
      <c r="BB64" s="149">
        <f t="shared" si="26"/>
        <v>0</v>
      </c>
      <c r="BC64" s="149">
        <f t="shared" si="26"/>
        <v>0</v>
      </c>
      <c r="BD64" s="149">
        <f t="shared" si="26"/>
        <v>0</v>
      </c>
      <c r="BE64" s="149">
        <f t="shared" si="26"/>
        <v>0</v>
      </c>
      <c r="BF64" s="149">
        <f t="shared" si="26"/>
        <v>0</v>
      </c>
      <c r="BG64" s="149">
        <f t="shared" si="26"/>
        <v>0</v>
      </c>
      <c r="BH64" s="149">
        <f t="shared" si="26"/>
        <v>0</v>
      </c>
      <c r="BI64" s="149">
        <f t="shared" si="26"/>
        <v>0</v>
      </c>
      <c r="BJ64" s="149">
        <f t="shared" si="26"/>
        <v>0</v>
      </c>
      <c r="BK64" s="149">
        <f t="shared" si="26"/>
        <v>0</v>
      </c>
      <c r="BL64" s="149">
        <f t="shared" si="26"/>
        <v>0</v>
      </c>
      <c r="BM64" s="149">
        <f t="shared" si="26"/>
        <v>0</v>
      </c>
      <c r="BN64" s="149">
        <f t="shared" si="26"/>
        <v>0</v>
      </c>
    </row>
    <row r="65" spans="1:66" s="142" customFormat="1" hidden="1" outlineLevel="1">
      <c r="A65" s="143" t="s">
        <v>13</v>
      </c>
      <c r="F65" s="315">
        <f t="shared" ref="F65:AK65" si="27">D168</f>
        <v>0</v>
      </c>
      <c r="G65" s="315">
        <f t="shared" si="27"/>
        <v>0</v>
      </c>
      <c r="H65" s="315">
        <f t="shared" si="27"/>
        <v>0</v>
      </c>
      <c r="I65" s="315">
        <f t="shared" si="27"/>
        <v>0</v>
      </c>
      <c r="J65" s="315">
        <f t="shared" si="27"/>
        <v>0</v>
      </c>
      <c r="K65" s="315">
        <f t="shared" si="27"/>
        <v>0</v>
      </c>
      <c r="L65" s="315">
        <f t="shared" si="27"/>
        <v>0</v>
      </c>
      <c r="M65" s="315">
        <f t="shared" si="27"/>
        <v>0</v>
      </c>
      <c r="N65" s="315">
        <f t="shared" si="27"/>
        <v>0</v>
      </c>
      <c r="O65" s="315">
        <f t="shared" si="27"/>
        <v>0</v>
      </c>
      <c r="P65" s="315">
        <f t="shared" si="27"/>
        <v>0</v>
      </c>
      <c r="Q65" s="315">
        <f t="shared" si="27"/>
        <v>0</v>
      </c>
      <c r="R65" s="315">
        <f t="shared" si="27"/>
        <v>0</v>
      </c>
      <c r="S65" s="315">
        <f t="shared" si="27"/>
        <v>0</v>
      </c>
      <c r="T65" s="315">
        <f t="shared" si="27"/>
        <v>0</v>
      </c>
      <c r="U65" s="315">
        <f t="shared" si="27"/>
        <v>0</v>
      </c>
      <c r="V65" s="315">
        <f t="shared" si="27"/>
        <v>0</v>
      </c>
      <c r="W65" s="315">
        <f t="shared" si="27"/>
        <v>0</v>
      </c>
      <c r="X65" s="315">
        <f t="shared" si="27"/>
        <v>0</v>
      </c>
      <c r="Y65" s="149">
        <f t="shared" si="27"/>
        <v>0</v>
      </c>
      <c r="Z65" s="149">
        <f t="shared" si="27"/>
        <v>0</v>
      </c>
      <c r="AA65" s="149">
        <f t="shared" si="27"/>
        <v>0</v>
      </c>
      <c r="AB65" s="149">
        <f t="shared" si="27"/>
        <v>0</v>
      </c>
      <c r="AC65" s="149">
        <f t="shared" si="27"/>
        <v>0</v>
      </c>
      <c r="AD65" s="149">
        <f t="shared" si="27"/>
        <v>0</v>
      </c>
      <c r="AE65" s="149">
        <f t="shared" si="27"/>
        <v>0</v>
      </c>
      <c r="AF65" s="149">
        <f t="shared" si="27"/>
        <v>0</v>
      </c>
      <c r="AG65" s="149">
        <f t="shared" si="27"/>
        <v>0</v>
      </c>
      <c r="AH65" s="149">
        <f t="shared" si="27"/>
        <v>0</v>
      </c>
      <c r="AI65" s="149">
        <f t="shared" si="27"/>
        <v>0</v>
      </c>
      <c r="AJ65" s="149">
        <f t="shared" si="27"/>
        <v>0</v>
      </c>
      <c r="AK65" s="149">
        <f t="shared" si="27"/>
        <v>0</v>
      </c>
      <c r="AL65" s="149">
        <f t="shared" ref="AL65:BN65" si="28">AJ168</f>
        <v>0</v>
      </c>
      <c r="AM65" s="149">
        <f t="shared" si="28"/>
        <v>0</v>
      </c>
      <c r="AN65" s="149">
        <f t="shared" si="28"/>
        <v>0</v>
      </c>
      <c r="AO65" s="149">
        <f t="shared" si="28"/>
        <v>0</v>
      </c>
      <c r="AP65" s="149">
        <f t="shared" si="28"/>
        <v>0</v>
      </c>
      <c r="AQ65" s="149">
        <f t="shared" si="28"/>
        <v>0</v>
      </c>
      <c r="AR65" s="149">
        <f t="shared" si="28"/>
        <v>0</v>
      </c>
      <c r="AS65" s="149">
        <f t="shared" si="28"/>
        <v>0</v>
      </c>
      <c r="AT65" s="149">
        <f t="shared" si="28"/>
        <v>0</v>
      </c>
      <c r="AU65" s="149">
        <f t="shared" si="28"/>
        <v>0</v>
      </c>
      <c r="AV65" s="149">
        <f t="shared" si="28"/>
        <v>0</v>
      </c>
      <c r="AW65" s="149">
        <f t="shared" si="28"/>
        <v>0</v>
      </c>
      <c r="AX65" s="149">
        <f t="shared" si="28"/>
        <v>0</v>
      </c>
      <c r="AY65" s="149">
        <f t="shared" si="28"/>
        <v>0</v>
      </c>
      <c r="AZ65" s="149">
        <f t="shared" si="28"/>
        <v>0</v>
      </c>
      <c r="BA65" s="149">
        <f t="shared" si="28"/>
        <v>0</v>
      </c>
      <c r="BB65" s="149">
        <f t="shared" si="28"/>
        <v>0</v>
      </c>
      <c r="BC65" s="149">
        <f t="shared" si="28"/>
        <v>0</v>
      </c>
      <c r="BD65" s="149">
        <f t="shared" si="28"/>
        <v>0</v>
      </c>
      <c r="BE65" s="149">
        <f t="shared" si="28"/>
        <v>0</v>
      </c>
      <c r="BF65" s="149">
        <f t="shared" si="28"/>
        <v>0</v>
      </c>
      <c r="BG65" s="149">
        <f t="shared" si="28"/>
        <v>0</v>
      </c>
      <c r="BH65" s="149">
        <f t="shared" si="28"/>
        <v>0</v>
      </c>
      <c r="BI65" s="149">
        <f t="shared" si="28"/>
        <v>0</v>
      </c>
      <c r="BJ65" s="149">
        <f t="shared" si="28"/>
        <v>0</v>
      </c>
      <c r="BK65" s="149">
        <f t="shared" si="28"/>
        <v>0</v>
      </c>
      <c r="BL65" s="149">
        <f t="shared" si="28"/>
        <v>0</v>
      </c>
      <c r="BM65" s="149">
        <f t="shared" si="28"/>
        <v>0</v>
      </c>
      <c r="BN65" s="149">
        <f t="shared" si="28"/>
        <v>0</v>
      </c>
    </row>
    <row r="66" spans="1:66" s="142" customFormat="1" hidden="1" outlineLevel="1">
      <c r="A66" s="143" t="s">
        <v>11</v>
      </c>
      <c r="F66" s="315">
        <f t="shared" ref="F66:AK66" si="29">D193</f>
        <v>0</v>
      </c>
      <c r="G66" s="315">
        <f t="shared" si="29"/>
        <v>0</v>
      </c>
      <c r="H66" s="315">
        <f t="shared" si="29"/>
        <v>0</v>
      </c>
      <c r="I66" s="315">
        <f t="shared" si="29"/>
        <v>0</v>
      </c>
      <c r="J66" s="315">
        <f t="shared" si="29"/>
        <v>0</v>
      </c>
      <c r="K66" s="315">
        <f t="shared" si="29"/>
        <v>0</v>
      </c>
      <c r="L66" s="315">
        <f t="shared" si="29"/>
        <v>0</v>
      </c>
      <c r="M66" s="315">
        <f t="shared" si="29"/>
        <v>0</v>
      </c>
      <c r="N66" s="315">
        <f t="shared" si="29"/>
        <v>0</v>
      </c>
      <c r="O66" s="315">
        <f t="shared" si="29"/>
        <v>0</v>
      </c>
      <c r="P66" s="315">
        <f t="shared" si="29"/>
        <v>0</v>
      </c>
      <c r="Q66" s="315">
        <f t="shared" si="29"/>
        <v>0</v>
      </c>
      <c r="R66" s="315">
        <f t="shared" si="29"/>
        <v>0</v>
      </c>
      <c r="S66" s="315">
        <f t="shared" si="29"/>
        <v>0</v>
      </c>
      <c r="T66" s="315">
        <f t="shared" si="29"/>
        <v>0</v>
      </c>
      <c r="U66" s="315">
        <f t="shared" si="29"/>
        <v>0</v>
      </c>
      <c r="V66" s="315">
        <f t="shared" si="29"/>
        <v>0</v>
      </c>
      <c r="W66" s="315">
        <f t="shared" si="29"/>
        <v>0</v>
      </c>
      <c r="X66" s="315">
        <f t="shared" si="29"/>
        <v>0</v>
      </c>
      <c r="Y66" s="149">
        <f t="shared" si="29"/>
        <v>0</v>
      </c>
      <c r="Z66" s="149">
        <f t="shared" si="29"/>
        <v>0</v>
      </c>
      <c r="AA66" s="149">
        <f t="shared" si="29"/>
        <v>0</v>
      </c>
      <c r="AB66" s="149">
        <f t="shared" si="29"/>
        <v>0</v>
      </c>
      <c r="AC66" s="149">
        <f t="shared" si="29"/>
        <v>0</v>
      </c>
      <c r="AD66" s="149">
        <f t="shared" si="29"/>
        <v>0</v>
      </c>
      <c r="AE66" s="149">
        <f t="shared" si="29"/>
        <v>0</v>
      </c>
      <c r="AF66" s="149">
        <f t="shared" si="29"/>
        <v>0</v>
      </c>
      <c r="AG66" s="149">
        <f t="shared" si="29"/>
        <v>0</v>
      </c>
      <c r="AH66" s="149">
        <f t="shared" si="29"/>
        <v>0</v>
      </c>
      <c r="AI66" s="149">
        <f t="shared" si="29"/>
        <v>0</v>
      </c>
      <c r="AJ66" s="149">
        <f t="shared" si="29"/>
        <v>0</v>
      </c>
      <c r="AK66" s="149">
        <f t="shared" si="29"/>
        <v>0</v>
      </c>
      <c r="AL66" s="149">
        <f t="shared" ref="AL66:BN66" si="30">AJ193</f>
        <v>0</v>
      </c>
      <c r="AM66" s="149">
        <f t="shared" si="30"/>
        <v>0</v>
      </c>
      <c r="AN66" s="149">
        <f t="shared" si="30"/>
        <v>0</v>
      </c>
      <c r="AO66" s="149">
        <f t="shared" si="30"/>
        <v>0</v>
      </c>
      <c r="AP66" s="149">
        <f t="shared" si="30"/>
        <v>0</v>
      </c>
      <c r="AQ66" s="149">
        <f t="shared" si="30"/>
        <v>0</v>
      </c>
      <c r="AR66" s="149">
        <f t="shared" si="30"/>
        <v>0</v>
      </c>
      <c r="AS66" s="149">
        <f t="shared" si="30"/>
        <v>0</v>
      </c>
      <c r="AT66" s="149">
        <f t="shared" si="30"/>
        <v>0</v>
      </c>
      <c r="AU66" s="149">
        <f t="shared" si="30"/>
        <v>0</v>
      </c>
      <c r="AV66" s="149">
        <f t="shared" si="30"/>
        <v>0</v>
      </c>
      <c r="AW66" s="149">
        <f t="shared" si="30"/>
        <v>0</v>
      </c>
      <c r="AX66" s="149">
        <f t="shared" si="30"/>
        <v>0</v>
      </c>
      <c r="AY66" s="149">
        <f t="shared" si="30"/>
        <v>0</v>
      </c>
      <c r="AZ66" s="149">
        <f t="shared" si="30"/>
        <v>0</v>
      </c>
      <c r="BA66" s="149">
        <f t="shared" si="30"/>
        <v>0</v>
      </c>
      <c r="BB66" s="149">
        <f t="shared" si="30"/>
        <v>0</v>
      </c>
      <c r="BC66" s="149">
        <f t="shared" si="30"/>
        <v>0</v>
      </c>
      <c r="BD66" s="149">
        <f t="shared" si="30"/>
        <v>0</v>
      </c>
      <c r="BE66" s="149">
        <f t="shared" si="30"/>
        <v>0</v>
      </c>
      <c r="BF66" s="149">
        <f t="shared" si="30"/>
        <v>0</v>
      </c>
      <c r="BG66" s="149">
        <f t="shared" si="30"/>
        <v>0</v>
      </c>
      <c r="BH66" s="149">
        <f t="shared" si="30"/>
        <v>0</v>
      </c>
      <c r="BI66" s="149">
        <f t="shared" si="30"/>
        <v>0</v>
      </c>
      <c r="BJ66" s="149">
        <f t="shared" si="30"/>
        <v>0</v>
      </c>
      <c r="BK66" s="149">
        <f t="shared" si="30"/>
        <v>0</v>
      </c>
      <c r="BL66" s="149">
        <f t="shared" si="30"/>
        <v>0</v>
      </c>
      <c r="BM66" s="149">
        <f t="shared" si="30"/>
        <v>0</v>
      </c>
      <c r="BN66" s="149">
        <f t="shared" si="30"/>
        <v>0</v>
      </c>
    </row>
    <row r="67" spans="1:66" s="142" customFormat="1" hidden="1" outlineLevel="1">
      <c r="A67" s="143" t="str">
        <f>$B$14</f>
        <v>IDA NEW 40-year credits</v>
      </c>
      <c r="F67" s="315">
        <f t="shared" ref="F67:AK67" si="31">D217</f>
        <v>0</v>
      </c>
      <c r="G67" s="315">
        <f t="shared" si="31"/>
        <v>0</v>
      </c>
      <c r="H67" s="315">
        <f t="shared" si="31"/>
        <v>0</v>
      </c>
      <c r="I67" s="315">
        <f t="shared" si="31"/>
        <v>0</v>
      </c>
      <c r="J67" s="315">
        <f t="shared" si="31"/>
        <v>0</v>
      </c>
      <c r="K67" s="315">
        <f t="shared" si="31"/>
        <v>0</v>
      </c>
      <c r="L67" s="315">
        <f t="shared" si="31"/>
        <v>0</v>
      </c>
      <c r="M67" s="315">
        <f t="shared" si="31"/>
        <v>0</v>
      </c>
      <c r="N67" s="315">
        <f t="shared" si="31"/>
        <v>0</v>
      </c>
      <c r="O67" s="315">
        <f t="shared" si="31"/>
        <v>0</v>
      </c>
      <c r="P67" s="315">
        <f t="shared" si="31"/>
        <v>0</v>
      </c>
      <c r="Q67" s="315">
        <f t="shared" si="31"/>
        <v>0</v>
      </c>
      <c r="R67" s="315">
        <f t="shared" si="31"/>
        <v>0</v>
      </c>
      <c r="S67" s="315">
        <f t="shared" si="31"/>
        <v>0</v>
      </c>
      <c r="T67" s="315">
        <f t="shared" si="31"/>
        <v>0</v>
      </c>
      <c r="U67" s="315">
        <f t="shared" si="31"/>
        <v>0</v>
      </c>
      <c r="V67" s="315">
        <f t="shared" si="31"/>
        <v>0</v>
      </c>
      <c r="W67" s="315">
        <f t="shared" si="31"/>
        <v>0</v>
      </c>
      <c r="X67" s="315">
        <f t="shared" si="31"/>
        <v>0</v>
      </c>
      <c r="Y67" s="149">
        <f t="shared" si="31"/>
        <v>0</v>
      </c>
      <c r="Z67" s="149">
        <f t="shared" si="31"/>
        <v>0</v>
      </c>
      <c r="AA67" s="149">
        <f t="shared" si="31"/>
        <v>0</v>
      </c>
      <c r="AB67" s="149">
        <f t="shared" si="31"/>
        <v>0</v>
      </c>
      <c r="AC67" s="149">
        <f t="shared" si="31"/>
        <v>0</v>
      </c>
      <c r="AD67" s="149">
        <f t="shared" si="31"/>
        <v>0</v>
      </c>
      <c r="AE67" s="149">
        <f t="shared" si="31"/>
        <v>0</v>
      </c>
      <c r="AF67" s="149">
        <f t="shared" si="31"/>
        <v>0</v>
      </c>
      <c r="AG67" s="149">
        <f t="shared" si="31"/>
        <v>0</v>
      </c>
      <c r="AH67" s="149">
        <f t="shared" si="31"/>
        <v>0</v>
      </c>
      <c r="AI67" s="149">
        <f t="shared" si="31"/>
        <v>0</v>
      </c>
      <c r="AJ67" s="149">
        <f t="shared" si="31"/>
        <v>0</v>
      </c>
      <c r="AK67" s="149">
        <f t="shared" si="31"/>
        <v>0</v>
      </c>
      <c r="AL67" s="149">
        <f t="shared" ref="AL67:BN67" si="32">AJ217</f>
        <v>0</v>
      </c>
      <c r="AM67" s="149">
        <f t="shared" si="32"/>
        <v>0</v>
      </c>
      <c r="AN67" s="149">
        <f t="shared" si="32"/>
        <v>0</v>
      </c>
      <c r="AO67" s="149">
        <f t="shared" si="32"/>
        <v>0</v>
      </c>
      <c r="AP67" s="149">
        <f t="shared" si="32"/>
        <v>0</v>
      </c>
      <c r="AQ67" s="149">
        <f t="shared" si="32"/>
        <v>0</v>
      </c>
      <c r="AR67" s="149">
        <f t="shared" si="32"/>
        <v>0</v>
      </c>
      <c r="AS67" s="149">
        <f t="shared" si="32"/>
        <v>0</v>
      </c>
      <c r="AT67" s="149">
        <f t="shared" si="32"/>
        <v>0</v>
      </c>
      <c r="AU67" s="149">
        <f t="shared" si="32"/>
        <v>0</v>
      </c>
      <c r="AV67" s="149">
        <f t="shared" si="32"/>
        <v>0</v>
      </c>
      <c r="AW67" s="149">
        <f t="shared" si="32"/>
        <v>0</v>
      </c>
      <c r="AX67" s="149">
        <f t="shared" si="32"/>
        <v>0</v>
      </c>
      <c r="AY67" s="149">
        <f t="shared" si="32"/>
        <v>0</v>
      </c>
      <c r="AZ67" s="149">
        <f t="shared" si="32"/>
        <v>0</v>
      </c>
      <c r="BA67" s="149">
        <f t="shared" si="32"/>
        <v>0</v>
      </c>
      <c r="BB67" s="149">
        <f t="shared" si="32"/>
        <v>0</v>
      </c>
      <c r="BC67" s="149">
        <f t="shared" si="32"/>
        <v>0</v>
      </c>
      <c r="BD67" s="149">
        <f t="shared" si="32"/>
        <v>0</v>
      </c>
      <c r="BE67" s="149">
        <f t="shared" si="32"/>
        <v>0</v>
      </c>
      <c r="BF67" s="149">
        <f t="shared" si="32"/>
        <v>0</v>
      </c>
      <c r="BG67" s="149">
        <f t="shared" si="32"/>
        <v>0</v>
      </c>
      <c r="BH67" s="149">
        <f t="shared" si="32"/>
        <v>0</v>
      </c>
      <c r="BI67" s="149">
        <f t="shared" si="32"/>
        <v>0</v>
      </c>
      <c r="BJ67" s="149">
        <f t="shared" si="32"/>
        <v>0</v>
      </c>
      <c r="BK67" s="149">
        <f t="shared" si="32"/>
        <v>0</v>
      </c>
      <c r="BL67" s="149">
        <f t="shared" si="32"/>
        <v>0</v>
      </c>
      <c r="BM67" s="149">
        <f t="shared" si="32"/>
        <v>0</v>
      </c>
      <c r="BN67" s="149">
        <f t="shared" si="32"/>
        <v>0</v>
      </c>
    </row>
    <row r="68" spans="1:66" s="142" customFormat="1" hidden="1" outlineLevel="1">
      <c r="A68" s="143" t="str">
        <f>$B$15</f>
        <v>IDA NEW Regular</v>
      </c>
      <c r="F68" s="315">
        <f t="shared" ref="F68:AK68" si="33">D241</f>
        <v>0</v>
      </c>
      <c r="G68" s="315">
        <f t="shared" si="33"/>
        <v>0</v>
      </c>
      <c r="H68" s="315">
        <f t="shared" si="33"/>
        <v>0</v>
      </c>
      <c r="I68" s="315">
        <f t="shared" si="33"/>
        <v>0</v>
      </c>
      <c r="J68" s="315">
        <f t="shared" si="33"/>
        <v>0</v>
      </c>
      <c r="K68" s="315">
        <f t="shared" si="33"/>
        <v>0</v>
      </c>
      <c r="L68" s="315">
        <f t="shared" si="33"/>
        <v>0</v>
      </c>
      <c r="M68" s="315">
        <f t="shared" si="33"/>
        <v>0</v>
      </c>
      <c r="N68" s="315">
        <f t="shared" si="33"/>
        <v>0</v>
      </c>
      <c r="O68" s="315">
        <f t="shared" si="33"/>
        <v>0</v>
      </c>
      <c r="P68" s="315">
        <f t="shared" si="33"/>
        <v>0</v>
      </c>
      <c r="Q68" s="315">
        <f t="shared" si="33"/>
        <v>0</v>
      </c>
      <c r="R68" s="315">
        <f t="shared" si="33"/>
        <v>0</v>
      </c>
      <c r="S68" s="315">
        <f t="shared" si="33"/>
        <v>0</v>
      </c>
      <c r="T68" s="315">
        <f t="shared" si="33"/>
        <v>0</v>
      </c>
      <c r="U68" s="315">
        <f t="shared" si="33"/>
        <v>0</v>
      </c>
      <c r="V68" s="315">
        <f t="shared" si="33"/>
        <v>0</v>
      </c>
      <c r="W68" s="315">
        <f t="shared" si="33"/>
        <v>0</v>
      </c>
      <c r="X68" s="315">
        <f t="shared" si="33"/>
        <v>0</v>
      </c>
      <c r="Y68" s="149">
        <f t="shared" si="33"/>
        <v>0</v>
      </c>
      <c r="Z68" s="149">
        <f t="shared" si="33"/>
        <v>0</v>
      </c>
      <c r="AA68" s="149">
        <f t="shared" si="33"/>
        <v>0</v>
      </c>
      <c r="AB68" s="149">
        <f t="shared" si="33"/>
        <v>0</v>
      </c>
      <c r="AC68" s="149">
        <f t="shared" si="33"/>
        <v>0</v>
      </c>
      <c r="AD68" s="149">
        <f t="shared" si="33"/>
        <v>0</v>
      </c>
      <c r="AE68" s="149">
        <f t="shared" si="33"/>
        <v>0</v>
      </c>
      <c r="AF68" s="149">
        <f t="shared" si="33"/>
        <v>0</v>
      </c>
      <c r="AG68" s="149">
        <f t="shared" si="33"/>
        <v>0</v>
      </c>
      <c r="AH68" s="149">
        <f t="shared" si="33"/>
        <v>0</v>
      </c>
      <c r="AI68" s="149">
        <f t="shared" si="33"/>
        <v>0</v>
      </c>
      <c r="AJ68" s="149">
        <f t="shared" si="33"/>
        <v>0</v>
      </c>
      <c r="AK68" s="149">
        <f t="shared" si="33"/>
        <v>0</v>
      </c>
      <c r="AL68" s="149">
        <f t="shared" ref="AL68:BN68" si="34">AJ241</f>
        <v>0</v>
      </c>
      <c r="AM68" s="149">
        <f t="shared" si="34"/>
        <v>0</v>
      </c>
      <c r="AN68" s="149">
        <f t="shared" si="34"/>
        <v>0</v>
      </c>
      <c r="AO68" s="149">
        <f t="shared" si="34"/>
        <v>0</v>
      </c>
      <c r="AP68" s="149">
        <f t="shared" si="34"/>
        <v>0</v>
      </c>
      <c r="AQ68" s="149">
        <f t="shared" si="34"/>
        <v>0</v>
      </c>
      <c r="AR68" s="149">
        <f t="shared" si="34"/>
        <v>0</v>
      </c>
      <c r="AS68" s="149">
        <f t="shared" si="34"/>
        <v>0</v>
      </c>
      <c r="AT68" s="149">
        <f t="shared" si="34"/>
        <v>0</v>
      </c>
      <c r="AU68" s="149">
        <f t="shared" si="34"/>
        <v>0</v>
      </c>
      <c r="AV68" s="149">
        <f t="shared" si="34"/>
        <v>0</v>
      </c>
      <c r="AW68" s="149">
        <f t="shared" si="34"/>
        <v>0</v>
      </c>
      <c r="AX68" s="149">
        <f t="shared" si="34"/>
        <v>0</v>
      </c>
      <c r="AY68" s="149">
        <f t="shared" si="34"/>
        <v>0</v>
      </c>
      <c r="AZ68" s="149">
        <f t="shared" si="34"/>
        <v>0</v>
      </c>
      <c r="BA68" s="149">
        <f t="shared" si="34"/>
        <v>0</v>
      </c>
      <c r="BB68" s="149">
        <f t="shared" si="34"/>
        <v>0</v>
      </c>
      <c r="BC68" s="149">
        <f t="shared" si="34"/>
        <v>0</v>
      </c>
      <c r="BD68" s="149">
        <f t="shared" si="34"/>
        <v>0</v>
      </c>
      <c r="BE68" s="149">
        <f t="shared" si="34"/>
        <v>0</v>
      </c>
      <c r="BF68" s="149">
        <f t="shared" si="34"/>
        <v>0</v>
      </c>
      <c r="BG68" s="149">
        <f t="shared" si="34"/>
        <v>0</v>
      </c>
      <c r="BH68" s="149">
        <f t="shared" si="34"/>
        <v>0</v>
      </c>
      <c r="BI68" s="149">
        <f t="shared" si="34"/>
        <v>0</v>
      </c>
      <c r="BJ68" s="149">
        <f t="shared" si="34"/>
        <v>0</v>
      </c>
      <c r="BK68" s="149">
        <f t="shared" si="34"/>
        <v>0</v>
      </c>
      <c r="BL68" s="149">
        <f t="shared" si="34"/>
        <v>0</v>
      </c>
      <c r="BM68" s="149">
        <f t="shared" si="34"/>
        <v>0</v>
      </c>
      <c r="BN68" s="149">
        <f t="shared" si="34"/>
        <v>0</v>
      </c>
    </row>
    <row r="69" spans="1:66" s="142" customFormat="1" hidden="1" outlineLevel="1">
      <c r="A69" s="143" t="str">
        <f>$B$16</f>
        <v>IDA NEW Blend (also enter) --&gt;</v>
      </c>
      <c r="F69" s="315">
        <f t="shared" ref="F69:AK69" si="35">D265</f>
        <v>0</v>
      </c>
      <c r="G69" s="315">
        <f t="shared" si="35"/>
        <v>0</v>
      </c>
      <c r="H69" s="315">
        <f>F265</f>
        <v>0</v>
      </c>
      <c r="I69" s="315">
        <f t="shared" si="35"/>
        <v>0</v>
      </c>
      <c r="J69" s="315">
        <f t="shared" si="35"/>
        <v>0</v>
      </c>
      <c r="K69" s="315">
        <f t="shared" si="35"/>
        <v>0</v>
      </c>
      <c r="L69" s="315">
        <f t="shared" si="35"/>
        <v>0</v>
      </c>
      <c r="M69" s="315">
        <f t="shared" si="35"/>
        <v>0</v>
      </c>
      <c r="N69" s="315">
        <f t="shared" si="35"/>
        <v>0</v>
      </c>
      <c r="O69" s="315">
        <f t="shared" si="35"/>
        <v>0</v>
      </c>
      <c r="P69" s="315">
        <f t="shared" si="35"/>
        <v>0</v>
      </c>
      <c r="Q69" s="315">
        <f t="shared" si="35"/>
        <v>0</v>
      </c>
      <c r="R69" s="315">
        <f t="shared" si="35"/>
        <v>0</v>
      </c>
      <c r="S69" s="315">
        <f t="shared" si="35"/>
        <v>0</v>
      </c>
      <c r="T69" s="315">
        <f t="shared" si="35"/>
        <v>0</v>
      </c>
      <c r="U69" s="315">
        <f t="shared" si="35"/>
        <v>0</v>
      </c>
      <c r="V69" s="315">
        <f t="shared" si="35"/>
        <v>0</v>
      </c>
      <c r="W69" s="315">
        <f t="shared" si="35"/>
        <v>0</v>
      </c>
      <c r="X69" s="315">
        <f t="shared" si="35"/>
        <v>0</v>
      </c>
      <c r="Y69" s="149">
        <f t="shared" si="35"/>
        <v>0</v>
      </c>
      <c r="Z69" s="149">
        <f t="shared" si="35"/>
        <v>0</v>
      </c>
      <c r="AA69" s="149">
        <f t="shared" si="35"/>
        <v>0</v>
      </c>
      <c r="AB69" s="149">
        <f t="shared" si="35"/>
        <v>0</v>
      </c>
      <c r="AC69" s="149">
        <f t="shared" si="35"/>
        <v>0</v>
      </c>
      <c r="AD69" s="149">
        <f t="shared" si="35"/>
        <v>0</v>
      </c>
      <c r="AE69" s="149">
        <f t="shared" si="35"/>
        <v>0</v>
      </c>
      <c r="AF69" s="149">
        <f t="shared" si="35"/>
        <v>0</v>
      </c>
      <c r="AG69" s="149">
        <f t="shared" si="35"/>
        <v>0</v>
      </c>
      <c r="AH69" s="149">
        <f t="shared" si="35"/>
        <v>0</v>
      </c>
      <c r="AI69" s="149">
        <f t="shared" si="35"/>
        <v>0</v>
      </c>
      <c r="AJ69" s="149">
        <f t="shared" si="35"/>
        <v>0</v>
      </c>
      <c r="AK69" s="149">
        <f t="shared" si="35"/>
        <v>0</v>
      </c>
      <c r="AL69" s="149">
        <f t="shared" ref="AL69:BN69" si="36">AJ265</f>
        <v>0</v>
      </c>
      <c r="AM69" s="149">
        <f t="shared" si="36"/>
        <v>0</v>
      </c>
      <c r="AN69" s="149">
        <f t="shared" si="36"/>
        <v>0</v>
      </c>
      <c r="AO69" s="149">
        <f t="shared" si="36"/>
        <v>0</v>
      </c>
      <c r="AP69" s="149">
        <f t="shared" si="36"/>
        <v>0</v>
      </c>
      <c r="AQ69" s="149">
        <f t="shared" si="36"/>
        <v>0</v>
      </c>
      <c r="AR69" s="149">
        <f t="shared" si="36"/>
        <v>0</v>
      </c>
      <c r="AS69" s="149">
        <f t="shared" si="36"/>
        <v>0</v>
      </c>
      <c r="AT69" s="149">
        <f t="shared" si="36"/>
        <v>0</v>
      </c>
      <c r="AU69" s="149">
        <f t="shared" si="36"/>
        <v>0</v>
      </c>
      <c r="AV69" s="149">
        <f t="shared" si="36"/>
        <v>0</v>
      </c>
      <c r="AW69" s="149">
        <f t="shared" si="36"/>
        <v>0</v>
      </c>
      <c r="AX69" s="149">
        <f t="shared" si="36"/>
        <v>0</v>
      </c>
      <c r="AY69" s="149">
        <f t="shared" si="36"/>
        <v>0</v>
      </c>
      <c r="AZ69" s="149">
        <f t="shared" si="36"/>
        <v>0</v>
      </c>
      <c r="BA69" s="149">
        <f t="shared" si="36"/>
        <v>0</v>
      </c>
      <c r="BB69" s="149">
        <f t="shared" si="36"/>
        <v>0</v>
      </c>
      <c r="BC69" s="149">
        <f t="shared" si="36"/>
        <v>0</v>
      </c>
      <c r="BD69" s="149">
        <f t="shared" si="36"/>
        <v>0</v>
      </c>
      <c r="BE69" s="149">
        <f t="shared" si="36"/>
        <v>0</v>
      </c>
      <c r="BF69" s="149">
        <f t="shared" si="36"/>
        <v>0</v>
      </c>
      <c r="BG69" s="149">
        <f t="shared" si="36"/>
        <v>0</v>
      </c>
      <c r="BH69" s="149">
        <f t="shared" si="36"/>
        <v>0</v>
      </c>
      <c r="BI69" s="149">
        <f t="shared" si="36"/>
        <v>0</v>
      </c>
      <c r="BJ69" s="149">
        <f t="shared" si="36"/>
        <v>0</v>
      </c>
      <c r="BK69" s="149">
        <f t="shared" si="36"/>
        <v>0</v>
      </c>
      <c r="BL69" s="149">
        <f t="shared" si="36"/>
        <v>0</v>
      </c>
      <c r="BM69" s="149">
        <f t="shared" si="36"/>
        <v>0</v>
      </c>
      <c r="BN69" s="149">
        <f t="shared" si="36"/>
        <v>0</v>
      </c>
    </row>
    <row r="70" spans="1:66" s="142" customFormat="1" hidden="1" outlineLevel="1">
      <c r="A70" s="143" t="str">
        <f>$B$17</f>
        <v>IDA NEW 60-year credits</v>
      </c>
      <c r="F70" s="315">
        <f t="shared" ref="F70:AK70" si="37">D289</f>
        <v>0</v>
      </c>
      <c r="G70" s="315">
        <f t="shared" si="37"/>
        <v>0</v>
      </c>
      <c r="H70" s="315">
        <f t="shared" si="37"/>
        <v>0</v>
      </c>
      <c r="I70" s="315">
        <f t="shared" si="37"/>
        <v>0</v>
      </c>
      <c r="J70" s="315">
        <f t="shared" si="37"/>
        <v>0</v>
      </c>
      <c r="K70" s="315">
        <f t="shared" si="37"/>
        <v>0</v>
      </c>
      <c r="L70" s="315">
        <f t="shared" si="37"/>
        <v>0</v>
      </c>
      <c r="M70" s="315">
        <f t="shared" si="37"/>
        <v>0</v>
      </c>
      <c r="N70" s="315">
        <f t="shared" si="37"/>
        <v>0</v>
      </c>
      <c r="O70" s="315">
        <f t="shared" si="37"/>
        <v>0</v>
      </c>
      <c r="P70" s="315">
        <f t="shared" si="37"/>
        <v>0</v>
      </c>
      <c r="Q70" s="315">
        <f t="shared" si="37"/>
        <v>0</v>
      </c>
      <c r="R70" s="315">
        <f t="shared" si="37"/>
        <v>0</v>
      </c>
      <c r="S70" s="315">
        <f t="shared" si="37"/>
        <v>0</v>
      </c>
      <c r="T70" s="315">
        <f t="shared" si="37"/>
        <v>0</v>
      </c>
      <c r="U70" s="315">
        <f t="shared" si="37"/>
        <v>0</v>
      </c>
      <c r="V70" s="315">
        <f t="shared" si="37"/>
        <v>0</v>
      </c>
      <c r="W70" s="315">
        <f t="shared" si="37"/>
        <v>0</v>
      </c>
      <c r="X70" s="315">
        <f t="shared" si="37"/>
        <v>0</v>
      </c>
      <c r="Y70" s="149">
        <f t="shared" si="37"/>
        <v>0</v>
      </c>
      <c r="Z70" s="149">
        <f t="shared" si="37"/>
        <v>0</v>
      </c>
      <c r="AA70" s="149">
        <f t="shared" si="37"/>
        <v>0</v>
      </c>
      <c r="AB70" s="149">
        <f t="shared" si="37"/>
        <v>0</v>
      </c>
      <c r="AC70" s="149">
        <f t="shared" si="37"/>
        <v>0</v>
      </c>
      <c r="AD70" s="149">
        <f t="shared" si="37"/>
        <v>0</v>
      </c>
      <c r="AE70" s="149">
        <f t="shared" si="37"/>
        <v>0</v>
      </c>
      <c r="AF70" s="149">
        <f t="shared" si="37"/>
        <v>0</v>
      </c>
      <c r="AG70" s="149">
        <f t="shared" si="37"/>
        <v>0</v>
      </c>
      <c r="AH70" s="149">
        <f t="shared" si="37"/>
        <v>0</v>
      </c>
      <c r="AI70" s="149">
        <f t="shared" si="37"/>
        <v>0</v>
      </c>
      <c r="AJ70" s="149">
        <f t="shared" si="37"/>
        <v>0</v>
      </c>
      <c r="AK70" s="149">
        <f t="shared" si="37"/>
        <v>0</v>
      </c>
      <c r="AL70" s="149">
        <f t="shared" ref="AL70:BN70" si="38">AJ289</f>
        <v>0</v>
      </c>
      <c r="AM70" s="149">
        <f t="shared" si="38"/>
        <v>0</v>
      </c>
      <c r="AN70" s="149">
        <f t="shared" si="38"/>
        <v>0</v>
      </c>
      <c r="AO70" s="149">
        <f t="shared" si="38"/>
        <v>0</v>
      </c>
      <c r="AP70" s="149">
        <f t="shared" si="38"/>
        <v>0</v>
      </c>
      <c r="AQ70" s="149">
        <f t="shared" si="38"/>
        <v>0</v>
      </c>
      <c r="AR70" s="149">
        <f t="shared" si="38"/>
        <v>0</v>
      </c>
      <c r="AS70" s="149">
        <f t="shared" si="38"/>
        <v>0</v>
      </c>
      <c r="AT70" s="149">
        <f t="shared" si="38"/>
        <v>0</v>
      </c>
      <c r="AU70" s="149">
        <f t="shared" si="38"/>
        <v>0</v>
      </c>
      <c r="AV70" s="149">
        <f t="shared" si="38"/>
        <v>0</v>
      </c>
      <c r="AW70" s="149">
        <f t="shared" si="38"/>
        <v>0</v>
      </c>
      <c r="AX70" s="149">
        <f t="shared" si="38"/>
        <v>0</v>
      </c>
      <c r="AY70" s="149">
        <f t="shared" si="38"/>
        <v>0</v>
      </c>
      <c r="AZ70" s="149">
        <f t="shared" si="38"/>
        <v>0</v>
      </c>
      <c r="BA70" s="149">
        <f t="shared" si="38"/>
        <v>0</v>
      </c>
      <c r="BB70" s="149">
        <f t="shared" si="38"/>
        <v>0</v>
      </c>
      <c r="BC70" s="149">
        <f t="shared" si="38"/>
        <v>0</v>
      </c>
      <c r="BD70" s="149">
        <f t="shared" si="38"/>
        <v>0</v>
      </c>
      <c r="BE70" s="149">
        <f t="shared" si="38"/>
        <v>0</v>
      </c>
      <c r="BF70" s="149">
        <f t="shared" si="38"/>
        <v>0</v>
      </c>
      <c r="BG70" s="149">
        <f t="shared" si="38"/>
        <v>0</v>
      </c>
      <c r="BH70" s="149">
        <f t="shared" si="38"/>
        <v>0</v>
      </c>
      <c r="BI70" s="149">
        <f t="shared" si="38"/>
        <v>0</v>
      </c>
      <c r="BJ70" s="149">
        <f t="shared" si="38"/>
        <v>0</v>
      </c>
      <c r="BK70" s="149">
        <f t="shared" si="38"/>
        <v>0</v>
      </c>
      <c r="BL70" s="149">
        <f t="shared" si="38"/>
        <v>0</v>
      </c>
      <c r="BM70" s="149">
        <f t="shared" si="38"/>
        <v>0</v>
      </c>
      <c r="BN70" s="149">
        <f t="shared" si="38"/>
        <v>0</v>
      </c>
    </row>
    <row r="71" spans="1:66" s="126" customFormat="1" collapsed="1">
      <c r="A71" s="151"/>
      <c r="F71" s="146"/>
      <c r="G71" s="146"/>
      <c r="H71" s="146"/>
      <c r="I71" s="146"/>
      <c r="J71" s="146"/>
      <c r="K71" s="146"/>
      <c r="L71" s="146"/>
      <c r="M71" s="146"/>
      <c r="N71" s="146"/>
      <c r="O71" s="146"/>
      <c r="P71" s="146"/>
      <c r="Q71" s="146"/>
      <c r="R71" s="146"/>
      <c r="S71" s="146"/>
      <c r="T71" s="146"/>
      <c r="U71" s="146"/>
      <c r="V71" s="146"/>
      <c r="W71" s="146"/>
      <c r="X71" s="146"/>
      <c r="Y71" s="146"/>
      <c r="Z71" s="146"/>
      <c r="AA71" s="146"/>
      <c r="AB71" s="146"/>
      <c r="AC71" s="146"/>
      <c r="AD71" s="146"/>
      <c r="AE71" s="146"/>
      <c r="AF71" s="146"/>
      <c r="AG71" s="146"/>
      <c r="AH71" s="146"/>
      <c r="AI71" s="146"/>
      <c r="AJ71" s="146"/>
      <c r="AK71" s="146"/>
      <c r="AL71" s="146"/>
      <c r="AM71" s="146"/>
      <c r="AN71" s="146"/>
      <c r="AO71" s="146"/>
      <c r="AP71" s="146"/>
      <c r="AQ71" s="146"/>
      <c r="AR71" s="146"/>
      <c r="AS71" s="146"/>
      <c r="AT71" s="146"/>
      <c r="AU71" s="146"/>
      <c r="AV71" s="146"/>
      <c r="AW71" s="146"/>
      <c r="AX71" s="146"/>
      <c r="AY71" s="146"/>
      <c r="AZ71" s="146"/>
      <c r="BA71" s="146"/>
      <c r="BB71" s="146"/>
      <c r="BC71" s="146"/>
      <c r="BD71" s="146"/>
      <c r="BE71" s="146"/>
      <c r="BF71" s="146"/>
      <c r="BG71" s="146"/>
      <c r="BH71" s="146"/>
      <c r="BI71" s="146"/>
      <c r="BJ71" s="146"/>
      <c r="BK71" s="146"/>
      <c r="BL71" s="146"/>
      <c r="BM71" s="146"/>
      <c r="BN71" s="146"/>
    </row>
    <row r="72" spans="1:66" s="126" customFormat="1">
      <c r="A72" s="147" t="s">
        <v>82</v>
      </c>
      <c r="F72" s="146"/>
      <c r="G72" s="146"/>
      <c r="H72" s="146"/>
      <c r="I72" s="146"/>
      <c r="J72" s="146"/>
      <c r="K72" s="146"/>
      <c r="L72" s="146"/>
      <c r="M72" s="146"/>
      <c r="N72" s="146"/>
      <c r="O72" s="146"/>
      <c r="P72" s="146"/>
      <c r="Q72" s="146"/>
      <c r="R72" s="146"/>
      <c r="S72" s="146"/>
      <c r="T72" s="146"/>
      <c r="U72" s="146"/>
      <c r="V72" s="146"/>
      <c r="W72" s="146"/>
      <c r="X72" s="146"/>
      <c r="Y72" s="146"/>
      <c r="Z72" s="146"/>
      <c r="AA72" s="146"/>
      <c r="AB72" s="146"/>
      <c r="AC72" s="146"/>
      <c r="AD72" s="146"/>
      <c r="AE72" s="146"/>
      <c r="AF72" s="146"/>
      <c r="AG72" s="146"/>
      <c r="AH72" s="146"/>
      <c r="AI72" s="146"/>
      <c r="AJ72" s="146"/>
      <c r="AK72" s="146"/>
      <c r="AL72" s="146"/>
      <c r="AM72" s="146"/>
      <c r="AN72" s="146"/>
      <c r="AO72" s="146"/>
      <c r="AP72" s="146"/>
      <c r="AQ72" s="146"/>
      <c r="AR72" s="146"/>
      <c r="AS72" s="146"/>
      <c r="AT72" s="146"/>
      <c r="AU72" s="146"/>
      <c r="AV72" s="146"/>
      <c r="AW72" s="146"/>
      <c r="AX72" s="146"/>
      <c r="AY72" s="146"/>
      <c r="AZ72" s="146"/>
      <c r="BA72" s="146"/>
      <c r="BB72" s="146"/>
      <c r="BC72" s="146"/>
      <c r="BD72" s="146"/>
      <c r="BE72" s="146"/>
      <c r="BF72" s="146"/>
      <c r="BG72" s="146"/>
      <c r="BH72" s="146"/>
      <c r="BI72" s="146"/>
      <c r="BJ72" s="146"/>
      <c r="BK72" s="146"/>
      <c r="BL72" s="146"/>
      <c r="BM72" s="146"/>
      <c r="BN72" s="146"/>
    </row>
    <row r="73" spans="1:66" s="227" customFormat="1" ht="21" customHeight="1">
      <c r="A73" s="225" t="s">
        <v>80</v>
      </c>
      <c r="B73" s="327"/>
      <c r="C73" s="327"/>
      <c r="D73" s="327"/>
      <c r="E73" s="327"/>
      <c r="F73" s="226">
        <f t="shared" ref="F73:AK73" si="39">SUM(F74:F80)</f>
        <v>0</v>
      </c>
      <c r="G73" s="226">
        <f t="shared" si="39"/>
        <v>0</v>
      </c>
      <c r="H73" s="226">
        <f t="shared" si="39"/>
        <v>0</v>
      </c>
      <c r="I73" s="226">
        <f t="shared" si="39"/>
        <v>0</v>
      </c>
      <c r="J73" s="226">
        <f t="shared" si="39"/>
        <v>0</v>
      </c>
      <c r="K73" s="226">
        <f t="shared" si="39"/>
        <v>0</v>
      </c>
      <c r="L73" s="226">
        <f t="shared" si="39"/>
        <v>0</v>
      </c>
      <c r="M73" s="226">
        <f t="shared" si="39"/>
        <v>3.1250000000000001E-4</v>
      </c>
      <c r="N73" s="226">
        <f t="shared" si="39"/>
        <v>3.1250000000000001E-4</v>
      </c>
      <c r="O73" s="226">
        <f t="shared" si="39"/>
        <v>3.1250000000000001E-4</v>
      </c>
      <c r="P73" s="226">
        <f t="shared" si="39"/>
        <v>3.1250000000000001E-4</v>
      </c>
      <c r="Q73" s="226">
        <f t="shared" si="39"/>
        <v>3.1250000000000001E-4</v>
      </c>
      <c r="R73" s="226">
        <f t="shared" si="39"/>
        <v>3.1250000000000001E-4</v>
      </c>
      <c r="S73" s="226">
        <f t="shared" si="39"/>
        <v>3.1250000000000001E-4</v>
      </c>
      <c r="T73" s="226">
        <f t="shared" si="39"/>
        <v>3.1250000000000001E-4</v>
      </c>
      <c r="U73" s="226">
        <f t="shared" si="39"/>
        <v>3.1250000000000001E-4</v>
      </c>
      <c r="V73" s="226">
        <f t="shared" si="39"/>
        <v>3.1250000000000001E-4</v>
      </c>
      <c r="W73" s="226">
        <f t="shared" si="39"/>
        <v>3.1250000000000001E-4</v>
      </c>
      <c r="X73" s="226">
        <f t="shared" si="39"/>
        <v>3.1250000000000001E-4</v>
      </c>
      <c r="Y73" s="226">
        <f t="shared" si="39"/>
        <v>3.1250000000000001E-4</v>
      </c>
      <c r="Z73" s="226">
        <f t="shared" si="39"/>
        <v>3.1250000000000001E-4</v>
      </c>
      <c r="AA73" s="226">
        <f t="shared" si="39"/>
        <v>3.1250000000000001E-4</v>
      </c>
      <c r="AB73" s="226">
        <f t="shared" si="39"/>
        <v>3.1250000000000001E-4</v>
      </c>
      <c r="AC73" s="226">
        <f t="shared" si="39"/>
        <v>3.1250000000000001E-4</v>
      </c>
      <c r="AD73" s="226">
        <f t="shared" si="39"/>
        <v>3.1250000000000001E-4</v>
      </c>
      <c r="AE73" s="226">
        <f t="shared" si="39"/>
        <v>3.1250000000000001E-4</v>
      </c>
      <c r="AF73" s="226">
        <f t="shared" si="39"/>
        <v>3.1250000000000001E-4</v>
      </c>
      <c r="AG73" s="226">
        <f t="shared" si="39"/>
        <v>3.1250000000000001E-4</v>
      </c>
      <c r="AH73" s="226">
        <f t="shared" si="39"/>
        <v>3.1250000000000001E-4</v>
      </c>
      <c r="AI73" s="226">
        <f t="shared" si="39"/>
        <v>3.1250000000000001E-4</v>
      </c>
      <c r="AJ73" s="226">
        <f t="shared" si="39"/>
        <v>3.1250000000000001E-4</v>
      </c>
      <c r="AK73" s="226">
        <f t="shared" si="39"/>
        <v>3.1250000000000001E-4</v>
      </c>
      <c r="AL73" s="226">
        <f t="shared" ref="AL73:BN73" si="40">SUM(AL74:AL80)</f>
        <v>3.1250000000000001E-4</v>
      </c>
      <c r="AM73" s="226">
        <f t="shared" si="40"/>
        <v>3.1250000000000001E-4</v>
      </c>
      <c r="AN73" s="226">
        <f t="shared" si="40"/>
        <v>3.1250000000000001E-4</v>
      </c>
      <c r="AO73" s="226">
        <f t="shared" si="40"/>
        <v>3.1250000000000001E-4</v>
      </c>
      <c r="AP73" s="226">
        <f t="shared" si="40"/>
        <v>3.1250000000000001E-4</v>
      </c>
      <c r="AQ73" s="226">
        <f t="shared" si="40"/>
        <v>3.1250000000000001E-4</v>
      </c>
      <c r="AR73" s="226">
        <f t="shared" si="40"/>
        <v>3.1250000000000001E-4</v>
      </c>
      <c r="AS73" s="226">
        <f t="shared" si="40"/>
        <v>0</v>
      </c>
      <c r="AT73" s="226">
        <f t="shared" si="40"/>
        <v>0</v>
      </c>
      <c r="AU73" s="226">
        <f t="shared" si="40"/>
        <v>0</v>
      </c>
      <c r="AV73" s="226">
        <f t="shared" si="40"/>
        <v>0</v>
      </c>
      <c r="AW73" s="226">
        <f t="shared" si="40"/>
        <v>0</v>
      </c>
      <c r="AX73" s="226">
        <f t="shared" si="40"/>
        <v>0</v>
      </c>
      <c r="AY73" s="226">
        <f t="shared" si="40"/>
        <v>0</v>
      </c>
      <c r="AZ73" s="226">
        <f t="shared" si="40"/>
        <v>0</v>
      </c>
      <c r="BA73" s="226">
        <f t="shared" si="40"/>
        <v>0</v>
      </c>
      <c r="BB73" s="226">
        <f t="shared" si="40"/>
        <v>0</v>
      </c>
      <c r="BC73" s="226">
        <f t="shared" si="40"/>
        <v>0</v>
      </c>
      <c r="BD73" s="226">
        <f t="shared" si="40"/>
        <v>0</v>
      </c>
      <c r="BE73" s="226">
        <f t="shared" si="40"/>
        <v>0</v>
      </c>
      <c r="BF73" s="226">
        <f t="shared" si="40"/>
        <v>0</v>
      </c>
      <c r="BG73" s="226">
        <f t="shared" si="40"/>
        <v>0</v>
      </c>
      <c r="BH73" s="226">
        <f t="shared" si="40"/>
        <v>0</v>
      </c>
      <c r="BI73" s="226">
        <f t="shared" si="40"/>
        <v>0</v>
      </c>
      <c r="BJ73" s="226">
        <f t="shared" si="40"/>
        <v>0</v>
      </c>
      <c r="BK73" s="226">
        <f t="shared" si="40"/>
        <v>0</v>
      </c>
      <c r="BL73" s="226">
        <f t="shared" si="40"/>
        <v>0</v>
      </c>
      <c r="BM73" s="226">
        <f t="shared" si="40"/>
        <v>0</v>
      </c>
      <c r="BN73" s="226">
        <f t="shared" si="40"/>
        <v>0</v>
      </c>
    </row>
    <row r="74" spans="1:66" s="142" customFormat="1" hidden="1" outlineLevel="1">
      <c r="A74" s="143" t="s">
        <v>7</v>
      </c>
      <c r="F74" s="149">
        <f t="shared" ref="F74:AK74" si="41">D143</f>
        <v>0</v>
      </c>
      <c r="G74" s="149">
        <f t="shared" si="41"/>
        <v>0</v>
      </c>
      <c r="H74" s="149">
        <f t="shared" si="41"/>
        <v>0</v>
      </c>
      <c r="I74" s="149">
        <f t="shared" si="41"/>
        <v>0</v>
      </c>
      <c r="J74" s="149">
        <f t="shared" si="41"/>
        <v>0</v>
      </c>
      <c r="K74" s="149">
        <f t="shared" si="41"/>
        <v>0</v>
      </c>
      <c r="L74" s="149">
        <f t="shared" si="41"/>
        <v>0</v>
      </c>
      <c r="M74" s="149">
        <f t="shared" si="41"/>
        <v>3.1250000000000001E-4</v>
      </c>
      <c r="N74" s="149">
        <f t="shared" si="41"/>
        <v>3.1250000000000001E-4</v>
      </c>
      <c r="O74" s="149">
        <f t="shared" si="41"/>
        <v>3.1250000000000001E-4</v>
      </c>
      <c r="P74" s="149">
        <f t="shared" si="41"/>
        <v>3.1250000000000001E-4</v>
      </c>
      <c r="Q74" s="149">
        <f t="shared" si="41"/>
        <v>3.1250000000000001E-4</v>
      </c>
      <c r="R74" s="149">
        <f t="shared" si="41"/>
        <v>3.1250000000000001E-4</v>
      </c>
      <c r="S74" s="149">
        <f t="shared" si="41"/>
        <v>3.1250000000000001E-4</v>
      </c>
      <c r="T74" s="149">
        <f t="shared" si="41"/>
        <v>3.1250000000000001E-4</v>
      </c>
      <c r="U74" s="149">
        <f t="shared" si="41"/>
        <v>3.1250000000000001E-4</v>
      </c>
      <c r="V74" s="149">
        <f t="shared" si="41"/>
        <v>3.1250000000000001E-4</v>
      </c>
      <c r="W74" s="149">
        <f t="shared" si="41"/>
        <v>3.1250000000000001E-4</v>
      </c>
      <c r="X74" s="149">
        <f t="shared" si="41"/>
        <v>3.1250000000000001E-4</v>
      </c>
      <c r="Y74" s="149">
        <f t="shared" si="41"/>
        <v>3.1250000000000001E-4</v>
      </c>
      <c r="Z74" s="149">
        <f t="shared" si="41"/>
        <v>3.1250000000000001E-4</v>
      </c>
      <c r="AA74" s="149">
        <f t="shared" si="41"/>
        <v>3.1250000000000001E-4</v>
      </c>
      <c r="AB74" s="149">
        <f t="shared" si="41"/>
        <v>3.1250000000000001E-4</v>
      </c>
      <c r="AC74" s="149">
        <f t="shared" si="41"/>
        <v>3.1250000000000001E-4</v>
      </c>
      <c r="AD74" s="149">
        <f t="shared" si="41"/>
        <v>3.1250000000000001E-4</v>
      </c>
      <c r="AE74" s="149">
        <f t="shared" si="41"/>
        <v>3.1250000000000001E-4</v>
      </c>
      <c r="AF74" s="149">
        <f t="shared" si="41"/>
        <v>3.1250000000000001E-4</v>
      </c>
      <c r="AG74" s="149">
        <f t="shared" si="41"/>
        <v>3.1250000000000001E-4</v>
      </c>
      <c r="AH74" s="149">
        <f t="shared" si="41"/>
        <v>3.1250000000000001E-4</v>
      </c>
      <c r="AI74" s="149">
        <f t="shared" si="41"/>
        <v>3.1250000000000001E-4</v>
      </c>
      <c r="AJ74" s="149">
        <f t="shared" si="41"/>
        <v>3.1250000000000001E-4</v>
      </c>
      <c r="AK74" s="149">
        <f t="shared" si="41"/>
        <v>3.1250000000000001E-4</v>
      </c>
      <c r="AL74" s="149">
        <f t="shared" ref="AL74:BN74" si="42">AJ143</f>
        <v>3.1250000000000001E-4</v>
      </c>
      <c r="AM74" s="149">
        <f t="shared" si="42"/>
        <v>3.1250000000000001E-4</v>
      </c>
      <c r="AN74" s="149">
        <f t="shared" si="42"/>
        <v>3.1250000000000001E-4</v>
      </c>
      <c r="AO74" s="149">
        <f>AM143</f>
        <v>3.1250000000000001E-4</v>
      </c>
      <c r="AP74" s="149">
        <f t="shared" si="42"/>
        <v>3.1250000000000001E-4</v>
      </c>
      <c r="AQ74" s="149">
        <f t="shared" si="42"/>
        <v>3.1250000000000001E-4</v>
      </c>
      <c r="AR74" s="149">
        <f t="shared" si="42"/>
        <v>3.1250000000000001E-4</v>
      </c>
      <c r="AS74" s="149">
        <f t="shared" si="42"/>
        <v>0</v>
      </c>
      <c r="AT74" s="149">
        <f t="shared" si="42"/>
        <v>0</v>
      </c>
      <c r="AU74" s="149">
        <f t="shared" si="42"/>
        <v>0</v>
      </c>
      <c r="AV74" s="149">
        <f t="shared" si="42"/>
        <v>0</v>
      </c>
      <c r="AW74" s="149">
        <f t="shared" si="42"/>
        <v>0</v>
      </c>
      <c r="AX74" s="149">
        <f t="shared" si="42"/>
        <v>0</v>
      </c>
      <c r="AY74" s="149">
        <f t="shared" si="42"/>
        <v>0</v>
      </c>
      <c r="AZ74" s="149">
        <f t="shared" si="42"/>
        <v>0</v>
      </c>
      <c r="BA74" s="149">
        <f t="shared" si="42"/>
        <v>0</v>
      </c>
      <c r="BB74" s="149">
        <f t="shared" si="42"/>
        <v>0</v>
      </c>
      <c r="BC74" s="149">
        <f t="shared" si="42"/>
        <v>0</v>
      </c>
      <c r="BD74" s="149">
        <f t="shared" si="42"/>
        <v>0</v>
      </c>
      <c r="BE74" s="149">
        <f t="shared" si="42"/>
        <v>0</v>
      </c>
      <c r="BF74" s="149">
        <f t="shared" si="42"/>
        <v>0</v>
      </c>
      <c r="BG74" s="149">
        <f t="shared" si="42"/>
        <v>0</v>
      </c>
      <c r="BH74" s="149">
        <f t="shared" si="42"/>
        <v>0</v>
      </c>
      <c r="BI74" s="149">
        <f t="shared" si="42"/>
        <v>0</v>
      </c>
      <c r="BJ74" s="149">
        <f t="shared" si="42"/>
        <v>0</v>
      </c>
      <c r="BK74" s="149">
        <f t="shared" si="42"/>
        <v>0</v>
      </c>
      <c r="BL74" s="149">
        <f t="shared" si="42"/>
        <v>0</v>
      </c>
      <c r="BM74" s="149">
        <f t="shared" si="42"/>
        <v>0</v>
      </c>
      <c r="BN74" s="149">
        <f t="shared" si="42"/>
        <v>0</v>
      </c>
    </row>
    <row r="75" spans="1:66" s="142" customFormat="1" hidden="1" outlineLevel="1">
      <c r="A75" s="143" t="s">
        <v>13</v>
      </c>
      <c r="F75" s="149">
        <f t="shared" ref="F75:AK75" si="43">D169</f>
        <v>0</v>
      </c>
      <c r="G75" s="149">
        <f t="shared" si="43"/>
        <v>0</v>
      </c>
      <c r="H75" s="149">
        <f t="shared" si="43"/>
        <v>0</v>
      </c>
      <c r="I75" s="149">
        <f t="shared" si="43"/>
        <v>0</v>
      </c>
      <c r="J75" s="149">
        <f t="shared" si="43"/>
        <v>0</v>
      </c>
      <c r="K75" s="149">
        <f t="shared" si="43"/>
        <v>0</v>
      </c>
      <c r="L75" s="149">
        <f t="shared" si="43"/>
        <v>0</v>
      </c>
      <c r="M75" s="149">
        <f t="shared" si="43"/>
        <v>0</v>
      </c>
      <c r="N75" s="149">
        <f t="shared" si="43"/>
        <v>0</v>
      </c>
      <c r="O75" s="149">
        <f t="shared" si="43"/>
        <v>0</v>
      </c>
      <c r="P75" s="149">
        <f t="shared" si="43"/>
        <v>0</v>
      </c>
      <c r="Q75" s="149">
        <f t="shared" si="43"/>
        <v>0</v>
      </c>
      <c r="R75" s="149">
        <f t="shared" si="43"/>
        <v>0</v>
      </c>
      <c r="S75" s="149">
        <f t="shared" si="43"/>
        <v>0</v>
      </c>
      <c r="T75" s="149">
        <f t="shared" si="43"/>
        <v>0</v>
      </c>
      <c r="U75" s="149">
        <f t="shared" si="43"/>
        <v>0</v>
      </c>
      <c r="V75" s="149">
        <f t="shared" si="43"/>
        <v>0</v>
      </c>
      <c r="W75" s="149">
        <f t="shared" si="43"/>
        <v>0</v>
      </c>
      <c r="X75" s="149">
        <f t="shared" si="43"/>
        <v>0</v>
      </c>
      <c r="Y75" s="149">
        <f t="shared" si="43"/>
        <v>0</v>
      </c>
      <c r="Z75" s="149">
        <f t="shared" si="43"/>
        <v>0</v>
      </c>
      <c r="AA75" s="149">
        <f t="shared" si="43"/>
        <v>0</v>
      </c>
      <c r="AB75" s="149">
        <f t="shared" si="43"/>
        <v>0</v>
      </c>
      <c r="AC75" s="149">
        <f t="shared" si="43"/>
        <v>0</v>
      </c>
      <c r="AD75" s="149">
        <f t="shared" si="43"/>
        <v>0</v>
      </c>
      <c r="AE75" s="149">
        <f t="shared" si="43"/>
        <v>0</v>
      </c>
      <c r="AF75" s="149">
        <f t="shared" si="43"/>
        <v>0</v>
      </c>
      <c r="AG75" s="149">
        <f t="shared" si="43"/>
        <v>0</v>
      </c>
      <c r="AH75" s="149">
        <f t="shared" si="43"/>
        <v>0</v>
      </c>
      <c r="AI75" s="149">
        <f t="shared" si="43"/>
        <v>0</v>
      </c>
      <c r="AJ75" s="149">
        <f t="shared" si="43"/>
        <v>0</v>
      </c>
      <c r="AK75" s="149">
        <f t="shared" si="43"/>
        <v>0</v>
      </c>
      <c r="AL75" s="149">
        <f t="shared" ref="AL75:BN75" si="44">AJ169</f>
        <v>0</v>
      </c>
      <c r="AM75" s="149">
        <f t="shared" si="44"/>
        <v>0</v>
      </c>
      <c r="AN75" s="149">
        <f t="shared" si="44"/>
        <v>0</v>
      </c>
      <c r="AO75" s="149">
        <f t="shared" si="44"/>
        <v>0</v>
      </c>
      <c r="AP75" s="149">
        <f t="shared" si="44"/>
        <v>0</v>
      </c>
      <c r="AQ75" s="149">
        <f t="shared" si="44"/>
        <v>0</v>
      </c>
      <c r="AR75" s="149">
        <f t="shared" si="44"/>
        <v>0</v>
      </c>
      <c r="AS75" s="149">
        <f t="shared" si="44"/>
        <v>0</v>
      </c>
      <c r="AT75" s="149">
        <f t="shared" si="44"/>
        <v>0</v>
      </c>
      <c r="AU75" s="149">
        <f t="shared" si="44"/>
        <v>0</v>
      </c>
      <c r="AV75" s="149">
        <f t="shared" si="44"/>
        <v>0</v>
      </c>
      <c r="AW75" s="149">
        <f>AU169</f>
        <v>0</v>
      </c>
      <c r="AX75" s="149">
        <f t="shared" si="44"/>
        <v>0</v>
      </c>
      <c r="AY75" s="149">
        <f t="shared" si="44"/>
        <v>0</v>
      </c>
      <c r="AZ75" s="149">
        <f t="shared" si="44"/>
        <v>0</v>
      </c>
      <c r="BA75" s="149">
        <f t="shared" si="44"/>
        <v>0</v>
      </c>
      <c r="BB75" s="149">
        <f t="shared" si="44"/>
        <v>0</v>
      </c>
      <c r="BC75" s="149">
        <f t="shared" si="44"/>
        <v>0</v>
      </c>
      <c r="BD75" s="149">
        <f t="shared" si="44"/>
        <v>0</v>
      </c>
      <c r="BE75" s="149">
        <f t="shared" si="44"/>
        <v>0</v>
      </c>
      <c r="BF75" s="149">
        <f t="shared" si="44"/>
        <v>0</v>
      </c>
      <c r="BG75" s="149">
        <f t="shared" si="44"/>
        <v>0</v>
      </c>
      <c r="BH75" s="149">
        <f t="shared" si="44"/>
        <v>0</v>
      </c>
      <c r="BI75" s="149">
        <f t="shared" si="44"/>
        <v>0</v>
      </c>
      <c r="BJ75" s="149">
        <f t="shared" si="44"/>
        <v>0</v>
      </c>
      <c r="BK75" s="149">
        <f t="shared" si="44"/>
        <v>0</v>
      </c>
      <c r="BL75" s="149">
        <f t="shared" si="44"/>
        <v>0</v>
      </c>
      <c r="BM75" s="149">
        <f t="shared" si="44"/>
        <v>0</v>
      </c>
      <c r="BN75" s="149">
        <f t="shared" si="44"/>
        <v>0</v>
      </c>
    </row>
    <row r="76" spans="1:66" s="142" customFormat="1" hidden="1" outlineLevel="1">
      <c r="A76" s="143" t="s">
        <v>11</v>
      </c>
      <c r="F76" s="149">
        <f t="shared" ref="F76:AK76" si="45">D194</f>
        <v>0</v>
      </c>
      <c r="G76" s="149">
        <f t="shared" si="45"/>
        <v>0</v>
      </c>
      <c r="H76" s="149">
        <f t="shared" si="45"/>
        <v>0</v>
      </c>
      <c r="I76" s="149">
        <f t="shared" si="45"/>
        <v>0</v>
      </c>
      <c r="J76" s="149">
        <f t="shared" si="45"/>
        <v>0</v>
      </c>
      <c r="K76" s="149">
        <f t="shared" si="45"/>
        <v>0</v>
      </c>
      <c r="L76" s="149">
        <f t="shared" si="45"/>
        <v>0</v>
      </c>
      <c r="M76" s="149">
        <f t="shared" si="45"/>
        <v>0</v>
      </c>
      <c r="N76" s="149">
        <f t="shared" si="45"/>
        <v>0</v>
      </c>
      <c r="O76" s="149">
        <f t="shared" si="45"/>
        <v>0</v>
      </c>
      <c r="P76" s="149">
        <f t="shared" si="45"/>
        <v>0</v>
      </c>
      <c r="Q76" s="149">
        <f t="shared" si="45"/>
        <v>0</v>
      </c>
      <c r="R76" s="149">
        <f t="shared" si="45"/>
        <v>0</v>
      </c>
      <c r="S76" s="149">
        <f t="shared" si="45"/>
        <v>0</v>
      </c>
      <c r="T76" s="149">
        <f t="shared" si="45"/>
        <v>0</v>
      </c>
      <c r="U76" s="149">
        <f t="shared" si="45"/>
        <v>0</v>
      </c>
      <c r="V76" s="149">
        <f t="shared" si="45"/>
        <v>0</v>
      </c>
      <c r="W76" s="149">
        <f t="shared" si="45"/>
        <v>0</v>
      </c>
      <c r="X76" s="149">
        <f t="shared" si="45"/>
        <v>0</v>
      </c>
      <c r="Y76" s="149">
        <f t="shared" si="45"/>
        <v>0</v>
      </c>
      <c r="Z76" s="149">
        <f t="shared" si="45"/>
        <v>0</v>
      </c>
      <c r="AA76" s="149">
        <f t="shared" si="45"/>
        <v>0</v>
      </c>
      <c r="AB76" s="149">
        <f t="shared" si="45"/>
        <v>0</v>
      </c>
      <c r="AC76" s="149">
        <f t="shared" si="45"/>
        <v>0</v>
      </c>
      <c r="AD76" s="149">
        <f t="shared" si="45"/>
        <v>0</v>
      </c>
      <c r="AE76" s="149">
        <f t="shared" si="45"/>
        <v>0</v>
      </c>
      <c r="AF76" s="149">
        <f t="shared" si="45"/>
        <v>0</v>
      </c>
      <c r="AG76" s="149">
        <f t="shared" si="45"/>
        <v>0</v>
      </c>
      <c r="AH76" s="149">
        <f t="shared" si="45"/>
        <v>0</v>
      </c>
      <c r="AI76" s="149">
        <f t="shared" si="45"/>
        <v>0</v>
      </c>
      <c r="AJ76" s="149">
        <f t="shared" si="45"/>
        <v>0</v>
      </c>
      <c r="AK76" s="149">
        <f t="shared" si="45"/>
        <v>0</v>
      </c>
      <c r="AL76" s="149">
        <f t="shared" ref="AL76:BN76" si="46">AJ194</f>
        <v>0</v>
      </c>
      <c r="AM76" s="149">
        <f t="shared" si="46"/>
        <v>0</v>
      </c>
      <c r="AN76" s="149">
        <f t="shared" si="46"/>
        <v>0</v>
      </c>
      <c r="AO76" s="149">
        <f t="shared" si="46"/>
        <v>0</v>
      </c>
      <c r="AP76" s="149">
        <f t="shared" si="46"/>
        <v>0</v>
      </c>
      <c r="AQ76" s="149">
        <f t="shared" si="46"/>
        <v>0</v>
      </c>
      <c r="AR76" s="149">
        <f t="shared" si="46"/>
        <v>0</v>
      </c>
      <c r="AS76" s="149">
        <f t="shared" si="46"/>
        <v>0</v>
      </c>
      <c r="AT76" s="149">
        <f t="shared" si="46"/>
        <v>0</v>
      </c>
      <c r="AU76" s="149">
        <f t="shared" si="46"/>
        <v>0</v>
      </c>
      <c r="AV76" s="149">
        <f t="shared" si="46"/>
        <v>0</v>
      </c>
      <c r="AW76" s="149">
        <f t="shared" si="46"/>
        <v>0</v>
      </c>
      <c r="AX76" s="149">
        <f t="shared" si="46"/>
        <v>0</v>
      </c>
      <c r="AY76" s="149">
        <f t="shared" si="46"/>
        <v>0</v>
      </c>
      <c r="AZ76" s="149">
        <f t="shared" si="46"/>
        <v>0</v>
      </c>
      <c r="BA76" s="149">
        <f t="shared" si="46"/>
        <v>0</v>
      </c>
      <c r="BB76" s="149">
        <f t="shared" si="46"/>
        <v>0</v>
      </c>
      <c r="BC76" s="149">
        <f t="shared" si="46"/>
        <v>0</v>
      </c>
      <c r="BD76" s="149">
        <f t="shared" si="46"/>
        <v>0</v>
      </c>
      <c r="BE76" s="149">
        <f t="shared" si="46"/>
        <v>0</v>
      </c>
      <c r="BF76" s="149">
        <f t="shared" si="46"/>
        <v>0</v>
      </c>
      <c r="BG76" s="149">
        <f t="shared" si="46"/>
        <v>0</v>
      </c>
      <c r="BH76" s="149">
        <f t="shared" si="46"/>
        <v>0</v>
      </c>
      <c r="BI76" s="149">
        <f t="shared" si="46"/>
        <v>0</v>
      </c>
      <c r="BJ76" s="149">
        <f t="shared" si="46"/>
        <v>0</v>
      </c>
      <c r="BK76" s="149">
        <f t="shared" si="46"/>
        <v>0</v>
      </c>
      <c r="BL76" s="149">
        <f t="shared" si="46"/>
        <v>0</v>
      </c>
      <c r="BM76" s="149">
        <f t="shared" si="46"/>
        <v>0</v>
      </c>
      <c r="BN76" s="149">
        <f t="shared" si="46"/>
        <v>0</v>
      </c>
    </row>
    <row r="77" spans="1:66" s="142" customFormat="1" hidden="1" outlineLevel="1">
      <c r="A77" s="143" t="str">
        <f>$B$14</f>
        <v>IDA NEW 40-year credits</v>
      </c>
      <c r="F77" s="149">
        <f t="shared" ref="F77:AK77" si="47">D218</f>
        <v>0</v>
      </c>
      <c r="G77" s="149">
        <f t="shared" si="47"/>
        <v>0</v>
      </c>
      <c r="H77" s="149">
        <f t="shared" si="47"/>
        <v>0</v>
      </c>
      <c r="I77" s="149">
        <f t="shared" si="47"/>
        <v>0</v>
      </c>
      <c r="J77" s="149">
        <f t="shared" si="47"/>
        <v>0</v>
      </c>
      <c r="K77" s="149">
        <f t="shared" si="47"/>
        <v>0</v>
      </c>
      <c r="L77" s="149">
        <f t="shared" si="47"/>
        <v>0</v>
      </c>
      <c r="M77" s="149">
        <f t="shared" si="47"/>
        <v>0</v>
      </c>
      <c r="N77" s="149">
        <f t="shared" si="47"/>
        <v>0</v>
      </c>
      <c r="O77" s="149">
        <f t="shared" si="47"/>
        <v>0</v>
      </c>
      <c r="P77" s="149">
        <f t="shared" si="47"/>
        <v>0</v>
      </c>
      <c r="Q77" s="149">
        <f t="shared" si="47"/>
        <v>0</v>
      </c>
      <c r="R77" s="149">
        <f t="shared" si="47"/>
        <v>0</v>
      </c>
      <c r="S77" s="149">
        <f t="shared" si="47"/>
        <v>0</v>
      </c>
      <c r="T77" s="149">
        <f t="shared" si="47"/>
        <v>0</v>
      </c>
      <c r="U77" s="149">
        <f t="shared" si="47"/>
        <v>0</v>
      </c>
      <c r="V77" s="149">
        <f t="shared" si="47"/>
        <v>0</v>
      </c>
      <c r="W77" s="149">
        <f t="shared" si="47"/>
        <v>0</v>
      </c>
      <c r="X77" s="149">
        <f t="shared" si="47"/>
        <v>0</v>
      </c>
      <c r="Y77" s="149">
        <f t="shared" si="47"/>
        <v>0</v>
      </c>
      <c r="Z77" s="149">
        <f t="shared" si="47"/>
        <v>0</v>
      </c>
      <c r="AA77" s="149">
        <f t="shared" si="47"/>
        <v>0</v>
      </c>
      <c r="AB77" s="149">
        <f t="shared" si="47"/>
        <v>0</v>
      </c>
      <c r="AC77" s="149">
        <f t="shared" si="47"/>
        <v>0</v>
      </c>
      <c r="AD77" s="149">
        <f t="shared" si="47"/>
        <v>0</v>
      </c>
      <c r="AE77" s="149">
        <f t="shared" si="47"/>
        <v>0</v>
      </c>
      <c r="AF77" s="149">
        <f t="shared" si="47"/>
        <v>0</v>
      </c>
      <c r="AG77" s="149">
        <f t="shared" si="47"/>
        <v>0</v>
      </c>
      <c r="AH77" s="149">
        <f t="shared" si="47"/>
        <v>0</v>
      </c>
      <c r="AI77" s="149">
        <f t="shared" si="47"/>
        <v>0</v>
      </c>
      <c r="AJ77" s="149">
        <f t="shared" si="47"/>
        <v>0</v>
      </c>
      <c r="AK77" s="149">
        <f t="shared" si="47"/>
        <v>0</v>
      </c>
      <c r="AL77" s="149">
        <f t="shared" ref="AL77:BN77" si="48">AJ218</f>
        <v>0</v>
      </c>
      <c r="AM77" s="149">
        <f t="shared" si="48"/>
        <v>0</v>
      </c>
      <c r="AN77" s="149">
        <f t="shared" si="48"/>
        <v>0</v>
      </c>
      <c r="AO77" s="149">
        <f t="shared" si="48"/>
        <v>0</v>
      </c>
      <c r="AP77" s="149">
        <f t="shared" si="48"/>
        <v>0</v>
      </c>
      <c r="AQ77" s="149">
        <f t="shared" si="48"/>
        <v>0</v>
      </c>
      <c r="AR77" s="149">
        <f t="shared" si="48"/>
        <v>0</v>
      </c>
      <c r="AS77" s="149">
        <f t="shared" si="48"/>
        <v>0</v>
      </c>
      <c r="AT77" s="149">
        <f t="shared" si="48"/>
        <v>0</v>
      </c>
      <c r="AU77" s="149">
        <f t="shared" si="48"/>
        <v>0</v>
      </c>
      <c r="AV77" s="149">
        <f t="shared" si="48"/>
        <v>0</v>
      </c>
      <c r="AW77" s="149">
        <f t="shared" si="48"/>
        <v>0</v>
      </c>
      <c r="AX77" s="149">
        <f t="shared" si="48"/>
        <v>0</v>
      </c>
      <c r="AY77" s="149">
        <f t="shared" si="48"/>
        <v>0</v>
      </c>
      <c r="AZ77" s="149">
        <f t="shared" si="48"/>
        <v>0</v>
      </c>
      <c r="BA77" s="149">
        <f t="shared" si="48"/>
        <v>0</v>
      </c>
      <c r="BB77" s="149">
        <f t="shared" si="48"/>
        <v>0</v>
      </c>
      <c r="BC77" s="149">
        <f t="shared" si="48"/>
        <v>0</v>
      </c>
      <c r="BD77" s="149">
        <f t="shared" si="48"/>
        <v>0</v>
      </c>
      <c r="BE77" s="149">
        <f t="shared" si="48"/>
        <v>0</v>
      </c>
      <c r="BF77" s="149">
        <f t="shared" si="48"/>
        <v>0</v>
      </c>
      <c r="BG77" s="149">
        <f t="shared" si="48"/>
        <v>0</v>
      </c>
      <c r="BH77" s="149">
        <f t="shared" si="48"/>
        <v>0</v>
      </c>
      <c r="BI77" s="149">
        <f t="shared" si="48"/>
        <v>0</v>
      </c>
      <c r="BJ77" s="149">
        <f t="shared" si="48"/>
        <v>0</v>
      </c>
      <c r="BK77" s="149">
        <f t="shared" si="48"/>
        <v>0</v>
      </c>
      <c r="BL77" s="149">
        <f t="shared" si="48"/>
        <v>0</v>
      </c>
      <c r="BM77" s="149">
        <f t="shared" si="48"/>
        <v>0</v>
      </c>
      <c r="BN77" s="149">
        <f t="shared" si="48"/>
        <v>0</v>
      </c>
    </row>
    <row r="78" spans="1:66" s="142" customFormat="1" hidden="1" outlineLevel="1">
      <c r="A78" s="143" t="str">
        <f>$B$15</f>
        <v>IDA NEW Regular</v>
      </c>
      <c r="F78" s="149">
        <f t="shared" ref="F78:AK78" si="49">D242</f>
        <v>0</v>
      </c>
      <c r="G78" s="149">
        <f t="shared" si="49"/>
        <v>0</v>
      </c>
      <c r="H78" s="149">
        <f t="shared" si="49"/>
        <v>0</v>
      </c>
      <c r="I78" s="149">
        <f t="shared" si="49"/>
        <v>0</v>
      </c>
      <c r="J78" s="149">
        <f t="shared" si="49"/>
        <v>0</v>
      </c>
      <c r="K78" s="149">
        <f t="shared" si="49"/>
        <v>0</v>
      </c>
      <c r="L78" s="149">
        <f t="shared" si="49"/>
        <v>0</v>
      </c>
      <c r="M78" s="149">
        <f t="shared" si="49"/>
        <v>0</v>
      </c>
      <c r="N78" s="149">
        <f t="shared" si="49"/>
        <v>0</v>
      </c>
      <c r="O78" s="149">
        <f t="shared" si="49"/>
        <v>0</v>
      </c>
      <c r="P78" s="149">
        <f t="shared" si="49"/>
        <v>0</v>
      </c>
      <c r="Q78" s="149">
        <f t="shared" si="49"/>
        <v>0</v>
      </c>
      <c r="R78" s="149">
        <f t="shared" si="49"/>
        <v>0</v>
      </c>
      <c r="S78" s="149">
        <f t="shared" si="49"/>
        <v>0</v>
      </c>
      <c r="T78" s="149">
        <f t="shared" si="49"/>
        <v>0</v>
      </c>
      <c r="U78" s="149">
        <f t="shared" si="49"/>
        <v>0</v>
      </c>
      <c r="V78" s="149">
        <f t="shared" si="49"/>
        <v>0</v>
      </c>
      <c r="W78" s="149">
        <f t="shared" si="49"/>
        <v>0</v>
      </c>
      <c r="X78" s="149">
        <f t="shared" si="49"/>
        <v>0</v>
      </c>
      <c r="Y78" s="149">
        <f t="shared" si="49"/>
        <v>0</v>
      </c>
      <c r="Z78" s="149">
        <f t="shared" si="49"/>
        <v>0</v>
      </c>
      <c r="AA78" s="149">
        <f t="shared" si="49"/>
        <v>0</v>
      </c>
      <c r="AB78" s="149">
        <f t="shared" si="49"/>
        <v>0</v>
      </c>
      <c r="AC78" s="149">
        <f t="shared" si="49"/>
        <v>0</v>
      </c>
      <c r="AD78" s="149">
        <f t="shared" si="49"/>
        <v>0</v>
      </c>
      <c r="AE78" s="149">
        <f t="shared" si="49"/>
        <v>0</v>
      </c>
      <c r="AF78" s="149">
        <f t="shared" si="49"/>
        <v>0</v>
      </c>
      <c r="AG78" s="149">
        <f t="shared" si="49"/>
        <v>0</v>
      </c>
      <c r="AH78" s="149">
        <f t="shared" si="49"/>
        <v>0</v>
      </c>
      <c r="AI78" s="149">
        <f t="shared" si="49"/>
        <v>0</v>
      </c>
      <c r="AJ78" s="149">
        <f t="shared" si="49"/>
        <v>0</v>
      </c>
      <c r="AK78" s="149">
        <f t="shared" si="49"/>
        <v>0</v>
      </c>
      <c r="AL78" s="149">
        <f t="shared" ref="AL78:BN78" si="50">AJ242</f>
        <v>0</v>
      </c>
      <c r="AM78" s="149">
        <f t="shared" si="50"/>
        <v>0</v>
      </c>
      <c r="AN78" s="149">
        <f t="shared" si="50"/>
        <v>0</v>
      </c>
      <c r="AO78" s="149">
        <f t="shared" si="50"/>
        <v>0</v>
      </c>
      <c r="AP78" s="149">
        <f t="shared" si="50"/>
        <v>0</v>
      </c>
      <c r="AQ78" s="149">
        <f t="shared" si="50"/>
        <v>0</v>
      </c>
      <c r="AR78" s="149">
        <f t="shared" si="50"/>
        <v>0</v>
      </c>
      <c r="AS78" s="149">
        <f t="shared" si="50"/>
        <v>0</v>
      </c>
      <c r="AT78" s="149">
        <f t="shared" si="50"/>
        <v>0</v>
      </c>
      <c r="AU78" s="149">
        <f t="shared" si="50"/>
        <v>0</v>
      </c>
      <c r="AV78" s="149">
        <f t="shared" si="50"/>
        <v>0</v>
      </c>
      <c r="AW78" s="149">
        <f t="shared" si="50"/>
        <v>0</v>
      </c>
      <c r="AX78" s="149">
        <f t="shared" si="50"/>
        <v>0</v>
      </c>
      <c r="AY78" s="149">
        <f t="shared" si="50"/>
        <v>0</v>
      </c>
      <c r="AZ78" s="149">
        <f t="shared" si="50"/>
        <v>0</v>
      </c>
      <c r="BA78" s="149">
        <f t="shared" si="50"/>
        <v>0</v>
      </c>
      <c r="BB78" s="149">
        <f t="shared" si="50"/>
        <v>0</v>
      </c>
      <c r="BC78" s="149">
        <f t="shared" si="50"/>
        <v>0</v>
      </c>
      <c r="BD78" s="149">
        <f t="shared" si="50"/>
        <v>0</v>
      </c>
      <c r="BE78" s="149">
        <f t="shared" si="50"/>
        <v>0</v>
      </c>
      <c r="BF78" s="149">
        <f t="shared" si="50"/>
        <v>0</v>
      </c>
      <c r="BG78" s="149">
        <f t="shared" si="50"/>
        <v>0</v>
      </c>
      <c r="BH78" s="149">
        <f t="shared" si="50"/>
        <v>0</v>
      </c>
      <c r="BI78" s="149">
        <f t="shared" si="50"/>
        <v>0</v>
      </c>
      <c r="BJ78" s="149">
        <f t="shared" si="50"/>
        <v>0</v>
      </c>
      <c r="BK78" s="149">
        <f t="shared" si="50"/>
        <v>0</v>
      </c>
      <c r="BL78" s="149">
        <f t="shared" si="50"/>
        <v>0</v>
      </c>
      <c r="BM78" s="149">
        <f t="shared" si="50"/>
        <v>0</v>
      </c>
      <c r="BN78" s="149">
        <f t="shared" si="50"/>
        <v>0</v>
      </c>
    </row>
    <row r="79" spans="1:66" s="142" customFormat="1" hidden="1" outlineLevel="1">
      <c r="A79" s="143" t="str">
        <f>$B$16</f>
        <v>IDA NEW Blend (also enter) --&gt;</v>
      </c>
      <c r="F79" s="149">
        <f t="shared" ref="F79:AK79" si="51">D266</f>
        <v>0</v>
      </c>
      <c r="G79" s="149">
        <f t="shared" si="51"/>
        <v>0</v>
      </c>
      <c r="H79" s="149">
        <f t="shared" si="51"/>
        <v>0</v>
      </c>
      <c r="I79" s="149">
        <f t="shared" si="51"/>
        <v>0</v>
      </c>
      <c r="J79" s="149">
        <f t="shared" si="51"/>
        <v>0</v>
      </c>
      <c r="K79" s="149">
        <f t="shared" si="51"/>
        <v>0</v>
      </c>
      <c r="L79" s="149">
        <f t="shared" si="51"/>
        <v>0</v>
      </c>
      <c r="M79" s="149">
        <f t="shared" si="51"/>
        <v>0</v>
      </c>
      <c r="N79" s="149">
        <f t="shared" si="51"/>
        <v>0</v>
      </c>
      <c r="O79" s="149">
        <f t="shared" si="51"/>
        <v>0</v>
      </c>
      <c r="P79" s="149">
        <f t="shared" si="51"/>
        <v>0</v>
      </c>
      <c r="Q79" s="149">
        <f t="shared" si="51"/>
        <v>0</v>
      </c>
      <c r="R79" s="149">
        <f t="shared" si="51"/>
        <v>0</v>
      </c>
      <c r="S79" s="149">
        <f t="shared" si="51"/>
        <v>0</v>
      </c>
      <c r="T79" s="149">
        <f t="shared" si="51"/>
        <v>0</v>
      </c>
      <c r="U79" s="149">
        <f t="shared" si="51"/>
        <v>0</v>
      </c>
      <c r="V79" s="149">
        <f t="shared" si="51"/>
        <v>0</v>
      </c>
      <c r="W79" s="149">
        <f t="shared" si="51"/>
        <v>0</v>
      </c>
      <c r="X79" s="149">
        <f t="shared" si="51"/>
        <v>0</v>
      </c>
      <c r="Y79" s="149">
        <f t="shared" si="51"/>
        <v>0</v>
      </c>
      <c r="Z79" s="149">
        <f t="shared" si="51"/>
        <v>0</v>
      </c>
      <c r="AA79" s="149">
        <f t="shared" si="51"/>
        <v>0</v>
      </c>
      <c r="AB79" s="149">
        <f t="shared" si="51"/>
        <v>0</v>
      </c>
      <c r="AC79" s="149">
        <f t="shared" si="51"/>
        <v>0</v>
      </c>
      <c r="AD79" s="149">
        <f t="shared" si="51"/>
        <v>0</v>
      </c>
      <c r="AE79" s="149">
        <f t="shared" si="51"/>
        <v>0</v>
      </c>
      <c r="AF79" s="149">
        <f t="shared" si="51"/>
        <v>0</v>
      </c>
      <c r="AG79" s="149">
        <f t="shared" si="51"/>
        <v>0</v>
      </c>
      <c r="AH79" s="149">
        <f t="shared" si="51"/>
        <v>0</v>
      </c>
      <c r="AI79" s="149">
        <f t="shared" si="51"/>
        <v>0</v>
      </c>
      <c r="AJ79" s="149">
        <f t="shared" si="51"/>
        <v>0</v>
      </c>
      <c r="AK79" s="149">
        <f t="shared" si="51"/>
        <v>0</v>
      </c>
      <c r="AL79" s="149">
        <f t="shared" ref="AL79:BN79" si="52">AJ266</f>
        <v>0</v>
      </c>
      <c r="AM79" s="149">
        <f t="shared" si="52"/>
        <v>0</v>
      </c>
      <c r="AN79" s="149">
        <f t="shared" si="52"/>
        <v>0</v>
      </c>
      <c r="AO79" s="149">
        <f t="shared" si="52"/>
        <v>0</v>
      </c>
      <c r="AP79" s="149">
        <f t="shared" si="52"/>
        <v>0</v>
      </c>
      <c r="AQ79" s="149">
        <f t="shared" si="52"/>
        <v>0</v>
      </c>
      <c r="AR79" s="149">
        <f t="shared" si="52"/>
        <v>0</v>
      </c>
      <c r="AS79" s="149">
        <f t="shared" si="52"/>
        <v>0</v>
      </c>
      <c r="AT79" s="149">
        <f t="shared" si="52"/>
        <v>0</v>
      </c>
      <c r="AU79" s="149">
        <f t="shared" si="52"/>
        <v>0</v>
      </c>
      <c r="AV79" s="149">
        <f t="shared" si="52"/>
        <v>0</v>
      </c>
      <c r="AW79" s="149">
        <f t="shared" si="52"/>
        <v>0</v>
      </c>
      <c r="AX79" s="149">
        <f t="shared" si="52"/>
        <v>0</v>
      </c>
      <c r="AY79" s="149">
        <f t="shared" si="52"/>
        <v>0</v>
      </c>
      <c r="AZ79" s="149">
        <f t="shared" si="52"/>
        <v>0</v>
      </c>
      <c r="BA79" s="149">
        <f t="shared" si="52"/>
        <v>0</v>
      </c>
      <c r="BB79" s="149">
        <f t="shared" si="52"/>
        <v>0</v>
      </c>
      <c r="BC79" s="149">
        <f t="shared" si="52"/>
        <v>0</v>
      </c>
      <c r="BD79" s="149">
        <f t="shared" si="52"/>
        <v>0</v>
      </c>
      <c r="BE79" s="149">
        <f t="shared" si="52"/>
        <v>0</v>
      </c>
      <c r="BF79" s="149">
        <f t="shared" si="52"/>
        <v>0</v>
      </c>
      <c r="BG79" s="149">
        <f t="shared" si="52"/>
        <v>0</v>
      </c>
      <c r="BH79" s="149">
        <f t="shared" si="52"/>
        <v>0</v>
      </c>
      <c r="BI79" s="149">
        <f t="shared" si="52"/>
        <v>0</v>
      </c>
      <c r="BJ79" s="149">
        <f t="shared" si="52"/>
        <v>0</v>
      </c>
      <c r="BK79" s="149">
        <f t="shared" si="52"/>
        <v>0</v>
      </c>
      <c r="BL79" s="149">
        <f t="shared" si="52"/>
        <v>0</v>
      </c>
      <c r="BM79" s="149">
        <f t="shared" si="52"/>
        <v>0</v>
      </c>
      <c r="BN79" s="149">
        <f t="shared" si="52"/>
        <v>0</v>
      </c>
    </row>
    <row r="80" spans="1:66" s="142" customFormat="1" hidden="1" outlineLevel="1">
      <c r="A80" s="143" t="str">
        <f>$B$17</f>
        <v>IDA NEW 60-year credits</v>
      </c>
      <c r="F80" s="149">
        <f t="shared" ref="F80:AK80" si="53">D290</f>
        <v>0</v>
      </c>
      <c r="G80" s="149">
        <f t="shared" si="53"/>
        <v>0</v>
      </c>
      <c r="H80" s="149">
        <f t="shared" si="53"/>
        <v>0</v>
      </c>
      <c r="I80" s="149">
        <f t="shared" si="53"/>
        <v>0</v>
      </c>
      <c r="J80" s="149">
        <f t="shared" si="53"/>
        <v>0</v>
      </c>
      <c r="K80" s="149">
        <f t="shared" si="53"/>
        <v>0</v>
      </c>
      <c r="L80" s="149">
        <f t="shared" si="53"/>
        <v>0</v>
      </c>
      <c r="M80" s="149">
        <f t="shared" si="53"/>
        <v>0</v>
      </c>
      <c r="N80" s="149">
        <f t="shared" si="53"/>
        <v>0</v>
      </c>
      <c r="O80" s="149">
        <f t="shared" si="53"/>
        <v>0</v>
      </c>
      <c r="P80" s="149">
        <f t="shared" si="53"/>
        <v>0</v>
      </c>
      <c r="Q80" s="149">
        <f t="shared" si="53"/>
        <v>0</v>
      </c>
      <c r="R80" s="149">
        <f t="shared" si="53"/>
        <v>0</v>
      </c>
      <c r="S80" s="149">
        <f t="shared" si="53"/>
        <v>0</v>
      </c>
      <c r="T80" s="149">
        <f t="shared" si="53"/>
        <v>0</v>
      </c>
      <c r="U80" s="149">
        <f t="shared" si="53"/>
        <v>0</v>
      </c>
      <c r="V80" s="149">
        <f t="shared" si="53"/>
        <v>0</v>
      </c>
      <c r="W80" s="149">
        <f t="shared" si="53"/>
        <v>0</v>
      </c>
      <c r="X80" s="149">
        <f t="shared" si="53"/>
        <v>0</v>
      </c>
      <c r="Y80" s="149">
        <f t="shared" si="53"/>
        <v>0</v>
      </c>
      <c r="Z80" s="149">
        <f t="shared" si="53"/>
        <v>0</v>
      </c>
      <c r="AA80" s="150">
        <f t="shared" si="53"/>
        <v>0</v>
      </c>
      <c r="AB80" s="149">
        <f t="shared" si="53"/>
        <v>0</v>
      </c>
      <c r="AC80" s="149">
        <f t="shared" si="53"/>
        <v>0</v>
      </c>
      <c r="AD80" s="149">
        <f t="shared" si="53"/>
        <v>0</v>
      </c>
      <c r="AE80" s="149">
        <f t="shared" si="53"/>
        <v>0</v>
      </c>
      <c r="AF80" s="149">
        <f t="shared" si="53"/>
        <v>0</v>
      </c>
      <c r="AG80" s="149">
        <f t="shared" si="53"/>
        <v>0</v>
      </c>
      <c r="AH80" s="149">
        <f t="shared" si="53"/>
        <v>0</v>
      </c>
      <c r="AI80" s="149">
        <f t="shared" si="53"/>
        <v>0</v>
      </c>
      <c r="AJ80" s="149">
        <f t="shared" si="53"/>
        <v>0</v>
      </c>
      <c r="AK80" s="149">
        <f t="shared" si="53"/>
        <v>0</v>
      </c>
      <c r="AL80" s="149">
        <f t="shared" ref="AL80:BN80" si="54">AJ290</f>
        <v>0</v>
      </c>
      <c r="AM80" s="149">
        <f t="shared" si="54"/>
        <v>0</v>
      </c>
      <c r="AN80" s="149">
        <f t="shared" si="54"/>
        <v>0</v>
      </c>
      <c r="AO80" s="149">
        <f t="shared" si="54"/>
        <v>0</v>
      </c>
      <c r="AP80" s="149">
        <f t="shared" si="54"/>
        <v>0</v>
      </c>
      <c r="AQ80" s="149">
        <f t="shared" si="54"/>
        <v>0</v>
      </c>
      <c r="AR80" s="149">
        <f t="shared" si="54"/>
        <v>0</v>
      </c>
      <c r="AS80" s="149">
        <f t="shared" si="54"/>
        <v>0</v>
      </c>
      <c r="AT80" s="149">
        <f t="shared" si="54"/>
        <v>0</v>
      </c>
      <c r="AU80" s="149">
        <f t="shared" si="54"/>
        <v>0</v>
      </c>
      <c r="AV80" s="149">
        <f t="shared" si="54"/>
        <v>0</v>
      </c>
      <c r="AW80" s="149">
        <f t="shared" si="54"/>
        <v>0</v>
      </c>
      <c r="AX80" s="149">
        <f t="shared" si="54"/>
        <v>0</v>
      </c>
      <c r="AY80" s="149">
        <f t="shared" si="54"/>
        <v>0</v>
      </c>
      <c r="AZ80" s="149">
        <f t="shared" si="54"/>
        <v>0</v>
      </c>
      <c r="BA80" s="149">
        <f t="shared" si="54"/>
        <v>0</v>
      </c>
      <c r="BB80" s="149">
        <f t="shared" si="54"/>
        <v>0</v>
      </c>
      <c r="BC80" s="149">
        <f t="shared" si="54"/>
        <v>0</v>
      </c>
      <c r="BD80" s="149">
        <f t="shared" si="54"/>
        <v>0</v>
      </c>
      <c r="BE80" s="149">
        <f t="shared" si="54"/>
        <v>0</v>
      </c>
      <c r="BF80" s="149">
        <f t="shared" si="54"/>
        <v>0</v>
      </c>
      <c r="BG80" s="149">
        <f>BE290</f>
        <v>0</v>
      </c>
      <c r="BH80" s="149">
        <f t="shared" si="54"/>
        <v>0</v>
      </c>
      <c r="BI80" s="149">
        <f t="shared" si="54"/>
        <v>0</v>
      </c>
      <c r="BJ80" s="149">
        <f t="shared" si="54"/>
        <v>0</v>
      </c>
      <c r="BK80" s="149">
        <f t="shared" si="54"/>
        <v>0</v>
      </c>
      <c r="BL80" s="149">
        <f t="shared" si="54"/>
        <v>0</v>
      </c>
      <c r="BM80" s="149">
        <f t="shared" si="54"/>
        <v>0</v>
      </c>
      <c r="BN80" s="149">
        <f t="shared" si="54"/>
        <v>0</v>
      </c>
    </row>
    <row r="81" spans="1:66" s="126" customFormat="1" collapsed="1">
      <c r="A81" s="141"/>
      <c r="F81" s="146"/>
      <c r="G81" s="146"/>
      <c r="H81" s="146"/>
      <c r="I81" s="146"/>
      <c r="J81" s="146"/>
      <c r="K81" s="146"/>
      <c r="L81" s="146"/>
      <c r="M81" s="146"/>
      <c r="N81" s="146"/>
      <c r="O81" s="146"/>
      <c r="P81" s="146"/>
      <c r="Q81" s="146"/>
      <c r="R81" s="146"/>
      <c r="S81" s="146"/>
      <c r="T81" s="146"/>
      <c r="U81" s="146"/>
      <c r="V81" s="146"/>
      <c r="W81" s="146"/>
      <c r="X81" s="146"/>
      <c r="Y81" s="146"/>
      <c r="Z81" s="146"/>
      <c r="AA81" s="146"/>
      <c r="AB81" s="146"/>
      <c r="AC81" s="146"/>
      <c r="AD81" s="146"/>
      <c r="AE81" s="146"/>
      <c r="AF81" s="146"/>
      <c r="AG81" s="146"/>
      <c r="AH81" s="146"/>
      <c r="AI81" s="146"/>
      <c r="AJ81" s="146"/>
      <c r="AK81" s="146"/>
      <c r="AL81" s="146"/>
      <c r="AM81" s="146"/>
      <c r="AN81" s="146"/>
      <c r="AO81" s="146"/>
      <c r="AP81" s="146"/>
      <c r="AQ81" s="146"/>
      <c r="AR81" s="146"/>
      <c r="AS81" s="146"/>
      <c r="AT81" s="146"/>
      <c r="AU81" s="146"/>
      <c r="AV81" s="146"/>
      <c r="AW81" s="146"/>
      <c r="AX81" s="146"/>
      <c r="AY81" s="146"/>
      <c r="AZ81" s="146"/>
      <c r="BA81" s="146"/>
      <c r="BB81" s="146"/>
      <c r="BC81" s="146"/>
      <c r="BD81" s="146"/>
      <c r="BE81" s="146"/>
      <c r="BF81" s="146"/>
      <c r="BG81" s="146"/>
      <c r="BH81" s="146"/>
      <c r="BI81" s="146"/>
      <c r="BJ81" s="146"/>
      <c r="BK81" s="146"/>
      <c r="BL81" s="146"/>
      <c r="BM81" s="146"/>
      <c r="BN81" s="146"/>
    </row>
    <row r="82" spans="1:66" s="126" customFormat="1" ht="17.25">
      <c r="A82" s="166" t="s">
        <v>83</v>
      </c>
      <c r="B82" s="148"/>
      <c r="C82" s="148"/>
      <c r="D82" s="148"/>
      <c r="F82" s="146"/>
      <c r="G82" s="146"/>
      <c r="H82" s="146"/>
      <c r="I82" s="146"/>
      <c r="J82" s="146"/>
      <c r="K82" s="146"/>
      <c r="L82" s="146"/>
      <c r="M82" s="146"/>
      <c r="N82" s="146"/>
      <c r="O82" s="146"/>
      <c r="P82" s="146"/>
      <c r="Q82" s="146"/>
      <c r="R82" s="146"/>
      <c r="S82" s="146"/>
      <c r="T82" s="146"/>
      <c r="U82" s="146"/>
      <c r="V82" s="146"/>
      <c r="W82" s="146"/>
      <c r="X82" s="146"/>
      <c r="Y82" s="146"/>
      <c r="Z82" s="146"/>
      <c r="AA82" s="146"/>
      <c r="AB82" s="146"/>
      <c r="AC82" s="146"/>
      <c r="AD82" s="146"/>
      <c r="AE82" s="146"/>
      <c r="AF82" s="146"/>
      <c r="AG82" s="146"/>
      <c r="AH82" s="146"/>
      <c r="AI82" s="146"/>
      <c r="AJ82" s="146"/>
      <c r="AK82" s="146"/>
      <c r="AL82" s="146"/>
      <c r="AM82" s="146"/>
      <c r="AN82" s="146"/>
      <c r="AO82" s="146"/>
      <c r="AP82" s="146"/>
      <c r="AQ82" s="146"/>
      <c r="AR82" s="146"/>
      <c r="AS82" s="146"/>
      <c r="AT82" s="146"/>
      <c r="AU82" s="146"/>
      <c r="AV82" s="146"/>
      <c r="AW82" s="146"/>
      <c r="AX82" s="146"/>
      <c r="AY82" s="146"/>
      <c r="AZ82" s="146"/>
      <c r="BA82" s="146"/>
      <c r="BB82" s="146"/>
      <c r="BC82" s="146"/>
      <c r="BD82" s="146"/>
      <c r="BE82" s="146"/>
      <c r="BF82" s="146"/>
      <c r="BG82" s="146"/>
      <c r="BH82" s="146"/>
      <c r="BI82" s="146"/>
      <c r="BJ82" s="146"/>
      <c r="BK82" s="146"/>
      <c r="BL82" s="146"/>
      <c r="BM82" s="146"/>
      <c r="BN82" s="146"/>
    </row>
    <row r="83" spans="1:66" s="126" customFormat="1">
      <c r="A83" s="147" t="s">
        <v>84</v>
      </c>
      <c r="F83" s="146"/>
      <c r="G83" s="146"/>
      <c r="H83" s="146"/>
      <c r="I83" s="146"/>
      <c r="J83" s="146"/>
      <c r="K83" s="146"/>
      <c r="L83" s="146"/>
      <c r="M83" s="146"/>
      <c r="N83" s="146"/>
      <c r="O83" s="146"/>
      <c r="P83" s="146"/>
      <c r="Q83" s="146"/>
      <c r="R83" s="146"/>
      <c r="S83" s="146"/>
      <c r="T83" s="146"/>
      <c r="U83" s="146"/>
      <c r="V83" s="146"/>
      <c r="W83" s="146"/>
      <c r="X83" s="146"/>
      <c r="Y83" s="146"/>
      <c r="Z83" s="146"/>
      <c r="AA83" s="146"/>
      <c r="AB83" s="146"/>
      <c r="AC83" s="146"/>
      <c r="AD83" s="146"/>
      <c r="AE83" s="146"/>
      <c r="AF83" s="146"/>
      <c r="AG83" s="146"/>
      <c r="AH83" s="146"/>
      <c r="AI83" s="146"/>
      <c r="AJ83" s="146"/>
      <c r="AK83" s="146"/>
      <c r="AL83" s="146"/>
      <c r="AM83" s="146"/>
      <c r="AN83" s="146"/>
      <c r="AO83" s="146"/>
      <c r="AP83" s="146"/>
      <c r="AQ83" s="146"/>
      <c r="AR83" s="146"/>
      <c r="AS83" s="146"/>
      <c r="AT83" s="146"/>
      <c r="AU83" s="146"/>
      <c r="AV83" s="146"/>
      <c r="AW83" s="146"/>
      <c r="AX83" s="146"/>
      <c r="AY83" s="146"/>
      <c r="AZ83" s="146"/>
      <c r="BA83" s="146"/>
      <c r="BB83" s="146"/>
      <c r="BC83" s="146"/>
      <c r="BD83" s="146"/>
      <c r="BE83" s="146"/>
      <c r="BF83" s="146"/>
      <c r="BG83" s="146"/>
      <c r="BH83" s="146"/>
      <c r="BI83" s="146"/>
      <c r="BJ83" s="146"/>
      <c r="BK83" s="146"/>
      <c r="BL83" s="146"/>
      <c r="BM83" s="146"/>
      <c r="BN83" s="146"/>
    </row>
    <row r="84" spans="1:66" s="227" customFormat="1">
      <c r="A84" s="225" t="s">
        <v>80</v>
      </c>
      <c r="B84" s="323"/>
      <c r="C84" s="323"/>
      <c r="D84" s="323"/>
      <c r="E84" s="323"/>
      <c r="F84" s="226">
        <f>SUM(F85:F91)</f>
        <v>4.6323032944717802E-3</v>
      </c>
      <c r="G84" s="226">
        <f>SUM(G85:G91)</f>
        <v>4.7889184591953689E-3</v>
      </c>
      <c r="H84" s="226">
        <f>SUM(H85:H91)</f>
        <v>4.9533643821551374E-3</v>
      </c>
      <c r="I84" s="226">
        <f t="shared" ref="I84:AL84" si="55">SUM(I85:I91)</f>
        <v>5.1260326012628945E-3</v>
      </c>
      <c r="J84" s="226">
        <f t="shared" si="55"/>
        <v>5.3073342313260394E-3</v>
      </c>
      <c r="K84" s="226">
        <f t="shared" si="55"/>
        <v>5.4977009428923409E-3</v>
      </c>
      <c r="L84" s="226">
        <f t="shared" si="55"/>
        <v>5.6975859900369576E-3</v>
      </c>
      <c r="M84" s="226">
        <f t="shared" si="55"/>
        <v>5.5949652895388056E-3</v>
      </c>
      <c r="N84" s="226">
        <f t="shared" si="55"/>
        <v>5.4895573040157457E-3</v>
      </c>
      <c r="O84" s="226">
        <f t="shared" si="55"/>
        <v>5.3812226692165326E-3</v>
      </c>
      <c r="P84" s="226">
        <f t="shared" si="55"/>
        <v>5.2698150526773596E-3</v>
      </c>
      <c r="Q84" s="226">
        <f t="shared" si="55"/>
        <v>5.155180805311228E-3</v>
      </c>
      <c r="R84" s="226">
        <f t="shared" si="55"/>
        <v>5.0371585955767892E-3</v>
      </c>
      <c r="S84" s="226">
        <f t="shared" si="55"/>
        <v>4.9155790253556288E-3</v>
      </c>
      <c r="T84" s="226">
        <f t="shared" si="55"/>
        <v>4.7902642266234108E-3</v>
      </c>
      <c r="U84" s="226">
        <f t="shared" si="55"/>
        <v>4.6610274379545813E-3</v>
      </c>
      <c r="V84" s="226">
        <f t="shared" si="55"/>
        <v>4.5276725598523103E-3</v>
      </c>
      <c r="W84" s="226">
        <f t="shared" si="55"/>
        <v>4.389993687844926E-3</v>
      </c>
      <c r="X84" s="226">
        <f t="shared" si="55"/>
        <v>4.2477746222371725E-3</v>
      </c>
      <c r="Y84" s="226">
        <f t="shared" si="55"/>
        <v>4.1007883533490308E-3</v>
      </c>
      <c r="Z84" s="226">
        <f t="shared" si="55"/>
        <v>3.9487965210164826E-3</v>
      </c>
      <c r="AA84" s="226">
        <f t="shared" si="55"/>
        <v>3.7915488470673074E-3</v>
      </c>
      <c r="AB84" s="226">
        <f t="shared" si="55"/>
        <v>3.6287825394206732E-3</v>
      </c>
      <c r="AC84" s="226">
        <f t="shared" si="55"/>
        <v>3.4602216663917069E-3</v>
      </c>
      <c r="AD84" s="226">
        <f t="shared" si="55"/>
        <v>3.2855764997112924E-3</v>
      </c>
      <c r="AE84" s="226">
        <f t="shared" si="55"/>
        <v>3.1045428246968569E-3</v>
      </c>
      <c r="AF84" s="226">
        <f t="shared" si="55"/>
        <v>2.9168012159316997E-3</v>
      </c>
      <c r="AG84" s="226">
        <f t="shared" si="55"/>
        <v>2.7220162767282851E-3</v>
      </c>
      <c r="AH84" s="226">
        <f t="shared" si="55"/>
        <v>2.5198358405646992E-3</v>
      </c>
      <c r="AI84" s="226">
        <f t="shared" si="55"/>
        <v>2.3098901325929342E-3</v>
      </c>
      <c r="AJ84" s="226">
        <f t="shared" si="55"/>
        <v>2.091790889222581E-3</v>
      </c>
      <c r="AK84" s="226">
        <f t="shared" si="55"/>
        <v>1.86513043368371E-3</v>
      </c>
      <c r="AL84" s="226">
        <f t="shared" si="55"/>
        <v>1.6294807053678958E-3</v>
      </c>
      <c r="AM84" s="226">
        <f t="shared" ref="AM84:BN84" si="56">SUM(AM85:AM91)</f>
        <v>1.3843922406362905E-3</v>
      </c>
      <c r="AN84" s="226">
        <f t="shared" si="56"/>
        <v>1.1293931026681052E-3</v>
      </c>
      <c r="AO84" s="226">
        <f t="shared" si="56"/>
        <v>8.6398775780151065E-4</v>
      </c>
      <c r="AP84" s="226">
        <f t="shared" si="56"/>
        <v>5.876558956915863E-4</v>
      </c>
      <c r="AQ84" s="226">
        <f t="shared" si="56"/>
        <v>2.9985119047616561E-4</v>
      </c>
      <c r="AR84" s="226">
        <f t="shared" si="56"/>
        <v>0</v>
      </c>
      <c r="AS84" s="226">
        <f t="shared" si="56"/>
        <v>0</v>
      </c>
      <c r="AT84" s="226">
        <f t="shared" si="56"/>
        <v>0</v>
      </c>
      <c r="AU84" s="226">
        <f t="shared" si="56"/>
        <v>0</v>
      </c>
      <c r="AV84" s="226">
        <f t="shared" si="56"/>
        <v>0</v>
      </c>
      <c r="AW84" s="226">
        <f t="shared" si="56"/>
        <v>0</v>
      </c>
      <c r="AX84" s="226">
        <f t="shared" si="56"/>
        <v>0</v>
      </c>
      <c r="AY84" s="226">
        <f t="shared" si="56"/>
        <v>0</v>
      </c>
      <c r="AZ84" s="226">
        <f t="shared" si="56"/>
        <v>0</v>
      </c>
      <c r="BA84" s="226">
        <f t="shared" si="56"/>
        <v>0</v>
      </c>
      <c r="BB84" s="226">
        <f t="shared" si="56"/>
        <v>0</v>
      </c>
      <c r="BC84" s="226">
        <f t="shared" si="56"/>
        <v>0</v>
      </c>
      <c r="BD84" s="226">
        <f t="shared" si="56"/>
        <v>0</v>
      </c>
      <c r="BE84" s="226">
        <f t="shared" si="56"/>
        <v>0</v>
      </c>
      <c r="BF84" s="226">
        <f t="shared" si="56"/>
        <v>0</v>
      </c>
      <c r="BG84" s="226">
        <f t="shared" si="56"/>
        <v>0</v>
      </c>
      <c r="BH84" s="226">
        <f t="shared" si="56"/>
        <v>0</v>
      </c>
      <c r="BI84" s="226">
        <f t="shared" si="56"/>
        <v>0</v>
      </c>
      <c r="BJ84" s="226">
        <f t="shared" si="56"/>
        <v>0</v>
      </c>
      <c r="BK84" s="226">
        <f t="shared" si="56"/>
        <v>0</v>
      </c>
      <c r="BL84" s="226">
        <f t="shared" si="56"/>
        <v>0</v>
      </c>
      <c r="BM84" s="226">
        <f t="shared" si="56"/>
        <v>0</v>
      </c>
      <c r="BN84" s="226">
        <f t="shared" si="56"/>
        <v>0</v>
      </c>
    </row>
    <row r="85" spans="1:66" s="142" customFormat="1" hidden="1" outlineLevel="1">
      <c r="A85" s="143" t="s">
        <v>7</v>
      </c>
      <c r="F85" s="145">
        <f t="shared" ref="F85:AK85" si="57">D140</f>
        <v>4.6323032944717802E-3</v>
      </c>
      <c r="G85" s="145">
        <f t="shared" si="57"/>
        <v>4.7889184591953689E-3</v>
      </c>
      <c r="H85" s="145">
        <f t="shared" si="57"/>
        <v>4.9533643821551374E-3</v>
      </c>
      <c r="I85" s="145">
        <f t="shared" si="57"/>
        <v>5.1260326012628945E-3</v>
      </c>
      <c r="J85" s="145">
        <f t="shared" si="57"/>
        <v>5.3073342313260394E-3</v>
      </c>
      <c r="K85" s="145">
        <f t="shared" si="57"/>
        <v>5.4977009428923409E-3</v>
      </c>
      <c r="L85" s="145">
        <f t="shared" si="57"/>
        <v>5.6975859900369576E-3</v>
      </c>
      <c r="M85" s="145">
        <f t="shared" si="57"/>
        <v>5.5949652895388056E-3</v>
      </c>
      <c r="N85" s="145">
        <f t="shared" si="57"/>
        <v>5.4895573040157457E-3</v>
      </c>
      <c r="O85" s="145">
        <f t="shared" si="57"/>
        <v>5.3812226692165326E-3</v>
      </c>
      <c r="P85" s="145">
        <f t="shared" si="57"/>
        <v>5.2698150526773596E-3</v>
      </c>
      <c r="Q85" s="145">
        <f t="shared" si="57"/>
        <v>5.155180805311228E-3</v>
      </c>
      <c r="R85" s="145">
        <f t="shared" si="57"/>
        <v>5.0371585955767892E-3</v>
      </c>
      <c r="S85" s="145">
        <f t="shared" si="57"/>
        <v>4.9155790253556288E-3</v>
      </c>
      <c r="T85" s="145">
        <f t="shared" si="57"/>
        <v>4.7902642266234108E-3</v>
      </c>
      <c r="U85" s="145">
        <f t="shared" si="57"/>
        <v>4.6610274379545813E-3</v>
      </c>
      <c r="V85" s="145">
        <f t="shared" si="57"/>
        <v>4.5276725598523103E-3</v>
      </c>
      <c r="W85" s="145">
        <f t="shared" si="57"/>
        <v>4.389993687844926E-3</v>
      </c>
      <c r="X85" s="145">
        <f t="shared" si="57"/>
        <v>4.2477746222371725E-3</v>
      </c>
      <c r="Y85" s="145">
        <f t="shared" si="57"/>
        <v>4.1007883533490308E-3</v>
      </c>
      <c r="Z85" s="145">
        <f t="shared" si="57"/>
        <v>3.9487965210164826E-3</v>
      </c>
      <c r="AA85" s="145">
        <f t="shared" si="57"/>
        <v>3.7915488470673074E-3</v>
      </c>
      <c r="AB85" s="145">
        <f t="shared" si="57"/>
        <v>3.6287825394206732E-3</v>
      </c>
      <c r="AC85" s="145">
        <f t="shared" si="57"/>
        <v>3.4602216663917069E-3</v>
      </c>
      <c r="AD85" s="145">
        <f t="shared" si="57"/>
        <v>3.2855764997112924E-3</v>
      </c>
      <c r="AE85" s="145">
        <f t="shared" si="57"/>
        <v>3.1045428246968569E-3</v>
      </c>
      <c r="AF85" s="145">
        <f t="shared" si="57"/>
        <v>2.9168012159316997E-3</v>
      </c>
      <c r="AG85" s="145">
        <f t="shared" si="57"/>
        <v>2.7220162767282851E-3</v>
      </c>
      <c r="AH85" s="145">
        <f t="shared" si="57"/>
        <v>2.5198358405646992E-3</v>
      </c>
      <c r="AI85" s="145">
        <f t="shared" si="57"/>
        <v>2.3098901325929342E-3</v>
      </c>
      <c r="AJ85" s="145">
        <f t="shared" si="57"/>
        <v>2.091790889222581E-3</v>
      </c>
      <c r="AK85" s="145">
        <f t="shared" si="57"/>
        <v>1.86513043368371E-3</v>
      </c>
      <c r="AL85" s="145">
        <f>AJ140</f>
        <v>1.6294807053678958E-3</v>
      </c>
      <c r="AM85" s="145">
        <f t="shared" ref="AM85:BN85" si="58">AK140</f>
        <v>1.3843922406362905E-3</v>
      </c>
      <c r="AN85" s="145">
        <f t="shared" si="58"/>
        <v>1.1293931026681052E-3</v>
      </c>
      <c r="AO85" s="145">
        <f t="shared" si="58"/>
        <v>8.6398775780151065E-4</v>
      </c>
      <c r="AP85" s="145">
        <f t="shared" si="58"/>
        <v>5.876558956915863E-4</v>
      </c>
      <c r="AQ85" s="145">
        <f t="shared" si="58"/>
        <v>2.9985119047616561E-4</v>
      </c>
      <c r="AR85" s="145">
        <f t="shared" si="58"/>
        <v>0</v>
      </c>
      <c r="AS85" s="145">
        <f t="shared" si="58"/>
        <v>0</v>
      </c>
      <c r="AT85" s="145">
        <f t="shared" si="58"/>
        <v>0</v>
      </c>
      <c r="AU85" s="145">
        <f t="shared" si="58"/>
        <v>0</v>
      </c>
      <c r="AV85" s="145">
        <f t="shared" si="58"/>
        <v>0</v>
      </c>
      <c r="AW85" s="145">
        <f t="shared" si="58"/>
        <v>0</v>
      </c>
      <c r="AX85" s="145">
        <f t="shared" si="58"/>
        <v>0</v>
      </c>
      <c r="AY85" s="145">
        <f t="shared" si="58"/>
        <v>0</v>
      </c>
      <c r="AZ85" s="145">
        <f t="shared" si="58"/>
        <v>0</v>
      </c>
      <c r="BA85" s="145">
        <f t="shared" si="58"/>
        <v>0</v>
      </c>
      <c r="BB85" s="145">
        <f t="shared" si="58"/>
        <v>0</v>
      </c>
      <c r="BC85" s="145">
        <f t="shared" si="58"/>
        <v>0</v>
      </c>
      <c r="BD85" s="145">
        <f t="shared" si="58"/>
        <v>0</v>
      </c>
      <c r="BE85" s="145">
        <f t="shared" si="58"/>
        <v>0</v>
      </c>
      <c r="BF85" s="145">
        <f t="shared" si="58"/>
        <v>0</v>
      </c>
      <c r="BG85" s="145">
        <f t="shared" si="58"/>
        <v>0</v>
      </c>
      <c r="BH85" s="145">
        <f t="shared" si="58"/>
        <v>0</v>
      </c>
      <c r="BI85" s="145">
        <f t="shared" si="58"/>
        <v>0</v>
      </c>
      <c r="BJ85" s="145">
        <f t="shared" si="58"/>
        <v>0</v>
      </c>
      <c r="BK85" s="145">
        <f t="shared" si="58"/>
        <v>0</v>
      </c>
      <c r="BL85" s="145">
        <f t="shared" si="58"/>
        <v>0</v>
      </c>
      <c r="BM85" s="145">
        <f t="shared" si="58"/>
        <v>0</v>
      </c>
      <c r="BN85" s="145">
        <f t="shared" si="58"/>
        <v>0</v>
      </c>
    </row>
    <row r="86" spans="1:66" s="142" customFormat="1" hidden="1" outlineLevel="1">
      <c r="A86" s="143" t="s">
        <v>13</v>
      </c>
      <c r="F86" s="145">
        <f t="shared" ref="F86:AK86" si="59">D166</f>
        <v>0</v>
      </c>
      <c r="G86" s="145">
        <f t="shared" si="59"/>
        <v>0</v>
      </c>
      <c r="H86" s="145">
        <f t="shared" si="59"/>
        <v>0</v>
      </c>
      <c r="I86" s="145">
        <f t="shared" si="59"/>
        <v>0</v>
      </c>
      <c r="J86" s="145">
        <f t="shared" si="59"/>
        <v>0</v>
      </c>
      <c r="K86" s="145">
        <f t="shared" si="59"/>
        <v>0</v>
      </c>
      <c r="L86" s="145">
        <f t="shared" si="59"/>
        <v>0</v>
      </c>
      <c r="M86" s="145">
        <f t="shared" si="59"/>
        <v>0</v>
      </c>
      <c r="N86" s="145">
        <f t="shared" si="59"/>
        <v>0</v>
      </c>
      <c r="O86" s="145">
        <f t="shared" si="59"/>
        <v>0</v>
      </c>
      <c r="P86" s="145">
        <f t="shared" si="59"/>
        <v>0</v>
      </c>
      <c r="Q86" s="145">
        <f t="shared" si="59"/>
        <v>0</v>
      </c>
      <c r="R86" s="145">
        <f t="shared" si="59"/>
        <v>0</v>
      </c>
      <c r="S86" s="145">
        <f t="shared" si="59"/>
        <v>0</v>
      </c>
      <c r="T86" s="145">
        <f t="shared" si="59"/>
        <v>0</v>
      </c>
      <c r="U86" s="145">
        <f t="shared" si="59"/>
        <v>0</v>
      </c>
      <c r="V86" s="145">
        <f t="shared" si="59"/>
        <v>0</v>
      </c>
      <c r="W86" s="145">
        <f t="shared" si="59"/>
        <v>0</v>
      </c>
      <c r="X86" s="145">
        <f t="shared" si="59"/>
        <v>0</v>
      </c>
      <c r="Y86" s="145">
        <f t="shared" si="59"/>
        <v>0</v>
      </c>
      <c r="Z86" s="145">
        <f t="shared" si="59"/>
        <v>0</v>
      </c>
      <c r="AA86" s="145">
        <f t="shared" si="59"/>
        <v>0</v>
      </c>
      <c r="AB86" s="145">
        <f t="shared" si="59"/>
        <v>0</v>
      </c>
      <c r="AC86" s="145">
        <f t="shared" si="59"/>
        <v>0</v>
      </c>
      <c r="AD86" s="145">
        <f t="shared" si="59"/>
        <v>0</v>
      </c>
      <c r="AE86" s="145">
        <f t="shared" si="59"/>
        <v>0</v>
      </c>
      <c r="AF86" s="145">
        <f t="shared" si="59"/>
        <v>0</v>
      </c>
      <c r="AG86" s="145">
        <f t="shared" si="59"/>
        <v>0</v>
      </c>
      <c r="AH86" s="145">
        <f t="shared" si="59"/>
        <v>0</v>
      </c>
      <c r="AI86" s="145">
        <f t="shared" si="59"/>
        <v>0</v>
      </c>
      <c r="AJ86" s="145">
        <f t="shared" si="59"/>
        <v>0</v>
      </c>
      <c r="AK86" s="145">
        <f t="shared" si="59"/>
        <v>0</v>
      </c>
      <c r="AL86" s="145">
        <f t="shared" ref="AL86:BN86" si="60">AJ166</f>
        <v>0</v>
      </c>
      <c r="AM86" s="145">
        <f t="shared" si="60"/>
        <v>0</v>
      </c>
      <c r="AN86" s="145">
        <f t="shared" si="60"/>
        <v>0</v>
      </c>
      <c r="AO86" s="145">
        <f t="shared" si="60"/>
        <v>0</v>
      </c>
      <c r="AP86" s="145">
        <f t="shared" si="60"/>
        <v>0</v>
      </c>
      <c r="AQ86" s="145">
        <f t="shared" si="60"/>
        <v>0</v>
      </c>
      <c r="AR86" s="145">
        <f t="shared" si="60"/>
        <v>0</v>
      </c>
      <c r="AS86" s="145">
        <f t="shared" si="60"/>
        <v>0</v>
      </c>
      <c r="AT86" s="145">
        <f t="shared" si="60"/>
        <v>0</v>
      </c>
      <c r="AU86" s="145">
        <f>AS166</f>
        <v>0</v>
      </c>
      <c r="AV86" s="145">
        <f t="shared" si="60"/>
        <v>0</v>
      </c>
      <c r="AW86" s="145">
        <f t="shared" si="60"/>
        <v>0</v>
      </c>
      <c r="AX86" s="145">
        <f t="shared" si="60"/>
        <v>0</v>
      </c>
      <c r="AY86" s="145">
        <f t="shared" si="60"/>
        <v>0</v>
      </c>
      <c r="AZ86" s="145">
        <f t="shared" si="60"/>
        <v>0</v>
      </c>
      <c r="BA86" s="145">
        <f t="shared" si="60"/>
        <v>0</v>
      </c>
      <c r="BB86" s="145">
        <f t="shared" si="60"/>
        <v>0</v>
      </c>
      <c r="BC86" s="145">
        <f t="shared" si="60"/>
        <v>0</v>
      </c>
      <c r="BD86" s="145">
        <f t="shared" si="60"/>
        <v>0</v>
      </c>
      <c r="BE86" s="145">
        <f t="shared" si="60"/>
        <v>0</v>
      </c>
      <c r="BF86" s="145">
        <f t="shared" si="60"/>
        <v>0</v>
      </c>
      <c r="BG86" s="145">
        <f t="shared" si="60"/>
        <v>0</v>
      </c>
      <c r="BH86" s="145">
        <f t="shared" si="60"/>
        <v>0</v>
      </c>
      <c r="BI86" s="145">
        <f t="shared" si="60"/>
        <v>0</v>
      </c>
      <c r="BJ86" s="145">
        <f t="shared" si="60"/>
        <v>0</v>
      </c>
      <c r="BK86" s="145">
        <f t="shared" si="60"/>
        <v>0</v>
      </c>
      <c r="BL86" s="145">
        <f t="shared" si="60"/>
        <v>0</v>
      </c>
      <c r="BM86" s="145">
        <f t="shared" si="60"/>
        <v>0</v>
      </c>
      <c r="BN86" s="145">
        <f t="shared" si="60"/>
        <v>0</v>
      </c>
    </row>
    <row r="87" spans="1:66" s="142" customFormat="1" hidden="1" outlineLevel="1">
      <c r="A87" s="143" t="s">
        <v>11</v>
      </c>
      <c r="F87" s="145">
        <f t="shared" ref="F87:AK87" si="61">D191</f>
        <v>0</v>
      </c>
      <c r="G87" s="145">
        <f t="shared" si="61"/>
        <v>0</v>
      </c>
      <c r="H87" s="145">
        <f t="shared" si="61"/>
        <v>0</v>
      </c>
      <c r="I87" s="145">
        <f t="shared" si="61"/>
        <v>0</v>
      </c>
      <c r="J87" s="145">
        <f t="shared" si="61"/>
        <v>0</v>
      </c>
      <c r="K87" s="145">
        <f t="shared" si="61"/>
        <v>0</v>
      </c>
      <c r="L87" s="145">
        <f t="shared" si="61"/>
        <v>0</v>
      </c>
      <c r="M87" s="145">
        <f t="shared" si="61"/>
        <v>0</v>
      </c>
      <c r="N87" s="145">
        <f t="shared" si="61"/>
        <v>0</v>
      </c>
      <c r="O87" s="145">
        <f t="shared" si="61"/>
        <v>0</v>
      </c>
      <c r="P87" s="145">
        <f t="shared" si="61"/>
        <v>0</v>
      </c>
      <c r="Q87" s="145">
        <f t="shared" si="61"/>
        <v>0</v>
      </c>
      <c r="R87" s="145">
        <f t="shared" si="61"/>
        <v>0</v>
      </c>
      <c r="S87" s="145">
        <f t="shared" si="61"/>
        <v>0</v>
      </c>
      <c r="T87" s="145">
        <f t="shared" si="61"/>
        <v>0</v>
      </c>
      <c r="U87" s="145">
        <f t="shared" si="61"/>
        <v>0</v>
      </c>
      <c r="V87" s="145">
        <f t="shared" si="61"/>
        <v>0</v>
      </c>
      <c r="W87" s="145">
        <f t="shared" si="61"/>
        <v>0</v>
      </c>
      <c r="X87" s="145">
        <f t="shared" si="61"/>
        <v>0</v>
      </c>
      <c r="Y87" s="145">
        <f t="shared" si="61"/>
        <v>0</v>
      </c>
      <c r="Z87" s="145">
        <f t="shared" si="61"/>
        <v>0</v>
      </c>
      <c r="AA87" s="145">
        <f t="shared" si="61"/>
        <v>0</v>
      </c>
      <c r="AB87" s="145">
        <f t="shared" si="61"/>
        <v>0</v>
      </c>
      <c r="AC87" s="145">
        <f t="shared" si="61"/>
        <v>0</v>
      </c>
      <c r="AD87" s="145">
        <f t="shared" si="61"/>
        <v>0</v>
      </c>
      <c r="AE87" s="145">
        <f t="shared" si="61"/>
        <v>0</v>
      </c>
      <c r="AF87" s="145">
        <f t="shared" si="61"/>
        <v>0</v>
      </c>
      <c r="AG87" s="145">
        <f t="shared" si="61"/>
        <v>0</v>
      </c>
      <c r="AH87" s="145">
        <f t="shared" si="61"/>
        <v>0</v>
      </c>
      <c r="AI87" s="145">
        <f t="shared" si="61"/>
        <v>0</v>
      </c>
      <c r="AJ87" s="145">
        <f t="shared" si="61"/>
        <v>0</v>
      </c>
      <c r="AK87" s="145">
        <f t="shared" si="61"/>
        <v>0</v>
      </c>
      <c r="AL87" s="145">
        <f t="shared" ref="AL87:BN87" si="62">AJ191</f>
        <v>0</v>
      </c>
      <c r="AM87" s="145">
        <f t="shared" si="62"/>
        <v>0</v>
      </c>
      <c r="AN87" s="145">
        <f t="shared" si="62"/>
        <v>0</v>
      </c>
      <c r="AO87" s="145">
        <f t="shared" si="62"/>
        <v>0</v>
      </c>
      <c r="AP87" s="145">
        <f t="shared" si="62"/>
        <v>0</v>
      </c>
      <c r="AQ87" s="145">
        <f t="shared" si="62"/>
        <v>0</v>
      </c>
      <c r="AR87" s="145">
        <f t="shared" si="62"/>
        <v>0</v>
      </c>
      <c r="AS87" s="145">
        <f t="shared" si="62"/>
        <v>0</v>
      </c>
      <c r="AT87" s="145">
        <f t="shared" si="62"/>
        <v>0</v>
      </c>
      <c r="AU87" s="145">
        <f t="shared" si="62"/>
        <v>0</v>
      </c>
      <c r="AV87" s="145">
        <f t="shared" si="62"/>
        <v>0</v>
      </c>
      <c r="AW87" s="145">
        <f t="shared" si="62"/>
        <v>0</v>
      </c>
      <c r="AX87" s="145">
        <f t="shared" si="62"/>
        <v>0</v>
      </c>
      <c r="AY87" s="145">
        <f t="shared" si="62"/>
        <v>0</v>
      </c>
      <c r="AZ87" s="145">
        <f t="shared" si="62"/>
        <v>0</v>
      </c>
      <c r="BA87" s="145">
        <f t="shared" si="62"/>
        <v>0</v>
      </c>
      <c r="BB87" s="145">
        <f t="shared" si="62"/>
        <v>0</v>
      </c>
      <c r="BC87" s="145">
        <f t="shared" si="62"/>
        <v>0</v>
      </c>
      <c r="BD87" s="145">
        <f t="shared" si="62"/>
        <v>0</v>
      </c>
      <c r="BE87" s="145">
        <f t="shared" si="62"/>
        <v>0</v>
      </c>
      <c r="BF87" s="145">
        <f t="shared" si="62"/>
        <v>0</v>
      </c>
      <c r="BG87" s="145">
        <f t="shared" si="62"/>
        <v>0</v>
      </c>
      <c r="BH87" s="145">
        <f t="shared" si="62"/>
        <v>0</v>
      </c>
      <c r="BI87" s="145">
        <f t="shared" si="62"/>
        <v>0</v>
      </c>
      <c r="BJ87" s="145">
        <f t="shared" si="62"/>
        <v>0</v>
      </c>
      <c r="BK87" s="145">
        <f t="shared" si="62"/>
        <v>0</v>
      </c>
      <c r="BL87" s="145">
        <f t="shared" si="62"/>
        <v>0</v>
      </c>
      <c r="BM87" s="145">
        <f t="shared" si="62"/>
        <v>0</v>
      </c>
      <c r="BN87" s="145">
        <f t="shared" si="62"/>
        <v>0</v>
      </c>
    </row>
    <row r="88" spans="1:66" s="142" customFormat="1" hidden="1" outlineLevel="1">
      <c r="A88" s="143" t="str">
        <f>$B$14</f>
        <v>IDA NEW 40-year credits</v>
      </c>
      <c r="F88" s="145">
        <f t="shared" ref="F88:AK88" si="63">D215</f>
        <v>0</v>
      </c>
      <c r="G88" s="145">
        <f t="shared" si="63"/>
        <v>0</v>
      </c>
      <c r="H88" s="145">
        <f t="shared" si="63"/>
        <v>0</v>
      </c>
      <c r="I88" s="145">
        <f t="shared" si="63"/>
        <v>0</v>
      </c>
      <c r="J88" s="145">
        <f t="shared" si="63"/>
        <v>0</v>
      </c>
      <c r="K88" s="145">
        <f t="shared" si="63"/>
        <v>0</v>
      </c>
      <c r="L88" s="145">
        <f t="shared" si="63"/>
        <v>0</v>
      </c>
      <c r="M88" s="145">
        <f t="shared" si="63"/>
        <v>0</v>
      </c>
      <c r="N88" s="145">
        <f t="shared" si="63"/>
        <v>0</v>
      </c>
      <c r="O88" s="145">
        <f t="shared" si="63"/>
        <v>0</v>
      </c>
      <c r="P88" s="145">
        <f t="shared" si="63"/>
        <v>0</v>
      </c>
      <c r="Q88" s="145">
        <f t="shared" si="63"/>
        <v>0</v>
      </c>
      <c r="R88" s="145">
        <f t="shared" si="63"/>
        <v>0</v>
      </c>
      <c r="S88" s="145">
        <f t="shared" si="63"/>
        <v>0</v>
      </c>
      <c r="T88" s="145">
        <f t="shared" si="63"/>
        <v>0</v>
      </c>
      <c r="U88" s="145">
        <f t="shared" si="63"/>
        <v>0</v>
      </c>
      <c r="V88" s="145">
        <f t="shared" si="63"/>
        <v>0</v>
      </c>
      <c r="W88" s="145">
        <f t="shared" si="63"/>
        <v>0</v>
      </c>
      <c r="X88" s="145">
        <f t="shared" si="63"/>
        <v>0</v>
      </c>
      <c r="Y88" s="145">
        <f t="shared" si="63"/>
        <v>0</v>
      </c>
      <c r="Z88" s="145">
        <f t="shared" si="63"/>
        <v>0</v>
      </c>
      <c r="AA88" s="145">
        <f t="shared" si="63"/>
        <v>0</v>
      </c>
      <c r="AB88" s="145">
        <f t="shared" si="63"/>
        <v>0</v>
      </c>
      <c r="AC88" s="145">
        <f t="shared" si="63"/>
        <v>0</v>
      </c>
      <c r="AD88" s="145">
        <f t="shared" si="63"/>
        <v>0</v>
      </c>
      <c r="AE88" s="145">
        <f t="shared" si="63"/>
        <v>0</v>
      </c>
      <c r="AF88" s="145">
        <f t="shared" si="63"/>
        <v>0</v>
      </c>
      <c r="AG88" s="145">
        <f t="shared" si="63"/>
        <v>0</v>
      </c>
      <c r="AH88" s="145">
        <f t="shared" si="63"/>
        <v>0</v>
      </c>
      <c r="AI88" s="145">
        <f t="shared" si="63"/>
        <v>0</v>
      </c>
      <c r="AJ88" s="145">
        <f t="shared" si="63"/>
        <v>0</v>
      </c>
      <c r="AK88" s="145">
        <f t="shared" si="63"/>
        <v>0</v>
      </c>
      <c r="AL88" s="145">
        <f>AJ215</f>
        <v>0</v>
      </c>
      <c r="AM88" s="145">
        <f t="shared" ref="AM88:BN88" si="64">AK215</f>
        <v>0</v>
      </c>
      <c r="AN88" s="145">
        <f t="shared" si="64"/>
        <v>0</v>
      </c>
      <c r="AO88" s="145">
        <f t="shared" si="64"/>
        <v>0</v>
      </c>
      <c r="AP88" s="145">
        <f t="shared" si="64"/>
        <v>0</v>
      </c>
      <c r="AQ88" s="145">
        <f t="shared" si="64"/>
        <v>0</v>
      </c>
      <c r="AR88" s="145">
        <f t="shared" si="64"/>
        <v>0</v>
      </c>
      <c r="AS88" s="145">
        <f t="shared" si="64"/>
        <v>0</v>
      </c>
      <c r="AT88" s="145">
        <f>AR215</f>
        <v>0</v>
      </c>
      <c r="AU88" s="145">
        <f>AS215</f>
        <v>0</v>
      </c>
      <c r="AV88" s="145">
        <f t="shared" si="64"/>
        <v>0</v>
      </c>
      <c r="AW88" s="145">
        <f t="shared" si="64"/>
        <v>0</v>
      </c>
      <c r="AX88" s="145">
        <f t="shared" si="64"/>
        <v>0</v>
      </c>
      <c r="AY88" s="145">
        <f t="shared" si="64"/>
        <v>0</v>
      </c>
      <c r="AZ88" s="145">
        <f t="shared" si="64"/>
        <v>0</v>
      </c>
      <c r="BA88" s="145">
        <f t="shared" si="64"/>
        <v>0</v>
      </c>
      <c r="BB88" s="145">
        <f t="shared" si="64"/>
        <v>0</v>
      </c>
      <c r="BC88" s="145">
        <f t="shared" si="64"/>
        <v>0</v>
      </c>
      <c r="BD88" s="145">
        <f t="shared" si="64"/>
        <v>0</v>
      </c>
      <c r="BE88" s="145">
        <f t="shared" si="64"/>
        <v>0</v>
      </c>
      <c r="BF88" s="145">
        <f t="shared" si="64"/>
        <v>0</v>
      </c>
      <c r="BG88" s="145">
        <f t="shared" si="64"/>
        <v>0</v>
      </c>
      <c r="BH88" s="145">
        <f t="shared" si="64"/>
        <v>0</v>
      </c>
      <c r="BI88" s="145">
        <f t="shared" si="64"/>
        <v>0</v>
      </c>
      <c r="BJ88" s="145">
        <f t="shared" si="64"/>
        <v>0</v>
      </c>
      <c r="BK88" s="145">
        <f t="shared" si="64"/>
        <v>0</v>
      </c>
      <c r="BL88" s="145">
        <f t="shared" si="64"/>
        <v>0</v>
      </c>
      <c r="BM88" s="145">
        <f t="shared" si="64"/>
        <v>0</v>
      </c>
      <c r="BN88" s="145">
        <f t="shared" si="64"/>
        <v>0</v>
      </c>
    </row>
    <row r="89" spans="1:66" s="142" customFormat="1" hidden="1" outlineLevel="1">
      <c r="A89" s="143" t="str">
        <f>$B$15</f>
        <v>IDA NEW Regular</v>
      </c>
      <c r="F89" s="145">
        <f t="shared" ref="F89:AK89" si="65">D239</f>
        <v>0</v>
      </c>
      <c r="G89" s="145">
        <f t="shared" si="65"/>
        <v>0</v>
      </c>
      <c r="H89" s="145">
        <f t="shared" si="65"/>
        <v>0</v>
      </c>
      <c r="I89" s="145">
        <f t="shared" si="65"/>
        <v>0</v>
      </c>
      <c r="J89" s="145">
        <f t="shared" si="65"/>
        <v>0</v>
      </c>
      <c r="K89" s="145">
        <f t="shared" si="65"/>
        <v>0</v>
      </c>
      <c r="L89" s="145">
        <f t="shared" si="65"/>
        <v>0</v>
      </c>
      <c r="M89" s="145">
        <f t="shared" si="65"/>
        <v>0</v>
      </c>
      <c r="N89" s="145">
        <f t="shared" si="65"/>
        <v>0</v>
      </c>
      <c r="O89" s="145">
        <f t="shared" si="65"/>
        <v>0</v>
      </c>
      <c r="P89" s="145">
        <f t="shared" si="65"/>
        <v>0</v>
      </c>
      <c r="Q89" s="145">
        <f t="shared" si="65"/>
        <v>0</v>
      </c>
      <c r="R89" s="145">
        <f t="shared" si="65"/>
        <v>0</v>
      </c>
      <c r="S89" s="145">
        <f t="shared" si="65"/>
        <v>0</v>
      </c>
      <c r="T89" s="145">
        <f t="shared" si="65"/>
        <v>0</v>
      </c>
      <c r="U89" s="145">
        <f t="shared" si="65"/>
        <v>0</v>
      </c>
      <c r="V89" s="145">
        <f t="shared" si="65"/>
        <v>0</v>
      </c>
      <c r="W89" s="145">
        <f t="shared" si="65"/>
        <v>0</v>
      </c>
      <c r="X89" s="145">
        <f t="shared" si="65"/>
        <v>0</v>
      </c>
      <c r="Y89" s="145">
        <f t="shared" si="65"/>
        <v>0</v>
      </c>
      <c r="Z89" s="145">
        <f t="shared" si="65"/>
        <v>0</v>
      </c>
      <c r="AA89" s="145">
        <f t="shared" si="65"/>
        <v>0</v>
      </c>
      <c r="AB89" s="145">
        <f t="shared" si="65"/>
        <v>0</v>
      </c>
      <c r="AC89" s="145">
        <f t="shared" si="65"/>
        <v>0</v>
      </c>
      <c r="AD89" s="145">
        <f t="shared" si="65"/>
        <v>0</v>
      </c>
      <c r="AE89" s="145">
        <f t="shared" si="65"/>
        <v>0</v>
      </c>
      <c r="AF89" s="145">
        <f t="shared" si="65"/>
        <v>0</v>
      </c>
      <c r="AG89" s="145">
        <f t="shared" si="65"/>
        <v>0</v>
      </c>
      <c r="AH89" s="145">
        <f t="shared" si="65"/>
        <v>0</v>
      </c>
      <c r="AI89" s="145">
        <f t="shared" si="65"/>
        <v>0</v>
      </c>
      <c r="AJ89" s="145">
        <f t="shared" si="65"/>
        <v>0</v>
      </c>
      <c r="AK89" s="145">
        <f t="shared" si="65"/>
        <v>0</v>
      </c>
      <c r="AL89" s="145">
        <f>AJ239</f>
        <v>0</v>
      </c>
      <c r="AM89" s="145">
        <f t="shared" ref="AM89:BN89" si="66">AK239</f>
        <v>0</v>
      </c>
      <c r="AN89" s="145">
        <f t="shared" si="66"/>
        <v>0</v>
      </c>
      <c r="AO89" s="145">
        <f t="shared" si="66"/>
        <v>0</v>
      </c>
      <c r="AP89" s="145">
        <f t="shared" si="66"/>
        <v>0</v>
      </c>
      <c r="AQ89" s="145">
        <f t="shared" si="66"/>
        <v>0</v>
      </c>
      <c r="AR89" s="145">
        <f t="shared" si="66"/>
        <v>0</v>
      </c>
      <c r="AS89" s="145">
        <f t="shared" si="66"/>
        <v>0</v>
      </c>
      <c r="AT89" s="145">
        <f t="shared" si="66"/>
        <v>0</v>
      </c>
      <c r="AU89" s="145">
        <f t="shared" si="66"/>
        <v>0</v>
      </c>
      <c r="AV89" s="145">
        <f t="shared" si="66"/>
        <v>0</v>
      </c>
      <c r="AW89" s="145">
        <f t="shared" si="66"/>
        <v>0</v>
      </c>
      <c r="AX89" s="145">
        <f t="shared" si="66"/>
        <v>0</v>
      </c>
      <c r="AY89" s="145">
        <f t="shared" si="66"/>
        <v>0</v>
      </c>
      <c r="AZ89" s="145">
        <f t="shared" si="66"/>
        <v>0</v>
      </c>
      <c r="BA89" s="145">
        <f t="shared" si="66"/>
        <v>0</v>
      </c>
      <c r="BB89" s="145">
        <f t="shared" si="66"/>
        <v>0</v>
      </c>
      <c r="BC89" s="145">
        <f t="shared" si="66"/>
        <v>0</v>
      </c>
      <c r="BD89" s="145">
        <f t="shared" si="66"/>
        <v>0</v>
      </c>
      <c r="BE89" s="145">
        <f t="shared" si="66"/>
        <v>0</v>
      </c>
      <c r="BF89" s="145">
        <f t="shared" si="66"/>
        <v>0</v>
      </c>
      <c r="BG89" s="145">
        <f t="shared" si="66"/>
        <v>0</v>
      </c>
      <c r="BH89" s="145">
        <f t="shared" si="66"/>
        <v>0</v>
      </c>
      <c r="BI89" s="145">
        <f t="shared" si="66"/>
        <v>0</v>
      </c>
      <c r="BJ89" s="145">
        <f t="shared" si="66"/>
        <v>0</v>
      </c>
      <c r="BK89" s="145">
        <f t="shared" si="66"/>
        <v>0</v>
      </c>
      <c r="BL89" s="145">
        <f t="shared" si="66"/>
        <v>0</v>
      </c>
      <c r="BM89" s="145">
        <f t="shared" si="66"/>
        <v>0</v>
      </c>
      <c r="BN89" s="145">
        <f t="shared" si="66"/>
        <v>0</v>
      </c>
    </row>
    <row r="90" spans="1:66" s="142" customFormat="1" hidden="1" outlineLevel="1">
      <c r="A90" s="143" t="str">
        <f>$B$16</f>
        <v>IDA NEW Blend (also enter) --&gt;</v>
      </c>
      <c r="F90" s="145">
        <f t="shared" ref="F90:AK90" si="67">D263</f>
        <v>0</v>
      </c>
      <c r="G90" s="145">
        <f t="shared" si="67"/>
        <v>0</v>
      </c>
      <c r="H90" s="145">
        <f t="shared" si="67"/>
        <v>0</v>
      </c>
      <c r="I90" s="145">
        <f t="shared" si="67"/>
        <v>0</v>
      </c>
      <c r="J90" s="145">
        <f t="shared" si="67"/>
        <v>0</v>
      </c>
      <c r="K90" s="145">
        <f t="shared" si="67"/>
        <v>0</v>
      </c>
      <c r="L90" s="145">
        <f t="shared" si="67"/>
        <v>0</v>
      </c>
      <c r="M90" s="145">
        <f t="shared" si="67"/>
        <v>0</v>
      </c>
      <c r="N90" s="145">
        <f t="shared" si="67"/>
        <v>0</v>
      </c>
      <c r="O90" s="145">
        <f t="shared" si="67"/>
        <v>0</v>
      </c>
      <c r="P90" s="145">
        <f t="shared" si="67"/>
        <v>0</v>
      </c>
      <c r="Q90" s="145">
        <f t="shared" si="67"/>
        <v>0</v>
      </c>
      <c r="R90" s="145">
        <f t="shared" si="67"/>
        <v>0</v>
      </c>
      <c r="S90" s="145">
        <f t="shared" si="67"/>
        <v>0</v>
      </c>
      <c r="T90" s="145">
        <f t="shared" si="67"/>
        <v>0</v>
      </c>
      <c r="U90" s="145">
        <f t="shared" si="67"/>
        <v>0</v>
      </c>
      <c r="V90" s="145">
        <f t="shared" si="67"/>
        <v>0</v>
      </c>
      <c r="W90" s="145">
        <f t="shared" si="67"/>
        <v>0</v>
      </c>
      <c r="X90" s="145">
        <f t="shared" si="67"/>
        <v>0</v>
      </c>
      <c r="Y90" s="145">
        <f t="shared" si="67"/>
        <v>0</v>
      </c>
      <c r="Z90" s="145">
        <f t="shared" si="67"/>
        <v>0</v>
      </c>
      <c r="AA90" s="145">
        <f t="shared" si="67"/>
        <v>0</v>
      </c>
      <c r="AB90" s="145">
        <f t="shared" si="67"/>
        <v>0</v>
      </c>
      <c r="AC90" s="145">
        <f t="shared" si="67"/>
        <v>0</v>
      </c>
      <c r="AD90" s="145">
        <f t="shared" si="67"/>
        <v>0</v>
      </c>
      <c r="AE90" s="145">
        <f t="shared" si="67"/>
        <v>0</v>
      </c>
      <c r="AF90" s="145">
        <f t="shared" si="67"/>
        <v>0</v>
      </c>
      <c r="AG90" s="145">
        <f t="shared" si="67"/>
        <v>0</v>
      </c>
      <c r="AH90" s="145">
        <f t="shared" si="67"/>
        <v>0</v>
      </c>
      <c r="AI90" s="145">
        <f t="shared" si="67"/>
        <v>0</v>
      </c>
      <c r="AJ90" s="145">
        <f t="shared" si="67"/>
        <v>0</v>
      </c>
      <c r="AK90" s="145">
        <f t="shared" si="67"/>
        <v>0</v>
      </c>
      <c r="AL90" s="145">
        <f t="shared" ref="AL90:BN90" si="68">AJ263</f>
        <v>0</v>
      </c>
      <c r="AM90" s="145">
        <f t="shared" si="68"/>
        <v>0</v>
      </c>
      <c r="AN90" s="145">
        <f t="shared" si="68"/>
        <v>0</v>
      </c>
      <c r="AO90" s="145">
        <f t="shared" si="68"/>
        <v>0</v>
      </c>
      <c r="AP90" s="145">
        <f t="shared" si="68"/>
        <v>0</v>
      </c>
      <c r="AQ90" s="145">
        <f t="shared" si="68"/>
        <v>0</v>
      </c>
      <c r="AR90" s="145">
        <f t="shared" si="68"/>
        <v>0</v>
      </c>
      <c r="AS90" s="145">
        <f t="shared" si="68"/>
        <v>0</v>
      </c>
      <c r="AT90" s="145">
        <f t="shared" si="68"/>
        <v>0</v>
      </c>
      <c r="AU90" s="145">
        <f t="shared" si="68"/>
        <v>0</v>
      </c>
      <c r="AV90" s="145">
        <f t="shared" si="68"/>
        <v>0</v>
      </c>
      <c r="AW90" s="145">
        <f t="shared" si="68"/>
        <v>0</v>
      </c>
      <c r="AX90" s="145">
        <f t="shared" si="68"/>
        <v>0</v>
      </c>
      <c r="AY90" s="145">
        <f t="shared" si="68"/>
        <v>0</v>
      </c>
      <c r="AZ90" s="145">
        <f t="shared" si="68"/>
        <v>0</v>
      </c>
      <c r="BA90" s="145">
        <f t="shared" si="68"/>
        <v>0</v>
      </c>
      <c r="BB90" s="145">
        <f t="shared" si="68"/>
        <v>0</v>
      </c>
      <c r="BC90" s="145">
        <f t="shared" si="68"/>
        <v>0</v>
      </c>
      <c r="BD90" s="145">
        <f t="shared" si="68"/>
        <v>0</v>
      </c>
      <c r="BE90" s="145">
        <f t="shared" si="68"/>
        <v>0</v>
      </c>
      <c r="BF90" s="145">
        <f t="shared" si="68"/>
        <v>0</v>
      </c>
      <c r="BG90" s="145">
        <f t="shared" si="68"/>
        <v>0</v>
      </c>
      <c r="BH90" s="145">
        <f t="shared" si="68"/>
        <v>0</v>
      </c>
      <c r="BI90" s="145">
        <f t="shared" si="68"/>
        <v>0</v>
      </c>
      <c r="BJ90" s="145">
        <f t="shared" si="68"/>
        <v>0</v>
      </c>
      <c r="BK90" s="145">
        <f t="shared" si="68"/>
        <v>0</v>
      </c>
      <c r="BL90" s="145">
        <f t="shared" si="68"/>
        <v>0</v>
      </c>
      <c r="BM90" s="145">
        <f t="shared" si="68"/>
        <v>0</v>
      </c>
      <c r="BN90" s="145">
        <f t="shared" si="68"/>
        <v>0</v>
      </c>
    </row>
    <row r="91" spans="1:66" s="142" customFormat="1" hidden="1" outlineLevel="1">
      <c r="A91" s="143" t="str">
        <f>$B$17</f>
        <v>IDA NEW 60-year credits</v>
      </c>
      <c r="F91" s="145">
        <f t="shared" ref="F91:AK91" si="69">D287</f>
        <v>0</v>
      </c>
      <c r="G91" s="145">
        <f t="shared" si="69"/>
        <v>0</v>
      </c>
      <c r="H91" s="145">
        <f t="shared" si="69"/>
        <v>0</v>
      </c>
      <c r="I91" s="145">
        <f t="shared" si="69"/>
        <v>0</v>
      </c>
      <c r="J91" s="145">
        <f t="shared" si="69"/>
        <v>0</v>
      </c>
      <c r="K91" s="145">
        <f t="shared" si="69"/>
        <v>0</v>
      </c>
      <c r="L91" s="145">
        <f t="shared" si="69"/>
        <v>0</v>
      </c>
      <c r="M91" s="145">
        <f t="shared" si="69"/>
        <v>0</v>
      </c>
      <c r="N91" s="145">
        <f t="shared" si="69"/>
        <v>0</v>
      </c>
      <c r="O91" s="145">
        <f t="shared" si="69"/>
        <v>0</v>
      </c>
      <c r="P91" s="145">
        <f t="shared" si="69"/>
        <v>0</v>
      </c>
      <c r="Q91" s="145">
        <f t="shared" si="69"/>
        <v>0</v>
      </c>
      <c r="R91" s="145">
        <f t="shared" si="69"/>
        <v>0</v>
      </c>
      <c r="S91" s="145">
        <f t="shared" si="69"/>
        <v>0</v>
      </c>
      <c r="T91" s="145">
        <f t="shared" si="69"/>
        <v>0</v>
      </c>
      <c r="U91" s="145">
        <f t="shared" si="69"/>
        <v>0</v>
      </c>
      <c r="V91" s="145">
        <f t="shared" si="69"/>
        <v>0</v>
      </c>
      <c r="W91" s="145">
        <f t="shared" si="69"/>
        <v>0</v>
      </c>
      <c r="X91" s="145">
        <f t="shared" si="69"/>
        <v>0</v>
      </c>
      <c r="Y91" s="145">
        <f t="shared" si="69"/>
        <v>0</v>
      </c>
      <c r="Z91" s="145">
        <f t="shared" si="69"/>
        <v>0</v>
      </c>
      <c r="AA91" s="145">
        <f t="shared" si="69"/>
        <v>0</v>
      </c>
      <c r="AB91" s="145">
        <f t="shared" si="69"/>
        <v>0</v>
      </c>
      <c r="AC91" s="145">
        <f t="shared" si="69"/>
        <v>0</v>
      </c>
      <c r="AD91" s="145">
        <f t="shared" si="69"/>
        <v>0</v>
      </c>
      <c r="AE91" s="145">
        <f t="shared" si="69"/>
        <v>0</v>
      </c>
      <c r="AF91" s="145">
        <f t="shared" si="69"/>
        <v>0</v>
      </c>
      <c r="AG91" s="145">
        <f t="shared" si="69"/>
        <v>0</v>
      </c>
      <c r="AH91" s="145">
        <f t="shared" si="69"/>
        <v>0</v>
      </c>
      <c r="AI91" s="145">
        <f t="shared" si="69"/>
        <v>0</v>
      </c>
      <c r="AJ91" s="145">
        <f t="shared" si="69"/>
        <v>0</v>
      </c>
      <c r="AK91" s="145">
        <f t="shared" si="69"/>
        <v>0</v>
      </c>
      <c r="AL91" s="145">
        <f t="shared" ref="AL91:BN91" si="70">AJ287</f>
        <v>0</v>
      </c>
      <c r="AM91" s="145">
        <f t="shared" si="70"/>
        <v>0</v>
      </c>
      <c r="AN91" s="145">
        <f t="shared" si="70"/>
        <v>0</v>
      </c>
      <c r="AO91" s="145">
        <f t="shared" si="70"/>
        <v>0</v>
      </c>
      <c r="AP91" s="145">
        <f t="shared" si="70"/>
        <v>0</v>
      </c>
      <c r="AQ91" s="145">
        <f t="shared" si="70"/>
        <v>0</v>
      </c>
      <c r="AR91" s="145">
        <f t="shared" si="70"/>
        <v>0</v>
      </c>
      <c r="AS91" s="145">
        <f t="shared" si="70"/>
        <v>0</v>
      </c>
      <c r="AT91" s="145">
        <f t="shared" si="70"/>
        <v>0</v>
      </c>
      <c r="AU91" s="145">
        <f>AS287</f>
        <v>0</v>
      </c>
      <c r="AV91" s="145">
        <f t="shared" si="70"/>
        <v>0</v>
      </c>
      <c r="AW91" s="145">
        <f t="shared" si="70"/>
        <v>0</v>
      </c>
      <c r="AX91" s="145">
        <f t="shared" si="70"/>
        <v>0</v>
      </c>
      <c r="AY91" s="145">
        <f t="shared" si="70"/>
        <v>0</v>
      </c>
      <c r="AZ91" s="145">
        <f t="shared" si="70"/>
        <v>0</v>
      </c>
      <c r="BA91" s="145">
        <f t="shared" si="70"/>
        <v>0</v>
      </c>
      <c r="BB91" s="145">
        <f t="shared" si="70"/>
        <v>0</v>
      </c>
      <c r="BC91" s="145">
        <f t="shared" si="70"/>
        <v>0</v>
      </c>
      <c r="BD91" s="145">
        <f t="shared" si="70"/>
        <v>0</v>
      </c>
      <c r="BE91" s="145">
        <f t="shared" si="70"/>
        <v>0</v>
      </c>
      <c r="BF91" s="145">
        <f t="shared" si="70"/>
        <v>0</v>
      </c>
      <c r="BG91" s="145">
        <f t="shared" si="70"/>
        <v>0</v>
      </c>
      <c r="BH91" s="145">
        <f t="shared" si="70"/>
        <v>0</v>
      </c>
      <c r="BI91" s="145">
        <f t="shared" si="70"/>
        <v>0</v>
      </c>
      <c r="BJ91" s="145">
        <f t="shared" si="70"/>
        <v>0</v>
      </c>
      <c r="BK91" s="145">
        <f t="shared" si="70"/>
        <v>0</v>
      </c>
      <c r="BL91" s="145">
        <f t="shared" si="70"/>
        <v>0</v>
      </c>
      <c r="BM91" s="145">
        <f t="shared" si="70"/>
        <v>0</v>
      </c>
      <c r="BN91" s="145">
        <f t="shared" si="70"/>
        <v>0</v>
      </c>
    </row>
    <row r="92" spans="1:66" s="126" customFormat="1" collapsed="1">
      <c r="A92" s="141"/>
      <c r="F92" s="108"/>
      <c r="G92" s="108"/>
      <c r="H92" s="108"/>
      <c r="I92" s="108"/>
      <c r="J92" s="108"/>
      <c r="K92" s="108"/>
      <c r="L92" s="108"/>
      <c r="M92" s="108"/>
      <c r="N92" s="108"/>
      <c r="O92" s="108"/>
      <c r="P92" s="108"/>
      <c r="Q92" s="108"/>
      <c r="R92" s="108"/>
      <c r="S92" s="108"/>
      <c r="T92" s="108"/>
      <c r="U92" s="108"/>
      <c r="V92" s="108"/>
      <c r="W92" s="108"/>
      <c r="X92" s="108"/>
      <c r="Y92" s="108"/>
      <c r="Z92" s="108"/>
      <c r="AA92" s="108"/>
      <c r="AB92" s="108"/>
      <c r="AC92" s="108"/>
      <c r="AD92" s="108"/>
      <c r="AE92" s="108"/>
      <c r="AF92" s="108"/>
      <c r="AG92" s="108"/>
      <c r="AH92" s="108"/>
      <c r="AI92" s="108"/>
      <c r="AJ92" s="108"/>
      <c r="AK92" s="108"/>
      <c r="AL92" s="108"/>
      <c r="AM92" s="108"/>
      <c r="AN92" s="108"/>
      <c r="AO92" s="108"/>
      <c r="AP92" s="108"/>
      <c r="AQ92" s="108"/>
      <c r="AR92" s="108"/>
      <c r="AS92" s="108"/>
      <c r="AT92" s="108"/>
      <c r="AU92" s="108"/>
      <c r="AV92" s="108"/>
      <c r="AW92" s="108"/>
      <c r="AX92" s="108"/>
      <c r="AY92" s="108"/>
      <c r="AZ92" s="108"/>
      <c r="BA92" s="108"/>
      <c r="BB92" s="108"/>
      <c r="BC92" s="108"/>
      <c r="BD92" s="108"/>
      <c r="BE92" s="108"/>
      <c r="BF92" s="108"/>
      <c r="BG92" s="108"/>
      <c r="BH92" s="108"/>
      <c r="BI92" s="108"/>
      <c r="BJ92" s="108"/>
      <c r="BK92" s="108"/>
      <c r="BL92" s="108"/>
      <c r="BM92" s="108"/>
      <c r="BN92" s="108"/>
    </row>
    <row r="93" spans="1:66" s="126" customFormat="1" ht="17.100000000000001" customHeight="1">
      <c r="A93" s="144" t="s">
        <v>85</v>
      </c>
      <c r="F93" s="108"/>
      <c r="G93" s="108"/>
      <c r="H93" s="108"/>
      <c r="I93" s="108"/>
      <c r="J93" s="108"/>
      <c r="K93" s="108"/>
      <c r="L93" s="108"/>
      <c r="M93" s="108"/>
      <c r="N93" s="108"/>
      <c r="O93" s="108"/>
      <c r="P93" s="108"/>
      <c r="Q93" s="108"/>
      <c r="R93" s="108"/>
      <c r="S93" s="108"/>
      <c r="T93" s="108"/>
      <c r="U93" s="108"/>
      <c r="V93" s="108"/>
      <c r="W93" s="108"/>
      <c r="X93" s="108"/>
      <c r="Y93" s="108"/>
      <c r="Z93" s="108"/>
      <c r="AA93" s="108"/>
      <c r="AB93" s="108"/>
      <c r="AC93" s="108"/>
      <c r="AD93" s="108"/>
      <c r="AE93" s="108"/>
      <c r="AF93" s="108"/>
      <c r="AG93" s="108"/>
      <c r="AH93" s="108"/>
      <c r="AI93" s="108"/>
      <c r="AJ93" s="108"/>
      <c r="AK93" s="108"/>
      <c r="AL93" s="108"/>
      <c r="AM93" s="108"/>
      <c r="AN93" s="108"/>
      <c r="AO93" s="108"/>
      <c r="AP93" s="108"/>
      <c r="AQ93" s="108"/>
      <c r="AR93" s="108"/>
      <c r="AS93" s="108"/>
      <c r="AT93" s="108"/>
      <c r="AU93" s="108"/>
      <c r="AV93" s="108"/>
      <c r="AW93" s="108"/>
      <c r="AX93" s="108"/>
      <c r="AY93" s="108"/>
      <c r="AZ93" s="108"/>
      <c r="BA93" s="108"/>
      <c r="BB93" s="108"/>
      <c r="BC93" s="108"/>
      <c r="BD93" s="108"/>
      <c r="BE93" s="108"/>
      <c r="BF93" s="108"/>
      <c r="BG93" s="108"/>
      <c r="BH93" s="108"/>
      <c r="BI93" s="108"/>
      <c r="BJ93" s="108"/>
      <c r="BK93" s="108"/>
      <c r="BL93" s="108"/>
      <c r="BM93" s="108"/>
      <c r="BN93" s="108"/>
    </row>
    <row r="94" spans="1:66" s="227" customFormat="1">
      <c r="A94" s="225" t="s">
        <v>80</v>
      </c>
      <c r="B94" s="324"/>
      <c r="C94" s="324"/>
      <c r="D94" s="324"/>
      <c r="E94" s="324"/>
      <c r="F94" s="226">
        <f t="shared" ref="F94:AK94" si="71">SUM(F95:F101)</f>
        <v>0.01</v>
      </c>
      <c r="G94" s="226">
        <f t="shared" si="71"/>
        <v>0.01</v>
      </c>
      <c r="H94" s="226">
        <f t="shared" si="71"/>
        <v>0.01</v>
      </c>
      <c r="I94" s="226">
        <f t="shared" si="71"/>
        <v>0.01</v>
      </c>
      <c r="J94" s="226">
        <f t="shared" si="71"/>
        <v>0.01</v>
      </c>
      <c r="K94" s="226">
        <f t="shared" si="71"/>
        <v>0.01</v>
      </c>
      <c r="L94" s="226">
        <f t="shared" si="71"/>
        <v>0.01</v>
      </c>
      <c r="M94" s="226">
        <f t="shared" si="71"/>
        <v>9.6874999999999999E-3</v>
      </c>
      <c r="N94" s="226">
        <f t="shared" si="71"/>
        <v>9.3749999999999997E-3</v>
      </c>
      <c r="O94" s="226">
        <f t="shared" si="71"/>
        <v>9.0624999999999994E-3</v>
      </c>
      <c r="P94" s="226">
        <f t="shared" si="71"/>
        <v>8.7499999999999991E-3</v>
      </c>
      <c r="Q94" s="226">
        <f t="shared" si="71"/>
        <v>8.4374999999999988E-3</v>
      </c>
      <c r="R94" s="226">
        <f t="shared" si="71"/>
        <v>8.1249999999999985E-3</v>
      </c>
      <c r="S94" s="226">
        <f t="shared" si="71"/>
        <v>7.8124999999999983E-3</v>
      </c>
      <c r="T94" s="226">
        <f t="shared" si="71"/>
        <v>7.499999999999998E-3</v>
      </c>
      <c r="U94" s="226">
        <f t="shared" si="71"/>
        <v>7.1874999999999977E-3</v>
      </c>
      <c r="V94" s="226">
        <f t="shared" si="71"/>
        <v>6.8749999999999974E-3</v>
      </c>
      <c r="W94" s="226">
        <f t="shared" si="71"/>
        <v>6.5624999999999972E-3</v>
      </c>
      <c r="X94" s="226">
        <f t="shared" si="71"/>
        <v>6.2499999999999969E-3</v>
      </c>
      <c r="Y94" s="226">
        <f t="shared" si="71"/>
        <v>5.9374999999999966E-3</v>
      </c>
      <c r="Z94" s="226">
        <f t="shared" si="71"/>
        <v>5.6249999999999963E-3</v>
      </c>
      <c r="AA94" s="226">
        <f t="shared" si="71"/>
        <v>5.312499999999996E-3</v>
      </c>
      <c r="AB94" s="226">
        <f t="shared" si="71"/>
        <v>4.9999999999999958E-3</v>
      </c>
      <c r="AC94" s="226">
        <f t="shared" si="71"/>
        <v>4.6874999999999955E-3</v>
      </c>
      <c r="AD94" s="226">
        <f t="shared" si="71"/>
        <v>4.3749999999999952E-3</v>
      </c>
      <c r="AE94" s="226">
        <f t="shared" si="71"/>
        <v>4.0624999999999949E-3</v>
      </c>
      <c r="AF94" s="226">
        <f t="shared" si="71"/>
        <v>3.7499999999999951E-3</v>
      </c>
      <c r="AG94" s="226">
        <f t="shared" si="71"/>
        <v>3.4374999999999952E-3</v>
      </c>
      <c r="AH94" s="226">
        <f t="shared" si="71"/>
        <v>3.1249999999999954E-3</v>
      </c>
      <c r="AI94" s="226">
        <f t="shared" si="71"/>
        <v>2.8124999999999956E-3</v>
      </c>
      <c r="AJ94" s="226">
        <f t="shared" si="71"/>
        <v>2.4999999999999957E-3</v>
      </c>
      <c r="AK94" s="226">
        <f t="shared" si="71"/>
        <v>2.1874999999999959E-3</v>
      </c>
      <c r="AL94" s="226">
        <f t="shared" ref="AL94:BN94" si="72">SUM(AL95:AL101)</f>
        <v>1.8749999999999958E-3</v>
      </c>
      <c r="AM94" s="226">
        <f t="shared" si="72"/>
        <v>1.5624999999999957E-3</v>
      </c>
      <c r="AN94" s="226">
        <f t="shared" si="72"/>
        <v>1.2499999999999957E-3</v>
      </c>
      <c r="AO94" s="226">
        <f t="shared" si="72"/>
        <v>9.3749999999999563E-4</v>
      </c>
      <c r="AP94" s="226">
        <f t="shared" si="72"/>
        <v>6.2499999999999557E-4</v>
      </c>
      <c r="AQ94" s="226">
        <f t="shared" si="72"/>
        <v>3.1249999999999556E-4</v>
      </c>
      <c r="AR94" s="226">
        <f t="shared" si="72"/>
        <v>-4.4452289071905682E-18</v>
      </c>
      <c r="AS94" s="226">
        <f t="shared" si="72"/>
        <v>0</v>
      </c>
      <c r="AT94" s="226">
        <f t="shared" si="72"/>
        <v>0</v>
      </c>
      <c r="AU94" s="226">
        <f t="shared" si="72"/>
        <v>0</v>
      </c>
      <c r="AV94" s="226">
        <f t="shared" si="72"/>
        <v>0</v>
      </c>
      <c r="AW94" s="226">
        <f t="shared" si="72"/>
        <v>0</v>
      </c>
      <c r="AX94" s="226">
        <f t="shared" si="72"/>
        <v>0</v>
      </c>
      <c r="AY94" s="226">
        <f t="shared" si="72"/>
        <v>0</v>
      </c>
      <c r="AZ94" s="226">
        <f t="shared" si="72"/>
        <v>0</v>
      </c>
      <c r="BA94" s="226">
        <f t="shared" si="72"/>
        <v>0</v>
      </c>
      <c r="BB94" s="226">
        <f t="shared" si="72"/>
        <v>0</v>
      </c>
      <c r="BC94" s="226">
        <f t="shared" si="72"/>
        <v>0</v>
      </c>
      <c r="BD94" s="226">
        <f t="shared" si="72"/>
        <v>0</v>
      </c>
      <c r="BE94" s="226">
        <f t="shared" si="72"/>
        <v>0</v>
      </c>
      <c r="BF94" s="226">
        <f t="shared" si="72"/>
        <v>0</v>
      </c>
      <c r="BG94" s="226">
        <f t="shared" si="72"/>
        <v>0</v>
      </c>
      <c r="BH94" s="226">
        <f t="shared" si="72"/>
        <v>0</v>
      </c>
      <c r="BI94" s="226">
        <f t="shared" si="72"/>
        <v>0</v>
      </c>
      <c r="BJ94" s="226">
        <f t="shared" si="72"/>
        <v>0</v>
      </c>
      <c r="BK94" s="226">
        <f t="shared" si="72"/>
        <v>0</v>
      </c>
      <c r="BL94" s="226">
        <f t="shared" si="72"/>
        <v>0</v>
      </c>
      <c r="BM94" s="226">
        <f t="shared" si="72"/>
        <v>0</v>
      </c>
      <c r="BN94" s="226">
        <f t="shared" si="72"/>
        <v>0</v>
      </c>
    </row>
    <row r="95" spans="1:66" s="142" customFormat="1" ht="17.100000000000001" hidden="1" customHeight="1" outlineLevel="1">
      <c r="A95" s="143" t="s">
        <v>7</v>
      </c>
      <c r="F95" s="103">
        <f t="shared" ref="F95:AK95" si="73">D139</f>
        <v>0.01</v>
      </c>
      <c r="G95" s="103">
        <f t="shared" si="73"/>
        <v>0.01</v>
      </c>
      <c r="H95" s="103">
        <f t="shared" si="73"/>
        <v>0.01</v>
      </c>
      <c r="I95" s="103">
        <f t="shared" si="73"/>
        <v>0.01</v>
      </c>
      <c r="J95" s="103">
        <f t="shared" si="73"/>
        <v>0.01</v>
      </c>
      <c r="K95" s="103">
        <f t="shared" si="73"/>
        <v>0.01</v>
      </c>
      <c r="L95" s="103">
        <f t="shared" si="73"/>
        <v>0.01</v>
      </c>
      <c r="M95" s="103">
        <f t="shared" si="73"/>
        <v>9.6874999999999999E-3</v>
      </c>
      <c r="N95" s="103">
        <f t="shared" si="73"/>
        <v>9.3749999999999997E-3</v>
      </c>
      <c r="O95" s="103">
        <f t="shared" si="73"/>
        <v>9.0624999999999994E-3</v>
      </c>
      <c r="P95" s="103">
        <f t="shared" si="73"/>
        <v>8.7499999999999991E-3</v>
      </c>
      <c r="Q95" s="103">
        <f t="shared" si="73"/>
        <v>8.4374999999999988E-3</v>
      </c>
      <c r="R95" s="103">
        <f t="shared" si="73"/>
        <v>8.1249999999999985E-3</v>
      </c>
      <c r="S95" s="103">
        <f t="shared" si="73"/>
        <v>7.8124999999999983E-3</v>
      </c>
      <c r="T95" s="103">
        <f t="shared" si="73"/>
        <v>7.499999999999998E-3</v>
      </c>
      <c r="U95" s="103">
        <f t="shared" si="73"/>
        <v>7.1874999999999977E-3</v>
      </c>
      <c r="V95" s="103">
        <f t="shared" si="73"/>
        <v>6.8749999999999974E-3</v>
      </c>
      <c r="W95" s="103">
        <f t="shared" si="73"/>
        <v>6.5624999999999972E-3</v>
      </c>
      <c r="X95" s="103">
        <f t="shared" si="73"/>
        <v>6.2499999999999969E-3</v>
      </c>
      <c r="Y95" s="103">
        <f t="shared" si="73"/>
        <v>5.9374999999999966E-3</v>
      </c>
      <c r="Z95" s="103">
        <f t="shared" si="73"/>
        <v>5.6249999999999963E-3</v>
      </c>
      <c r="AA95" s="103">
        <f t="shared" si="73"/>
        <v>5.312499999999996E-3</v>
      </c>
      <c r="AB95" s="103">
        <f t="shared" si="73"/>
        <v>4.9999999999999958E-3</v>
      </c>
      <c r="AC95" s="103">
        <f t="shared" si="73"/>
        <v>4.6874999999999955E-3</v>
      </c>
      <c r="AD95" s="103">
        <f t="shared" si="73"/>
        <v>4.3749999999999952E-3</v>
      </c>
      <c r="AE95" s="103">
        <f t="shared" si="73"/>
        <v>4.0624999999999949E-3</v>
      </c>
      <c r="AF95" s="103">
        <f t="shared" si="73"/>
        <v>3.7499999999999951E-3</v>
      </c>
      <c r="AG95" s="103">
        <f t="shared" si="73"/>
        <v>3.4374999999999952E-3</v>
      </c>
      <c r="AH95" s="103">
        <f t="shared" si="73"/>
        <v>3.1249999999999954E-3</v>
      </c>
      <c r="AI95" s="103">
        <f t="shared" si="73"/>
        <v>2.8124999999999956E-3</v>
      </c>
      <c r="AJ95" s="103">
        <f t="shared" si="73"/>
        <v>2.4999999999999957E-3</v>
      </c>
      <c r="AK95" s="103">
        <f t="shared" si="73"/>
        <v>2.1874999999999959E-3</v>
      </c>
      <c r="AL95" s="103">
        <f t="shared" ref="AL95:BN95" si="74">AJ139</f>
        <v>1.8749999999999958E-3</v>
      </c>
      <c r="AM95" s="103">
        <f t="shared" si="74"/>
        <v>1.5624999999999957E-3</v>
      </c>
      <c r="AN95" s="103">
        <f t="shared" si="74"/>
        <v>1.2499999999999957E-3</v>
      </c>
      <c r="AO95" s="103">
        <f t="shared" si="74"/>
        <v>9.3749999999999563E-4</v>
      </c>
      <c r="AP95" s="103">
        <f t="shared" si="74"/>
        <v>6.2499999999999557E-4</v>
      </c>
      <c r="AQ95" s="103">
        <f t="shared" si="74"/>
        <v>3.1249999999999556E-4</v>
      </c>
      <c r="AR95" s="103">
        <f t="shared" si="74"/>
        <v>-4.4452289071905682E-18</v>
      </c>
      <c r="AS95" s="103">
        <f t="shared" si="74"/>
        <v>0</v>
      </c>
      <c r="AT95" s="103">
        <f t="shared" si="74"/>
        <v>0</v>
      </c>
      <c r="AU95" s="103">
        <f t="shared" si="74"/>
        <v>0</v>
      </c>
      <c r="AV95" s="103">
        <f t="shared" si="74"/>
        <v>0</v>
      </c>
      <c r="AW95" s="103">
        <f t="shared" si="74"/>
        <v>0</v>
      </c>
      <c r="AX95" s="103">
        <f t="shared" si="74"/>
        <v>0</v>
      </c>
      <c r="AY95" s="103">
        <f t="shared" si="74"/>
        <v>0</v>
      </c>
      <c r="AZ95" s="103">
        <f t="shared" si="74"/>
        <v>0</v>
      </c>
      <c r="BA95" s="103">
        <f t="shared" si="74"/>
        <v>0</v>
      </c>
      <c r="BB95" s="103">
        <f t="shared" si="74"/>
        <v>0</v>
      </c>
      <c r="BC95" s="103">
        <f t="shared" si="74"/>
        <v>0</v>
      </c>
      <c r="BD95" s="103">
        <f t="shared" si="74"/>
        <v>0</v>
      </c>
      <c r="BE95" s="103">
        <f t="shared" si="74"/>
        <v>0</v>
      </c>
      <c r="BF95" s="103">
        <f t="shared" si="74"/>
        <v>0</v>
      </c>
      <c r="BG95" s="103">
        <f t="shared" si="74"/>
        <v>0</v>
      </c>
      <c r="BH95" s="103">
        <f t="shared" si="74"/>
        <v>0</v>
      </c>
      <c r="BI95" s="103">
        <f t="shared" si="74"/>
        <v>0</v>
      </c>
      <c r="BJ95" s="103">
        <f t="shared" si="74"/>
        <v>0</v>
      </c>
      <c r="BK95" s="103">
        <f t="shared" si="74"/>
        <v>0</v>
      </c>
      <c r="BL95" s="103">
        <f t="shared" si="74"/>
        <v>0</v>
      </c>
      <c r="BM95" s="103">
        <f t="shared" si="74"/>
        <v>0</v>
      </c>
      <c r="BN95" s="103">
        <f t="shared" si="74"/>
        <v>0</v>
      </c>
    </row>
    <row r="96" spans="1:66" s="142" customFormat="1" ht="17.100000000000001" hidden="1" customHeight="1" outlineLevel="1">
      <c r="A96" s="143" t="s">
        <v>13</v>
      </c>
      <c r="F96" s="103">
        <f>D165</f>
        <v>0</v>
      </c>
      <c r="G96" s="103">
        <f t="shared" ref="G96:AK96" si="75">E165</f>
        <v>0</v>
      </c>
      <c r="H96" s="103">
        <f t="shared" si="75"/>
        <v>0</v>
      </c>
      <c r="I96" s="103">
        <f t="shared" si="75"/>
        <v>0</v>
      </c>
      <c r="J96" s="103">
        <f t="shared" si="75"/>
        <v>0</v>
      </c>
      <c r="K96" s="103">
        <f t="shared" si="75"/>
        <v>0</v>
      </c>
      <c r="L96" s="103">
        <f t="shared" si="75"/>
        <v>0</v>
      </c>
      <c r="M96" s="103">
        <f t="shared" si="75"/>
        <v>0</v>
      </c>
      <c r="N96" s="103">
        <f t="shared" si="75"/>
        <v>0</v>
      </c>
      <c r="O96" s="103">
        <f t="shared" si="75"/>
        <v>0</v>
      </c>
      <c r="P96" s="103">
        <f t="shared" si="75"/>
        <v>0</v>
      </c>
      <c r="Q96" s="103">
        <f t="shared" si="75"/>
        <v>0</v>
      </c>
      <c r="R96" s="103">
        <f t="shared" si="75"/>
        <v>0</v>
      </c>
      <c r="S96" s="103">
        <f t="shared" si="75"/>
        <v>0</v>
      </c>
      <c r="T96" s="103">
        <f t="shared" si="75"/>
        <v>0</v>
      </c>
      <c r="U96" s="103">
        <f t="shared" si="75"/>
        <v>0</v>
      </c>
      <c r="V96" s="103">
        <f t="shared" si="75"/>
        <v>0</v>
      </c>
      <c r="W96" s="103">
        <f t="shared" si="75"/>
        <v>0</v>
      </c>
      <c r="X96" s="103">
        <f t="shared" si="75"/>
        <v>0</v>
      </c>
      <c r="Y96" s="103">
        <f t="shared" si="75"/>
        <v>0</v>
      </c>
      <c r="Z96" s="103">
        <f t="shared" si="75"/>
        <v>0</v>
      </c>
      <c r="AA96" s="103">
        <f t="shared" si="75"/>
        <v>0</v>
      </c>
      <c r="AB96" s="103">
        <f t="shared" si="75"/>
        <v>0</v>
      </c>
      <c r="AC96" s="103">
        <f t="shared" si="75"/>
        <v>0</v>
      </c>
      <c r="AD96" s="103">
        <f t="shared" si="75"/>
        <v>0</v>
      </c>
      <c r="AE96" s="103">
        <f t="shared" si="75"/>
        <v>0</v>
      </c>
      <c r="AF96" s="103">
        <f t="shared" si="75"/>
        <v>0</v>
      </c>
      <c r="AG96" s="103">
        <f t="shared" si="75"/>
        <v>0</v>
      </c>
      <c r="AH96" s="103">
        <f t="shared" si="75"/>
        <v>0</v>
      </c>
      <c r="AI96" s="103">
        <f t="shared" si="75"/>
        <v>0</v>
      </c>
      <c r="AJ96" s="103">
        <f t="shared" si="75"/>
        <v>0</v>
      </c>
      <c r="AK96" s="103">
        <f t="shared" si="75"/>
        <v>0</v>
      </c>
      <c r="AL96" s="103">
        <f t="shared" ref="AL96:BN96" si="76">AJ165</f>
        <v>0</v>
      </c>
      <c r="AM96" s="103">
        <f t="shared" si="76"/>
        <v>0</v>
      </c>
      <c r="AN96" s="103">
        <f t="shared" si="76"/>
        <v>0</v>
      </c>
      <c r="AO96" s="103">
        <f t="shared" si="76"/>
        <v>0</v>
      </c>
      <c r="AP96" s="103">
        <f t="shared" si="76"/>
        <v>0</v>
      </c>
      <c r="AQ96" s="103">
        <f t="shared" si="76"/>
        <v>0</v>
      </c>
      <c r="AR96" s="103">
        <f t="shared" si="76"/>
        <v>0</v>
      </c>
      <c r="AS96" s="103">
        <f t="shared" si="76"/>
        <v>0</v>
      </c>
      <c r="AT96" s="103">
        <f t="shared" si="76"/>
        <v>0</v>
      </c>
      <c r="AU96" s="103">
        <f t="shared" si="76"/>
        <v>0</v>
      </c>
      <c r="AV96" s="103">
        <f t="shared" si="76"/>
        <v>0</v>
      </c>
      <c r="AW96" s="103">
        <f t="shared" si="76"/>
        <v>0</v>
      </c>
      <c r="AX96" s="103">
        <f t="shared" si="76"/>
        <v>0</v>
      </c>
      <c r="AY96" s="103">
        <f t="shared" si="76"/>
        <v>0</v>
      </c>
      <c r="AZ96" s="103">
        <f t="shared" si="76"/>
        <v>0</v>
      </c>
      <c r="BA96" s="103">
        <f t="shared" si="76"/>
        <v>0</v>
      </c>
      <c r="BB96" s="103">
        <f t="shared" si="76"/>
        <v>0</v>
      </c>
      <c r="BC96" s="103">
        <f t="shared" si="76"/>
        <v>0</v>
      </c>
      <c r="BD96" s="103">
        <f t="shared" si="76"/>
        <v>0</v>
      </c>
      <c r="BE96" s="103">
        <f t="shared" si="76"/>
        <v>0</v>
      </c>
      <c r="BF96" s="103">
        <f t="shared" si="76"/>
        <v>0</v>
      </c>
      <c r="BG96" s="103">
        <f t="shared" si="76"/>
        <v>0</v>
      </c>
      <c r="BH96" s="103">
        <f t="shared" si="76"/>
        <v>0</v>
      </c>
      <c r="BI96" s="103">
        <f t="shared" si="76"/>
        <v>0</v>
      </c>
      <c r="BJ96" s="103">
        <f t="shared" si="76"/>
        <v>0</v>
      </c>
      <c r="BK96" s="103">
        <f t="shared" si="76"/>
        <v>0</v>
      </c>
      <c r="BL96" s="103">
        <f t="shared" si="76"/>
        <v>0</v>
      </c>
      <c r="BM96" s="103">
        <f t="shared" si="76"/>
        <v>0</v>
      </c>
      <c r="BN96" s="103">
        <f t="shared" si="76"/>
        <v>0</v>
      </c>
    </row>
    <row r="97" spans="1:66" s="142" customFormat="1" ht="17.100000000000001" hidden="1" customHeight="1" outlineLevel="1">
      <c r="A97" s="143" t="s">
        <v>11</v>
      </c>
      <c r="F97" s="103">
        <f t="shared" ref="F97:AK97" si="77">D190</f>
        <v>0</v>
      </c>
      <c r="G97" s="103">
        <f t="shared" si="77"/>
        <v>0</v>
      </c>
      <c r="H97" s="103">
        <f t="shared" si="77"/>
        <v>0</v>
      </c>
      <c r="I97" s="103">
        <f t="shared" si="77"/>
        <v>0</v>
      </c>
      <c r="J97" s="103">
        <f t="shared" si="77"/>
        <v>0</v>
      </c>
      <c r="K97" s="103">
        <f t="shared" si="77"/>
        <v>0</v>
      </c>
      <c r="L97" s="103">
        <f t="shared" si="77"/>
        <v>0</v>
      </c>
      <c r="M97" s="103">
        <f t="shared" si="77"/>
        <v>0</v>
      </c>
      <c r="N97" s="103">
        <f t="shared" si="77"/>
        <v>0</v>
      </c>
      <c r="O97" s="103">
        <f t="shared" si="77"/>
        <v>0</v>
      </c>
      <c r="P97" s="103">
        <f t="shared" si="77"/>
        <v>0</v>
      </c>
      <c r="Q97" s="103">
        <f t="shared" si="77"/>
        <v>0</v>
      </c>
      <c r="R97" s="103">
        <f t="shared" si="77"/>
        <v>0</v>
      </c>
      <c r="S97" s="103">
        <f t="shared" si="77"/>
        <v>0</v>
      </c>
      <c r="T97" s="103">
        <f t="shared" si="77"/>
        <v>0</v>
      </c>
      <c r="U97" s="103">
        <f t="shared" si="77"/>
        <v>0</v>
      </c>
      <c r="V97" s="103">
        <f t="shared" si="77"/>
        <v>0</v>
      </c>
      <c r="W97" s="103">
        <f t="shared" si="77"/>
        <v>0</v>
      </c>
      <c r="X97" s="103">
        <f t="shared" si="77"/>
        <v>0</v>
      </c>
      <c r="Y97" s="103">
        <f t="shared" si="77"/>
        <v>0</v>
      </c>
      <c r="Z97" s="103">
        <f t="shared" si="77"/>
        <v>0</v>
      </c>
      <c r="AA97" s="103">
        <f t="shared" si="77"/>
        <v>0</v>
      </c>
      <c r="AB97" s="103">
        <f t="shared" si="77"/>
        <v>0</v>
      </c>
      <c r="AC97" s="103">
        <f t="shared" si="77"/>
        <v>0</v>
      </c>
      <c r="AD97" s="103">
        <f t="shared" si="77"/>
        <v>0</v>
      </c>
      <c r="AE97" s="103">
        <f t="shared" si="77"/>
        <v>0</v>
      </c>
      <c r="AF97" s="103">
        <f t="shared" si="77"/>
        <v>0</v>
      </c>
      <c r="AG97" s="103">
        <f t="shared" si="77"/>
        <v>0</v>
      </c>
      <c r="AH97" s="103">
        <f t="shared" si="77"/>
        <v>0</v>
      </c>
      <c r="AI97" s="103">
        <f t="shared" si="77"/>
        <v>0</v>
      </c>
      <c r="AJ97" s="103">
        <f t="shared" si="77"/>
        <v>0</v>
      </c>
      <c r="AK97" s="103">
        <f t="shared" si="77"/>
        <v>0</v>
      </c>
      <c r="AL97" s="103">
        <f t="shared" ref="AL97:BN97" si="78">AJ190</f>
        <v>0</v>
      </c>
      <c r="AM97" s="103">
        <f t="shared" si="78"/>
        <v>0</v>
      </c>
      <c r="AN97" s="103">
        <f t="shared" si="78"/>
        <v>0</v>
      </c>
      <c r="AO97" s="103">
        <f t="shared" si="78"/>
        <v>0</v>
      </c>
      <c r="AP97" s="103">
        <f t="shared" si="78"/>
        <v>0</v>
      </c>
      <c r="AQ97" s="103">
        <f t="shared" si="78"/>
        <v>0</v>
      </c>
      <c r="AR97" s="103">
        <f t="shared" si="78"/>
        <v>0</v>
      </c>
      <c r="AS97" s="103">
        <f t="shared" si="78"/>
        <v>0</v>
      </c>
      <c r="AT97" s="103">
        <f t="shared" si="78"/>
        <v>0</v>
      </c>
      <c r="AU97" s="103">
        <f t="shared" si="78"/>
        <v>0</v>
      </c>
      <c r="AV97" s="103">
        <f t="shared" si="78"/>
        <v>0</v>
      </c>
      <c r="AW97" s="103">
        <f t="shared" si="78"/>
        <v>0</v>
      </c>
      <c r="AX97" s="103">
        <f t="shared" si="78"/>
        <v>0</v>
      </c>
      <c r="AY97" s="103">
        <f t="shared" si="78"/>
        <v>0</v>
      </c>
      <c r="AZ97" s="103">
        <f t="shared" si="78"/>
        <v>0</v>
      </c>
      <c r="BA97" s="103">
        <f t="shared" si="78"/>
        <v>0</v>
      </c>
      <c r="BB97" s="103">
        <f t="shared" si="78"/>
        <v>0</v>
      </c>
      <c r="BC97" s="103">
        <f t="shared" si="78"/>
        <v>0</v>
      </c>
      <c r="BD97" s="103">
        <f t="shared" si="78"/>
        <v>0</v>
      </c>
      <c r="BE97" s="103">
        <f t="shared" si="78"/>
        <v>0</v>
      </c>
      <c r="BF97" s="103">
        <f t="shared" si="78"/>
        <v>0</v>
      </c>
      <c r="BG97" s="103">
        <f t="shared" si="78"/>
        <v>0</v>
      </c>
      <c r="BH97" s="103">
        <f t="shared" si="78"/>
        <v>0</v>
      </c>
      <c r="BI97" s="103">
        <f t="shared" si="78"/>
        <v>0</v>
      </c>
      <c r="BJ97" s="103">
        <f t="shared" si="78"/>
        <v>0</v>
      </c>
      <c r="BK97" s="103">
        <f t="shared" si="78"/>
        <v>0</v>
      </c>
      <c r="BL97" s="103">
        <f t="shared" si="78"/>
        <v>0</v>
      </c>
      <c r="BM97" s="103">
        <f t="shared" si="78"/>
        <v>0</v>
      </c>
      <c r="BN97" s="103">
        <f t="shared" si="78"/>
        <v>0</v>
      </c>
    </row>
    <row r="98" spans="1:66" s="142" customFormat="1" hidden="1" outlineLevel="1">
      <c r="A98" s="143" t="str">
        <f>$B$14</f>
        <v>IDA NEW 40-year credits</v>
      </c>
      <c r="F98" s="103">
        <f t="shared" ref="F98:AK98" si="79">D214</f>
        <v>0</v>
      </c>
      <c r="G98" s="103">
        <f t="shared" si="79"/>
        <v>0</v>
      </c>
      <c r="H98" s="103">
        <f>F214</f>
        <v>0</v>
      </c>
      <c r="I98" s="103">
        <f t="shared" si="79"/>
        <v>0</v>
      </c>
      <c r="J98" s="103">
        <f t="shared" si="79"/>
        <v>0</v>
      </c>
      <c r="K98" s="103">
        <f t="shared" si="79"/>
        <v>0</v>
      </c>
      <c r="L98" s="103">
        <f t="shared" si="79"/>
        <v>0</v>
      </c>
      <c r="M98" s="103">
        <f t="shared" si="79"/>
        <v>0</v>
      </c>
      <c r="N98" s="103">
        <f t="shared" si="79"/>
        <v>0</v>
      </c>
      <c r="O98" s="103">
        <f t="shared" si="79"/>
        <v>0</v>
      </c>
      <c r="P98" s="103">
        <f t="shared" si="79"/>
        <v>0</v>
      </c>
      <c r="Q98" s="103">
        <f t="shared" si="79"/>
        <v>0</v>
      </c>
      <c r="R98" s="103">
        <f t="shared" si="79"/>
        <v>0</v>
      </c>
      <c r="S98" s="103">
        <f t="shared" si="79"/>
        <v>0</v>
      </c>
      <c r="T98" s="103">
        <f t="shared" si="79"/>
        <v>0</v>
      </c>
      <c r="U98" s="103">
        <f t="shared" si="79"/>
        <v>0</v>
      </c>
      <c r="V98" s="103">
        <f t="shared" si="79"/>
        <v>0</v>
      </c>
      <c r="W98" s="103">
        <f t="shared" si="79"/>
        <v>0</v>
      </c>
      <c r="X98" s="103">
        <f t="shared" si="79"/>
        <v>0</v>
      </c>
      <c r="Y98" s="103">
        <f t="shared" si="79"/>
        <v>0</v>
      </c>
      <c r="Z98" s="103">
        <f t="shared" si="79"/>
        <v>0</v>
      </c>
      <c r="AA98" s="103">
        <f t="shared" si="79"/>
        <v>0</v>
      </c>
      <c r="AB98" s="103">
        <f t="shared" si="79"/>
        <v>0</v>
      </c>
      <c r="AC98" s="103">
        <f t="shared" si="79"/>
        <v>0</v>
      </c>
      <c r="AD98" s="103">
        <f t="shared" si="79"/>
        <v>0</v>
      </c>
      <c r="AE98" s="103">
        <f t="shared" si="79"/>
        <v>0</v>
      </c>
      <c r="AF98" s="103">
        <f t="shared" si="79"/>
        <v>0</v>
      </c>
      <c r="AG98" s="103">
        <f t="shared" si="79"/>
        <v>0</v>
      </c>
      <c r="AH98" s="103">
        <f t="shared" si="79"/>
        <v>0</v>
      </c>
      <c r="AI98" s="103">
        <f t="shared" si="79"/>
        <v>0</v>
      </c>
      <c r="AJ98" s="103">
        <f t="shared" si="79"/>
        <v>0</v>
      </c>
      <c r="AK98" s="103">
        <f t="shared" si="79"/>
        <v>0</v>
      </c>
      <c r="AL98" s="103">
        <f t="shared" ref="AL98:BN98" si="80">AJ214</f>
        <v>0</v>
      </c>
      <c r="AM98" s="103">
        <f t="shared" si="80"/>
        <v>0</v>
      </c>
      <c r="AN98" s="103">
        <f t="shared" si="80"/>
        <v>0</v>
      </c>
      <c r="AO98" s="103">
        <f t="shared" si="80"/>
        <v>0</v>
      </c>
      <c r="AP98" s="103">
        <f t="shared" si="80"/>
        <v>0</v>
      </c>
      <c r="AQ98" s="103">
        <f t="shared" si="80"/>
        <v>0</v>
      </c>
      <c r="AR98" s="103">
        <f t="shared" si="80"/>
        <v>0</v>
      </c>
      <c r="AS98" s="103">
        <f t="shared" si="80"/>
        <v>0</v>
      </c>
      <c r="AT98" s="103">
        <f t="shared" si="80"/>
        <v>0</v>
      </c>
      <c r="AU98" s="103">
        <f t="shared" si="80"/>
        <v>0</v>
      </c>
      <c r="AV98" s="103">
        <f t="shared" si="80"/>
        <v>0</v>
      </c>
      <c r="AW98" s="103">
        <f t="shared" si="80"/>
        <v>0</v>
      </c>
      <c r="AX98" s="103">
        <f t="shared" si="80"/>
        <v>0</v>
      </c>
      <c r="AY98" s="103">
        <f t="shared" si="80"/>
        <v>0</v>
      </c>
      <c r="AZ98" s="103">
        <f t="shared" si="80"/>
        <v>0</v>
      </c>
      <c r="BA98" s="103">
        <f t="shared" si="80"/>
        <v>0</v>
      </c>
      <c r="BB98" s="103">
        <f t="shared" si="80"/>
        <v>0</v>
      </c>
      <c r="BC98" s="103">
        <f t="shared" si="80"/>
        <v>0</v>
      </c>
      <c r="BD98" s="103">
        <f t="shared" si="80"/>
        <v>0</v>
      </c>
      <c r="BE98" s="103">
        <f t="shared" si="80"/>
        <v>0</v>
      </c>
      <c r="BF98" s="103">
        <f t="shared" si="80"/>
        <v>0</v>
      </c>
      <c r="BG98" s="103">
        <f t="shared" si="80"/>
        <v>0</v>
      </c>
      <c r="BH98" s="103">
        <f t="shared" si="80"/>
        <v>0</v>
      </c>
      <c r="BI98" s="103">
        <f t="shared" si="80"/>
        <v>0</v>
      </c>
      <c r="BJ98" s="103">
        <f t="shared" si="80"/>
        <v>0</v>
      </c>
      <c r="BK98" s="103">
        <f t="shared" si="80"/>
        <v>0</v>
      </c>
      <c r="BL98" s="103">
        <f t="shared" si="80"/>
        <v>0</v>
      </c>
      <c r="BM98" s="103">
        <f t="shared" si="80"/>
        <v>0</v>
      </c>
      <c r="BN98" s="103">
        <f t="shared" si="80"/>
        <v>0</v>
      </c>
    </row>
    <row r="99" spans="1:66" s="142" customFormat="1" hidden="1" outlineLevel="1">
      <c r="A99" s="143" t="str">
        <f>$B$15</f>
        <v>IDA NEW Regular</v>
      </c>
      <c r="F99" s="103">
        <f>D238</f>
        <v>0</v>
      </c>
      <c r="G99" s="103">
        <f t="shared" ref="G99:BN99" si="81">E238</f>
        <v>0</v>
      </c>
      <c r="H99" s="103">
        <f t="shared" si="81"/>
        <v>0</v>
      </c>
      <c r="I99" s="103">
        <f t="shared" si="81"/>
        <v>0</v>
      </c>
      <c r="J99" s="103">
        <f t="shared" si="81"/>
        <v>0</v>
      </c>
      <c r="K99" s="103">
        <f t="shared" si="81"/>
        <v>0</v>
      </c>
      <c r="L99" s="103">
        <f t="shared" si="81"/>
        <v>0</v>
      </c>
      <c r="M99" s="103">
        <f t="shared" si="81"/>
        <v>0</v>
      </c>
      <c r="N99" s="103">
        <f t="shared" si="81"/>
        <v>0</v>
      </c>
      <c r="O99" s="103">
        <f t="shared" si="81"/>
        <v>0</v>
      </c>
      <c r="P99" s="103">
        <f t="shared" si="81"/>
        <v>0</v>
      </c>
      <c r="Q99" s="103">
        <f t="shared" si="81"/>
        <v>0</v>
      </c>
      <c r="R99" s="103">
        <f t="shared" si="81"/>
        <v>0</v>
      </c>
      <c r="S99" s="103">
        <f t="shared" si="81"/>
        <v>0</v>
      </c>
      <c r="T99" s="103">
        <f t="shared" si="81"/>
        <v>0</v>
      </c>
      <c r="U99" s="103">
        <f t="shared" si="81"/>
        <v>0</v>
      </c>
      <c r="V99" s="103">
        <f t="shared" si="81"/>
        <v>0</v>
      </c>
      <c r="W99" s="103">
        <f t="shared" si="81"/>
        <v>0</v>
      </c>
      <c r="X99" s="103">
        <f t="shared" si="81"/>
        <v>0</v>
      </c>
      <c r="Y99" s="103">
        <f t="shared" si="81"/>
        <v>0</v>
      </c>
      <c r="Z99" s="103">
        <f t="shared" si="81"/>
        <v>0</v>
      </c>
      <c r="AA99" s="103">
        <f t="shared" si="81"/>
        <v>0</v>
      </c>
      <c r="AB99" s="103">
        <f t="shared" si="81"/>
        <v>0</v>
      </c>
      <c r="AC99" s="103">
        <f t="shared" si="81"/>
        <v>0</v>
      </c>
      <c r="AD99" s="103">
        <f t="shared" si="81"/>
        <v>0</v>
      </c>
      <c r="AE99" s="103">
        <f t="shared" si="81"/>
        <v>0</v>
      </c>
      <c r="AF99" s="103">
        <f t="shared" si="81"/>
        <v>0</v>
      </c>
      <c r="AG99" s="103">
        <f t="shared" si="81"/>
        <v>0</v>
      </c>
      <c r="AH99" s="103">
        <f t="shared" si="81"/>
        <v>0</v>
      </c>
      <c r="AI99" s="103">
        <f t="shared" si="81"/>
        <v>0</v>
      </c>
      <c r="AJ99" s="103">
        <f t="shared" si="81"/>
        <v>0</v>
      </c>
      <c r="AK99" s="103">
        <f t="shared" si="81"/>
        <v>0</v>
      </c>
      <c r="AL99" s="103">
        <f t="shared" si="81"/>
        <v>0</v>
      </c>
      <c r="AM99" s="103">
        <f t="shared" si="81"/>
        <v>0</v>
      </c>
      <c r="AN99" s="103">
        <f t="shared" si="81"/>
        <v>0</v>
      </c>
      <c r="AO99" s="103">
        <f t="shared" si="81"/>
        <v>0</v>
      </c>
      <c r="AP99" s="103">
        <f t="shared" si="81"/>
        <v>0</v>
      </c>
      <c r="AQ99" s="103">
        <f t="shared" si="81"/>
        <v>0</v>
      </c>
      <c r="AR99" s="103">
        <f t="shared" si="81"/>
        <v>0</v>
      </c>
      <c r="AS99" s="103">
        <f t="shared" si="81"/>
        <v>0</v>
      </c>
      <c r="AT99" s="103">
        <f t="shared" si="81"/>
        <v>0</v>
      </c>
      <c r="AU99" s="103">
        <f t="shared" si="81"/>
        <v>0</v>
      </c>
      <c r="AV99" s="103">
        <f t="shared" si="81"/>
        <v>0</v>
      </c>
      <c r="AW99" s="103">
        <f t="shared" si="81"/>
        <v>0</v>
      </c>
      <c r="AX99" s="103">
        <f t="shared" si="81"/>
        <v>0</v>
      </c>
      <c r="AY99" s="103">
        <f t="shared" si="81"/>
        <v>0</v>
      </c>
      <c r="AZ99" s="103">
        <f t="shared" si="81"/>
        <v>0</v>
      </c>
      <c r="BA99" s="103">
        <f t="shared" si="81"/>
        <v>0</v>
      </c>
      <c r="BB99" s="103">
        <f t="shared" si="81"/>
        <v>0</v>
      </c>
      <c r="BC99" s="103">
        <f t="shared" si="81"/>
        <v>0</v>
      </c>
      <c r="BD99" s="103">
        <f t="shared" si="81"/>
        <v>0</v>
      </c>
      <c r="BE99" s="103">
        <f t="shared" si="81"/>
        <v>0</v>
      </c>
      <c r="BF99" s="103">
        <f t="shared" si="81"/>
        <v>0</v>
      </c>
      <c r="BG99" s="103">
        <f t="shared" si="81"/>
        <v>0</v>
      </c>
      <c r="BH99" s="103">
        <f t="shared" si="81"/>
        <v>0</v>
      </c>
      <c r="BI99" s="103">
        <f t="shared" si="81"/>
        <v>0</v>
      </c>
      <c r="BJ99" s="103">
        <f t="shared" si="81"/>
        <v>0</v>
      </c>
      <c r="BK99" s="103">
        <f t="shared" si="81"/>
        <v>0</v>
      </c>
      <c r="BL99" s="103">
        <f t="shared" si="81"/>
        <v>0</v>
      </c>
      <c r="BM99" s="103">
        <f t="shared" si="81"/>
        <v>0</v>
      </c>
      <c r="BN99" s="103">
        <f t="shared" si="81"/>
        <v>0</v>
      </c>
    </row>
    <row r="100" spans="1:66" s="142" customFormat="1" hidden="1" outlineLevel="1">
      <c r="A100" s="143" t="str">
        <f>$B$16</f>
        <v>IDA NEW Blend (also enter) --&gt;</v>
      </c>
      <c r="F100" s="103">
        <f t="shared" ref="F100:AK100" si="82">D262</f>
        <v>0</v>
      </c>
      <c r="G100" s="103">
        <f t="shared" si="82"/>
        <v>0</v>
      </c>
      <c r="H100" s="103">
        <f>F262</f>
        <v>0</v>
      </c>
      <c r="I100" s="103">
        <f t="shared" si="82"/>
        <v>0</v>
      </c>
      <c r="J100" s="103">
        <f t="shared" si="82"/>
        <v>0</v>
      </c>
      <c r="K100" s="103">
        <f t="shared" si="82"/>
        <v>0</v>
      </c>
      <c r="L100" s="103">
        <f t="shared" si="82"/>
        <v>0</v>
      </c>
      <c r="M100" s="103">
        <f t="shared" si="82"/>
        <v>0</v>
      </c>
      <c r="N100" s="103">
        <f t="shared" si="82"/>
        <v>0</v>
      </c>
      <c r="O100" s="103">
        <f t="shared" si="82"/>
        <v>0</v>
      </c>
      <c r="P100" s="103">
        <f t="shared" si="82"/>
        <v>0</v>
      </c>
      <c r="Q100" s="103">
        <f t="shared" si="82"/>
        <v>0</v>
      </c>
      <c r="R100" s="103">
        <f t="shared" si="82"/>
        <v>0</v>
      </c>
      <c r="S100" s="103">
        <f t="shared" si="82"/>
        <v>0</v>
      </c>
      <c r="T100" s="103">
        <f t="shared" si="82"/>
        <v>0</v>
      </c>
      <c r="U100" s="103">
        <f t="shared" si="82"/>
        <v>0</v>
      </c>
      <c r="V100" s="103">
        <f t="shared" si="82"/>
        <v>0</v>
      </c>
      <c r="W100" s="103">
        <f t="shared" si="82"/>
        <v>0</v>
      </c>
      <c r="X100" s="103">
        <f t="shared" si="82"/>
        <v>0</v>
      </c>
      <c r="Y100" s="103">
        <f t="shared" si="82"/>
        <v>0</v>
      </c>
      <c r="Z100" s="103">
        <f t="shared" si="82"/>
        <v>0</v>
      </c>
      <c r="AA100" s="103">
        <f t="shared" si="82"/>
        <v>0</v>
      </c>
      <c r="AB100" s="103">
        <f t="shared" si="82"/>
        <v>0</v>
      </c>
      <c r="AC100" s="103">
        <f t="shared" si="82"/>
        <v>0</v>
      </c>
      <c r="AD100" s="103">
        <f t="shared" si="82"/>
        <v>0</v>
      </c>
      <c r="AE100" s="103">
        <f t="shared" si="82"/>
        <v>0</v>
      </c>
      <c r="AF100" s="103">
        <f t="shared" si="82"/>
        <v>0</v>
      </c>
      <c r="AG100" s="103">
        <f t="shared" si="82"/>
        <v>0</v>
      </c>
      <c r="AH100" s="103">
        <f t="shared" si="82"/>
        <v>0</v>
      </c>
      <c r="AI100" s="103">
        <f t="shared" si="82"/>
        <v>0</v>
      </c>
      <c r="AJ100" s="103">
        <f t="shared" si="82"/>
        <v>0</v>
      </c>
      <c r="AK100" s="103">
        <f t="shared" si="82"/>
        <v>0</v>
      </c>
      <c r="AL100" s="103">
        <f t="shared" ref="AL100:BN100" si="83">AJ262</f>
        <v>0</v>
      </c>
      <c r="AM100" s="103">
        <f t="shared" si="83"/>
        <v>0</v>
      </c>
      <c r="AN100" s="103">
        <f t="shared" si="83"/>
        <v>0</v>
      </c>
      <c r="AO100" s="103">
        <f t="shared" si="83"/>
        <v>0</v>
      </c>
      <c r="AP100" s="103">
        <f t="shared" si="83"/>
        <v>0</v>
      </c>
      <c r="AQ100" s="103">
        <f t="shared" si="83"/>
        <v>0</v>
      </c>
      <c r="AR100" s="103">
        <f t="shared" si="83"/>
        <v>0</v>
      </c>
      <c r="AS100" s="103">
        <f t="shared" si="83"/>
        <v>0</v>
      </c>
      <c r="AT100" s="103">
        <f t="shared" si="83"/>
        <v>0</v>
      </c>
      <c r="AU100" s="103">
        <f t="shared" si="83"/>
        <v>0</v>
      </c>
      <c r="AV100" s="103">
        <f t="shared" si="83"/>
        <v>0</v>
      </c>
      <c r="AW100" s="103">
        <f t="shared" si="83"/>
        <v>0</v>
      </c>
      <c r="AX100" s="103">
        <f t="shared" si="83"/>
        <v>0</v>
      </c>
      <c r="AY100" s="103">
        <f t="shared" si="83"/>
        <v>0</v>
      </c>
      <c r="AZ100" s="103">
        <f t="shared" si="83"/>
        <v>0</v>
      </c>
      <c r="BA100" s="103">
        <f t="shared" si="83"/>
        <v>0</v>
      </c>
      <c r="BB100" s="103">
        <f t="shared" si="83"/>
        <v>0</v>
      </c>
      <c r="BC100" s="103">
        <f t="shared" si="83"/>
        <v>0</v>
      </c>
      <c r="BD100" s="103">
        <f t="shared" si="83"/>
        <v>0</v>
      </c>
      <c r="BE100" s="103">
        <f t="shared" si="83"/>
        <v>0</v>
      </c>
      <c r="BF100" s="103">
        <f t="shared" si="83"/>
        <v>0</v>
      </c>
      <c r="BG100" s="103">
        <f t="shared" si="83"/>
        <v>0</v>
      </c>
      <c r="BH100" s="103">
        <f t="shared" si="83"/>
        <v>0</v>
      </c>
      <c r="BI100" s="103">
        <f t="shared" si="83"/>
        <v>0</v>
      </c>
      <c r="BJ100" s="103">
        <f t="shared" si="83"/>
        <v>0</v>
      </c>
      <c r="BK100" s="103">
        <f t="shared" si="83"/>
        <v>0</v>
      </c>
      <c r="BL100" s="103">
        <f t="shared" si="83"/>
        <v>0</v>
      </c>
      <c r="BM100" s="103">
        <f t="shared" si="83"/>
        <v>0</v>
      </c>
      <c r="BN100" s="103">
        <f t="shared" si="83"/>
        <v>0</v>
      </c>
    </row>
    <row r="101" spans="1:66" s="142" customFormat="1" hidden="1" outlineLevel="1">
      <c r="A101" s="143" t="str">
        <f>$B$17</f>
        <v>IDA NEW 60-year credits</v>
      </c>
      <c r="F101" s="103">
        <f t="shared" ref="F101:AK101" si="84">D286</f>
        <v>0</v>
      </c>
      <c r="G101" s="103">
        <f t="shared" si="84"/>
        <v>0</v>
      </c>
      <c r="H101" s="103">
        <f t="shared" si="84"/>
        <v>0</v>
      </c>
      <c r="I101" s="103">
        <f t="shared" si="84"/>
        <v>0</v>
      </c>
      <c r="J101" s="103">
        <f t="shared" si="84"/>
        <v>0</v>
      </c>
      <c r="K101" s="103">
        <f t="shared" si="84"/>
        <v>0</v>
      </c>
      <c r="L101" s="103">
        <f t="shared" si="84"/>
        <v>0</v>
      </c>
      <c r="M101" s="103">
        <f t="shared" si="84"/>
        <v>0</v>
      </c>
      <c r="N101" s="103">
        <f t="shared" si="84"/>
        <v>0</v>
      </c>
      <c r="O101" s="103">
        <f t="shared" si="84"/>
        <v>0</v>
      </c>
      <c r="P101" s="103">
        <f t="shared" si="84"/>
        <v>0</v>
      </c>
      <c r="Q101" s="103">
        <f t="shared" si="84"/>
        <v>0</v>
      </c>
      <c r="R101" s="103">
        <f t="shared" si="84"/>
        <v>0</v>
      </c>
      <c r="S101" s="103">
        <f t="shared" si="84"/>
        <v>0</v>
      </c>
      <c r="T101" s="103">
        <f t="shared" si="84"/>
        <v>0</v>
      </c>
      <c r="U101" s="103">
        <f t="shared" si="84"/>
        <v>0</v>
      </c>
      <c r="V101" s="103">
        <f t="shared" si="84"/>
        <v>0</v>
      </c>
      <c r="W101" s="103">
        <f t="shared" si="84"/>
        <v>0</v>
      </c>
      <c r="X101" s="103">
        <f t="shared" si="84"/>
        <v>0</v>
      </c>
      <c r="Y101" s="103">
        <f t="shared" si="84"/>
        <v>0</v>
      </c>
      <c r="Z101" s="103">
        <f t="shared" si="84"/>
        <v>0</v>
      </c>
      <c r="AA101" s="103">
        <f t="shared" si="84"/>
        <v>0</v>
      </c>
      <c r="AB101" s="103">
        <f t="shared" si="84"/>
        <v>0</v>
      </c>
      <c r="AC101" s="103">
        <f t="shared" si="84"/>
        <v>0</v>
      </c>
      <c r="AD101" s="103">
        <f t="shared" si="84"/>
        <v>0</v>
      </c>
      <c r="AE101" s="103">
        <f t="shared" si="84"/>
        <v>0</v>
      </c>
      <c r="AF101" s="103">
        <f t="shared" si="84"/>
        <v>0</v>
      </c>
      <c r="AG101" s="103">
        <f t="shared" si="84"/>
        <v>0</v>
      </c>
      <c r="AH101" s="103">
        <f t="shared" si="84"/>
        <v>0</v>
      </c>
      <c r="AI101" s="103">
        <f t="shared" si="84"/>
        <v>0</v>
      </c>
      <c r="AJ101" s="103">
        <f t="shared" si="84"/>
        <v>0</v>
      </c>
      <c r="AK101" s="103">
        <f t="shared" si="84"/>
        <v>0</v>
      </c>
      <c r="AL101" s="103">
        <f t="shared" ref="AL101:BN101" si="85">AJ286</f>
        <v>0</v>
      </c>
      <c r="AM101" s="103">
        <f t="shared" si="85"/>
        <v>0</v>
      </c>
      <c r="AN101" s="103">
        <f t="shared" si="85"/>
        <v>0</v>
      </c>
      <c r="AO101" s="103">
        <f t="shared" si="85"/>
        <v>0</v>
      </c>
      <c r="AP101" s="103">
        <f t="shared" si="85"/>
        <v>0</v>
      </c>
      <c r="AQ101" s="103">
        <f t="shared" si="85"/>
        <v>0</v>
      </c>
      <c r="AR101" s="103">
        <f t="shared" si="85"/>
        <v>0</v>
      </c>
      <c r="AS101" s="103">
        <f t="shared" si="85"/>
        <v>0</v>
      </c>
      <c r="AT101" s="103">
        <f t="shared" si="85"/>
        <v>0</v>
      </c>
      <c r="AU101" s="103">
        <f t="shared" si="85"/>
        <v>0</v>
      </c>
      <c r="AV101" s="103">
        <f t="shared" si="85"/>
        <v>0</v>
      </c>
      <c r="AW101" s="103">
        <f t="shared" si="85"/>
        <v>0</v>
      </c>
      <c r="AX101" s="103">
        <f t="shared" si="85"/>
        <v>0</v>
      </c>
      <c r="AY101" s="103">
        <f t="shared" si="85"/>
        <v>0</v>
      </c>
      <c r="AZ101" s="103">
        <f t="shared" si="85"/>
        <v>0</v>
      </c>
      <c r="BA101" s="103">
        <f t="shared" si="85"/>
        <v>0</v>
      </c>
      <c r="BB101" s="103">
        <f t="shared" si="85"/>
        <v>0</v>
      </c>
      <c r="BC101" s="103">
        <f t="shared" si="85"/>
        <v>0</v>
      </c>
      <c r="BD101" s="103">
        <f t="shared" si="85"/>
        <v>0</v>
      </c>
      <c r="BE101" s="103">
        <f t="shared" si="85"/>
        <v>0</v>
      </c>
      <c r="BF101" s="103">
        <f t="shared" si="85"/>
        <v>0</v>
      </c>
      <c r="BG101" s="103">
        <f t="shared" si="85"/>
        <v>0</v>
      </c>
      <c r="BH101" s="103">
        <f t="shared" si="85"/>
        <v>0</v>
      </c>
      <c r="BI101" s="103">
        <f t="shared" si="85"/>
        <v>0</v>
      </c>
      <c r="BJ101" s="103">
        <f t="shared" si="85"/>
        <v>0</v>
      </c>
      <c r="BK101" s="103">
        <f t="shared" si="85"/>
        <v>0</v>
      </c>
      <c r="BL101" s="103">
        <f t="shared" si="85"/>
        <v>0</v>
      </c>
      <c r="BM101" s="103">
        <f t="shared" si="85"/>
        <v>0</v>
      </c>
      <c r="BN101" s="103">
        <f t="shared" si="85"/>
        <v>0</v>
      </c>
    </row>
    <row r="102" spans="1:66" s="126" customFormat="1" collapsed="1">
      <c r="A102" s="141"/>
      <c r="F102" s="108"/>
      <c r="G102" s="108"/>
      <c r="H102" s="108"/>
      <c r="I102" s="108"/>
      <c r="J102" s="108"/>
      <c r="K102" s="108"/>
      <c r="L102" s="108"/>
      <c r="M102" s="108"/>
      <c r="N102" s="108"/>
      <c r="O102" s="108"/>
      <c r="P102" s="108"/>
      <c r="Q102" s="108"/>
      <c r="R102" s="108"/>
      <c r="S102" s="108"/>
      <c r="T102" s="108"/>
      <c r="U102" s="108"/>
      <c r="V102" s="108"/>
      <c r="W102" s="108"/>
      <c r="X102" s="108"/>
      <c r="Y102" s="108"/>
      <c r="Z102" s="108"/>
      <c r="AE102" s="109"/>
    </row>
    <row r="103" spans="1:66" s="126" customFormat="1">
      <c r="A103" s="141"/>
      <c r="F103" s="108"/>
      <c r="G103" s="108"/>
      <c r="H103" s="108"/>
      <c r="I103" s="108"/>
      <c r="J103" s="108"/>
      <c r="K103" s="108"/>
      <c r="L103" s="108"/>
      <c r="M103" s="108"/>
      <c r="N103" s="108"/>
      <c r="O103" s="108"/>
      <c r="P103" s="108"/>
      <c r="Q103" s="108"/>
      <c r="R103" s="108"/>
      <c r="S103" s="108"/>
      <c r="T103" s="108"/>
      <c r="U103" s="108"/>
      <c r="V103" s="108"/>
      <c r="W103" s="108"/>
      <c r="X103" s="108"/>
      <c r="Y103" s="108"/>
      <c r="Z103" s="108"/>
      <c r="AE103" s="109"/>
    </row>
    <row r="104" spans="1:66" s="126" customFormat="1" ht="43.5">
      <c r="A104" s="128" t="s">
        <v>86</v>
      </c>
      <c r="B104" s="127"/>
      <c r="C104" s="127"/>
      <c r="D104" s="127"/>
      <c r="E104" s="127"/>
      <c r="F104" s="120"/>
      <c r="G104" s="108"/>
      <c r="H104" s="108"/>
      <c r="I104" s="108"/>
      <c r="J104" s="108"/>
      <c r="K104" s="108"/>
      <c r="L104" s="108"/>
      <c r="M104" s="108"/>
      <c r="N104" s="108"/>
      <c r="O104" s="108"/>
      <c r="P104" s="108"/>
      <c r="Q104" s="108"/>
      <c r="R104" s="108"/>
      <c r="S104" s="108"/>
      <c r="T104" s="108"/>
      <c r="U104" s="108"/>
      <c r="V104" s="108"/>
      <c r="W104" s="108"/>
      <c r="X104" s="108"/>
      <c r="Y104" s="108"/>
      <c r="Z104" s="108"/>
      <c r="AE104" s="109"/>
    </row>
    <row r="105" spans="1:66" s="126" customFormat="1" ht="18" customHeight="1">
      <c r="A105" s="139"/>
      <c r="B105" s="301" t="s">
        <v>87</v>
      </c>
      <c r="C105" s="301"/>
      <c r="D105" s="301"/>
      <c r="E105" s="301"/>
      <c r="F105" s="301"/>
      <c r="G105" s="108"/>
      <c r="H105" s="108"/>
      <c r="I105" s="108"/>
      <c r="J105" s="108"/>
      <c r="K105" s="108"/>
      <c r="L105" s="108"/>
      <c r="M105" s="108"/>
      <c r="N105" s="108"/>
      <c r="O105" s="108"/>
      <c r="P105" s="108"/>
      <c r="Q105" s="108"/>
      <c r="R105" s="108"/>
      <c r="S105" s="108"/>
      <c r="T105" s="108"/>
      <c r="U105" s="108"/>
      <c r="V105" s="108"/>
      <c r="W105" s="108"/>
      <c r="X105" s="108"/>
      <c r="Y105" s="108"/>
      <c r="Z105" s="108"/>
      <c r="AE105" s="109"/>
    </row>
    <row r="106" spans="1:66" ht="21" customHeight="1">
      <c r="A106" s="139"/>
      <c r="D106" s="220">
        <f ca="1">L7</f>
        <v>0</v>
      </c>
      <c r="E106" s="138">
        <f t="shared" ref="E106:AJ106" ca="1" si="86">D106+1</f>
        <v>1</v>
      </c>
      <c r="F106" s="138">
        <f t="shared" ca="1" si="86"/>
        <v>2</v>
      </c>
      <c r="G106" s="138">
        <f t="shared" ca="1" si="86"/>
        <v>3</v>
      </c>
      <c r="H106" s="138">
        <f t="shared" ca="1" si="86"/>
        <v>4</v>
      </c>
      <c r="I106" s="138">
        <f t="shared" ca="1" si="86"/>
        <v>5</v>
      </c>
      <c r="J106" s="138">
        <f t="shared" ca="1" si="86"/>
        <v>6</v>
      </c>
      <c r="K106" s="138">
        <f t="shared" ca="1" si="86"/>
        <v>7</v>
      </c>
      <c r="L106" s="138">
        <f t="shared" ca="1" si="86"/>
        <v>8</v>
      </c>
      <c r="M106" s="138">
        <f t="shared" ca="1" si="86"/>
        <v>9</v>
      </c>
      <c r="N106" s="138">
        <f t="shared" ca="1" si="86"/>
        <v>10</v>
      </c>
      <c r="O106" s="138">
        <f t="shared" ca="1" si="86"/>
        <v>11</v>
      </c>
      <c r="P106" s="138">
        <f t="shared" ca="1" si="86"/>
        <v>12</v>
      </c>
      <c r="Q106" s="138">
        <f t="shared" ca="1" si="86"/>
        <v>13</v>
      </c>
      <c r="R106" s="138">
        <f t="shared" ca="1" si="86"/>
        <v>14</v>
      </c>
      <c r="S106" s="138">
        <f t="shared" ca="1" si="86"/>
        <v>15</v>
      </c>
      <c r="T106" s="138">
        <f t="shared" ca="1" si="86"/>
        <v>16</v>
      </c>
      <c r="U106" s="138">
        <f t="shared" ca="1" si="86"/>
        <v>17</v>
      </c>
      <c r="V106" s="138">
        <f t="shared" ca="1" si="86"/>
        <v>18</v>
      </c>
      <c r="W106" s="138">
        <f t="shared" ca="1" si="86"/>
        <v>19</v>
      </c>
      <c r="X106" s="138">
        <f t="shared" ca="1" si="86"/>
        <v>20</v>
      </c>
      <c r="Y106" s="138">
        <f t="shared" ca="1" si="86"/>
        <v>21</v>
      </c>
      <c r="Z106" s="138">
        <f t="shared" ca="1" si="86"/>
        <v>22</v>
      </c>
      <c r="AA106" s="138">
        <f t="shared" ca="1" si="86"/>
        <v>23</v>
      </c>
      <c r="AB106" s="138">
        <f t="shared" ca="1" si="86"/>
        <v>24</v>
      </c>
      <c r="AC106" s="138">
        <f t="shared" ca="1" si="86"/>
        <v>25</v>
      </c>
      <c r="AD106" s="138">
        <f t="shared" ca="1" si="86"/>
        <v>26</v>
      </c>
      <c r="AE106" s="138">
        <f t="shared" ca="1" si="86"/>
        <v>27</v>
      </c>
      <c r="AF106" s="138">
        <f t="shared" ca="1" si="86"/>
        <v>28</v>
      </c>
      <c r="AG106" s="138">
        <f t="shared" ca="1" si="86"/>
        <v>29</v>
      </c>
      <c r="AH106" s="138">
        <f t="shared" ca="1" si="86"/>
        <v>30</v>
      </c>
      <c r="AI106" s="138">
        <f t="shared" ca="1" si="86"/>
        <v>31</v>
      </c>
      <c r="AJ106" s="138">
        <f t="shared" ca="1" si="86"/>
        <v>32</v>
      </c>
      <c r="AK106" s="138">
        <f t="shared" ref="AK106:BL106" ca="1" si="87">AJ106+1</f>
        <v>33</v>
      </c>
      <c r="AL106" s="138">
        <f t="shared" ca="1" si="87"/>
        <v>34</v>
      </c>
      <c r="AM106" s="138">
        <f t="shared" ca="1" si="87"/>
        <v>35</v>
      </c>
      <c r="AN106" s="138">
        <f t="shared" ca="1" si="87"/>
        <v>36</v>
      </c>
      <c r="AO106" s="138">
        <f t="shared" ca="1" si="87"/>
        <v>37</v>
      </c>
      <c r="AP106" s="138">
        <f t="shared" ca="1" si="87"/>
        <v>38</v>
      </c>
      <c r="AQ106" s="138">
        <f t="shared" ca="1" si="87"/>
        <v>39</v>
      </c>
      <c r="AR106" s="138">
        <f t="shared" ca="1" si="87"/>
        <v>40</v>
      </c>
      <c r="AS106" s="138">
        <f t="shared" ca="1" si="87"/>
        <v>41</v>
      </c>
      <c r="AT106" s="138">
        <f t="shared" ca="1" si="87"/>
        <v>42</v>
      </c>
      <c r="AU106" s="138">
        <f t="shared" ca="1" si="87"/>
        <v>43</v>
      </c>
      <c r="AV106" s="138">
        <f t="shared" ca="1" si="87"/>
        <v>44</v>
      </c>
      <c r="AW106" s="138">
        <f t="shared" ca="1" si="87"/>
        <v>45</v>
      </c>
      <c r="AX106" s="138">
        <f t="shared" ca="1" si="87"/>
        <v>46</v>
      </c>
      <c r="AY106" s="138">
        <f t="shared" ca="1" si="87"/>
        <v>47</v>
      </c>
      <c r="AZ106" s="138">
        <f t="shared" ca="1" si="87"/>
        <v>48</v>
      </c>
      <c r="BA106" s="138">
        <f t="shared" ca="1" si="87"/>
        <v>49</v>
      </c>
      <c r="BB106" s="138">
        <f t="shared" ca="1" si="87"/>
        <v>50</v>
      </c>
      <c r="BC106" s="138">
        <f t="shared" ca="1" si="87"/>
        <v>51</v>
      </c>
      <c r="BD106" s="138">
        <f t="shared" ca="1" si="87"/>
        <v>52</v>
      </c>
      <c r="BE106" s="138">
        <f t="shared" ca="1" si="87"/>
        <v>53</v>
      </c>
      <c r="BF106" s="138">
        <f t="shared" ca="1" si="87"/>
        <v>54</v>
      </c>
      <c r="BG106" s="138">
        <f t="shared" ca="1" si="87"/>
        <v>55</v>
      </c>
      <c r="BH106" s="138">
        <f t="shared" ca="1" si="87"/>
        <v>56</v>
      </c>
      <c r="BI106" s="138">
        <f t="shared" ca="1" si="87"/>
        <v>57</v>
      </c>
      <c r="BJ106" s="138">
        <f t="shared" ca="1" si="87"/>
        <v>58</v>
      </c>
      <c r="BK106" s="138">
        <f t="shared" ca="1" si="87"/>
        <v>59</v>
      </c>
      <c r="BL106" s="138">
        <f t="shared" ca="1" si="87"/>
        <v>60</v>
      </c>
    </row>
    <row r="107" spans="1:66" s="12" customFormat="1">
      <c r="C107" s="63" t="s">
        <v>4</v>
      </c>
      <c r="D107" s="221">
        <v>0</v>
      </c>
      <c r="E107" s="12">
        <f>D107+1</f>
        <v>1</v>
      </c>
      <c r="F107" s="12">
        <f t="shared" ref="F107:AJ107" si="88">E107+1</f>
        <v>2</v>
      </c>
      <c r="G107" s="12">
        <f t="shared" si="88"/>
        <v>3</v>
      </c>
      <c r="H107" s="12">
        <f t="shared" si="88"/>
        <v>4</v>
      </c>
      <c r="I107" s="12">
        <f t="shared" si="88"/>
        <v>5</v>
      </c>
      <c r="J107" s="12">
        <f t="shared" si="88"/>
        <v>6</v>
      </c>
      <c r="K107" s="12">
        <f t="shared" si="88"/>
        <v>7</v>
      </c>
      <c r="L107" s="12">
        <f t="shared" si="88"/>
        <v>8</v>
      </c>
      <c r="M107" s="12">
        <f t="shared" si="88"/>
        <v>9</v>
      </c>
      <c r="N107" s="12">
        <f t="shared" si="88"/>
        <v>10</v>
      </c>
      <c r="O107" s="12">
        <f t="shared" si="88"/>
        <v>11</v>
      </c>
      <c r="P107" s="12">
        <f t="shared" si="88"/>
        <v>12</v>
      </c>
      <c r="Q107" s="12">
        <f t="shared" si="88"/>
        <v>13</v>
      </c>
      <c r="R107" s="12">
        <f t="shared" si="88"/>
        <v>14</v>
      </c>
      <c r="S107" s="12">
        <f t="shared" si="88"/>
        <v>15</v>
      </c>
      <c r="T107" s="12">
        <f t="shared" si="88"/>
        <v>16</v>
      </c>
      <c r="U107" s="12">
        <f t="shared" si="88"/>
        <v>17</v>
      </c>
      <c r="V107" s="12">
        <f t="shared" si="88"/>
        <v>18</v>
      </c>
      <c r="W107" s="12">
        <f t="shared" si="88"/>
        <v>19</v>
      </c>
      <c r="X107" s="12">
        <f t="shared" si="88"/>
        <v>20</v>
      </c>
      <c r="Y107" s="12">
        <f t="shared" si="88"/>
        <v>21</v>
      </c>
      <c r="Z107" s="12">
        <f t="shared" si="88"/>
        <v>22</v>
      </c>
      <c r="AA107" s="12">
        <f t="shared" si="88"/>
        <v>23</v>
      </c>
      <c r="AB107" s="12">
        <f t="shared" si="88"/>
        <v>24</v>
      </c>
      <c r="AC107" s="12">
        <f t="shared" si="88"/>
        <v>25</v>
      </c>
      <c r="AD107" s="12">
        <f t="shared" si="88"/>
        <v>26</v>
      </c>
      <c r="AE107" s="12">
        <f t="shared" si="88"/>
        <v>27</v>
      </c>
      <c r="AF107" s="12">
        <f t="shared" si="88"/>
        <v>28</v>
      </c>
      <c r="AG107" s="12">
        <f t="shared" si="88"/>
        <v>29</v>
      </c>
      <c r="AH107" s="12">
        <f t="shared" si="88"/>
        <v>30</v>
      </c>
      <c r="AI107" s="12">
        <f t="shared" si="88"/>
        <v>31</v>
      </c>
      <c r="AJ107" s="12">
        <f t="shared" si="88"/>
        <v>32</v>
      </c>
      <c r="AK107" s="12">
        <f t="shared" ref="AK107:BL107" si="89">AJ107+1</f>
        <v>33</v>
      </c>
      <c r="AL107" s="12">
        <f t="shared" si="89"/>
        <v>34</v>
      </c>
      <c r="AM107" s="12">
        <f t="shared" si="89"/>
        <v>35</v>
      </c>
      <c r="AN107" s="12">
        <f t="shared" si="89"/>
        <v>36</v>
      </c>
      <c r="AO107" s="12">
        <f t="shared" si="89"/>
        <v>37</v>
      </c>
      <c r="AP107" s="12">
        <f t="shared" si="89"/>
        <v>38</v>
      </c>
      <c r="AQ107" s="12">
        <f t="shared" si="89"/>
        <v>39</v>
      </c>
      <c r="AR107" s="12">
        <f t="shared" si="89"/>
        <v>40</v>
      </c>
      <c r="AS107" s="12">
        <f t="shared" si="89"/>
        <v>41</v>
      </c>
      <c r="AT107" s="12">
        <f t="shared" si="89"/>
        <v>42</v>
      </c>
      <c r="AU107" s="12">
        <f t="shared" si="89"/>
        <v>43</v>
      </c>
      <c r="AV107" s="12">
        <f t="shared" si="89"/>
        <v>44</v>
      </c>
      <c r="AW107" s="12">
        <f t="shared" si="89"/>
        <v>45</v>
      </c>
      <c r="AX107" s="12">
        <f t="shared" si="89"/>
        <v>46</v>
      </c>
      <c r="AY107" s="12">
        <f t="shared" si="89"/>
        <v>47</v>
      </c>
      <c r="AZ107" s="12">
        <f t="shared" si="89"/>
        <v>48</v>
      </c>
      <c r="BA107" s="12">
        <f t="shared" si="89"/>
        <v>49</v>
      </c>
      <c r="BB107" s="12">
        <f t="shared" si="89"/>
        <v>50</v>
      </c>
      <c r="BC107" s="12">
        <f t="shared" si="89"/>
        <v>51</v>
      </c>
      <c r="BD107" s="12">
        <f t="shared" si="89"/>
        <v>52</v>
      </c>
      <c r="BE107" s="12">
        <f t="shared" si="89"/>
        <v>53</v>
      </c>
      <c r="BF107" s="12">
        <f t="shared" si="89"/>
        <v>54</v>
      </c>
      <c r="BG107" s="12">
        <f t="shared" si="89"/>
        <v>55</v>
      </c>
      <c r="BH107" s="12">
        <f t="shared" si="89"/>
        <v>56</v>
      </c>
      <c r="BI107" s="12">
        <f t="shared" si="89"/>
        <v>57</v>
      </c>
      <c r="BJ107" s="12">
        <f t="shared" si="89"/>
        <v>58</v>
      </c>
      <c r="BK107" s="12">
        <f t="shared" si="89"/>
        <v>59</v>
      </c>
      <c r="BL107" s="12">
        <f t="shared" si="89"/>
        <v>60</v>
      </c>
    </row>
    <row r="108" spans="1:66" s="64" customFormat="1">
      <c r="B108" s="64" t="s">
        <v>5</v>
      </c>
      <c r="C108" s="65" t="s">
        <v>6</v>
      </c>
      <c r="D108" s="66">
        <f t="shared" ref="D108:M112" si="90">H302</f>
        <v>0</v>
      </c>
      <c r="E108" s="66">
        <f t="shared" si="90"/>
        <v>0</v>
      </c>
      <c r="F108" s="66">
        <f t="shared" si="90"/>
        <v>0</v>
      </c>
      <c r="G108" s="66">
        <f t="shared" si="90"/>
        <v>0</v>
      </c>
      <c r="H108" s="66">
        <f t="shared" si="90"/>
        <v>0</v>
      </c>
      <c r="I108" s="66">
        <f t="shared" si="90"/>
        <v>0</v>
      </c>
      <c r="J108" s="66">
        <f t="shared" si="90"/>
        <v>0</v>
      </c>
      <c r="K108" s="66">
        <f t="shared" si="90"/>
        <v>0</v>
      </c>
      <c r="L108" s="66">
        <f t="shared" si="90"/>
        <v>0</v>
      </c>
      <c r="M108" s="66">
        <f t="shared" si="90"/>
        <v>0</v>
      </c>
      <c r="N108" s="66">
        <f t="shared" ref="N108:W112" si="91">R302</f>
        <v>0</v>
      </c>
      <c r="O108" s="66">
        <f t="shared" si="91"/>
        <v>0.02</v>
      </c>
      <c r="P108" s="66">
        <f t="shared" si="91"/>
        <v>0.02</v>
      </c>
      <c r="Q108" s="66">
        <f t="shared" si="91"/>
        <v>0.02</v>
      </c>
      <c r="R108" s="66">
        <f t="shared" si="91"/>
        <v>0.02</v>
      </c>
      <c r="S108" s="66">
        <f t="shared" si="91"/>
        <v>0.02</v>
      </c>
      <c r="T108" s="66">
        <f t="shared" si="91"/>
        <v>0.02</v>
      </c>
      <c r="U108" s="66">
        <f t="shared" si="91"/>
        <v>0.02</v>
      </c>
      <c r="V108" s="66">
        <f t="shared" si="91"/>
        <v>0.02</v>
      </c>
      <c r="W108" s="66">
        <f t="shared" si="91"/>
        <v>0.02</v>
      </c>
      <c r="X108" s="66">
        <f t="shared" ref="X108:AG112" si="92">AB302</f>
        <v>0.02</v>
      </c>
      <c r="Y108" s="66">
        <f t="shared" si="92"/>
        <v>0.04</v>
      </c>
      <c r="Z108" s="66">
        <f t="shared" si="92"/>
        <v>0.04</v>
      </c>
      <c r="AA108" s="66">
        <f t="shared" si="92"/>
        <v>0.04</v>
      </c>
      <c r="AB108" s="66">
        <f t="shared" si="92"/>
        <v>0.04</v>
      </c>
      <c r="AC108" s="66">
        <f t="shared" si="92"/>
        <v>0.04</v>
      </c>
      <c r="AD108" s="66">
        <f t="shared" si="92"/>
        <v>0.04</v>
      </c>
      <c r="AE108" s="66">
        <f t="shared" si="92"/>
        <v>0.04</v>
      </c>
      <c r="AF108" s="66">
        <f t="shared" si="92"/>
        <v>0.04</v>
      </c>
      <c r="AG108" s="66">
        <f t="shared" si="92"/>
        <v>0.04</v>
      </c>
      <c r="AH108" s="66">
        <f t="shared" ref="AH108:AQ112" si="93">AL302</f>
        <v>0.04</v>
      </c>
      <c r="AI108" s="66">
        <f t="shared" si="93"/>
        <v>0.04</v>
      </c>
      <c r="AJ108" s="66">
        <f t="shared" si="93"/>
        <v>0.04</v>
      </c>
      <c r="AK108" s="66">
        <f t="shared" si="93"/>
        <v>0.04</v>
      </c>
      <c r="AL108" s="66">
        <f t="shared" si="93"/>
        <v>0.04</v>
      </c>
      <c r="AM108" s="66">
        <f t="shared" si="93"/>
        <v>0.04</v>
      </c>
      <c r="AN108" s="66">
        <f t="shared" si="93"/>
        <v>0.04</v>
      </c>
      <c r="AO108" s="66">
        <f t="shared" si="93"/>
        <v>0.04</v>
      </c>
      <c r="AP108" s="66">
        <f t="shared" si="93"/>
        <v>0.04</v>
      </c>
      <c r="AQ108" s="66">
        <f t="shared" si="93"/>
        <v>0.04</v>
      </c>
      <c r="AR108" s="66">
        <f t="shared" ref="AR108:BA112" si="94">AV302</f>
        <v>0.04</v>
      </c>
      <c r="AS108" s="66">
        <f t="shared" si="94"/>
        <v>0</v>
      </c>
      <c r="AT108" s="66">
        <f t="shared" si="94"/>
        <v>0</v>
      </c>
      <c r="AU108" s="66">
        <f t="shared" si="94"/>
        <v>0</v>
      </c>
      <c r="AV108" s="66">
        <f t="shared" si="94"/>
        <v>0</v>
      </c>
      <c r="AW108" s="66">
        <f t="shared" si="94"/>
        <v>0</v>
      </c>
      <c r="AX108" s="66">
        <f t="shared" si="94"/>
        <v>0</v>
      </c>
      <c r="AY108" s="66">
        <f t="shared" si="94"/>
        <v>0</v>
      </c>
      <c r="AZ108" s="66">
        <f t="shared" si="94"/>
        <v>0</v>
      </c>
      <c r="BA108" s="66">
        <f t="shared" si="94"/>
        <v>0</v>
      </c>
      <c r="BB108" s="66">
        <f t="shared" ref="BB108:BK112" si="95">BF302</f>
        <v>0</v>
      </c>
      <c r="BC108" s="66">
        <f t="shared" si="95"/>
        <v>0</v>
      </c>
      <c r="BD108" s="66">
        <f t="shared" si="95"/>
        <v>0</v>
      </c>
      <c r="BE108" s="66">
        <f t="shared" si="95"/>
        <v>0</v>
      </c>
      <c r="BF108" s="66">
        <f t="shared" si="95"/>
        <v>0</v>
      </c>
      <c r="BG108" s="66">
        <f t="shared" si="95"/>
        <v>0</v>
      </c>
      <c r="BH108" s="66">
        <f t="shared" si="95"/>
        <v>0</v>
      </c>
      <c r="BI108" s="66">
        <f t="shared" si="95"/>
        <v>0</v>
      </c>
      <c r="BJ108" s="66">
        <f t="shared" si="95"/>
        <v>0</v>
      </c>
      <c r="BK108" s="66">
        <f t="shared" si="95"/>
        <v>0</v>
      </c>
      <c r="BL108" s="66">
        <f t="shared" ref="BL108:BL112" si="96">BP302</f>
        <v>0</v>
      </c>
    </row>
    <row r="109" spans="1:66" s="67" customFormat="1">
      <c r="B109" s="67" t="s">
        <v>7</v>
      </c>
      <c r="C109" s="65" t="s">
        <v>8</v>
      </c>
      <c r="D109" s="66">
        <f t="shared" si="90"/>
        <v>0</v>
      </c>
      <c r="E109" s="66">
        <f t="shared" si="90"/>
        <v>0</v>
      </c>
      <c r="F109" s="66">
        <f t="shared" si="90"/>
        <v>0</v>
      </c>
      <c r="G109" s="66">
        <f t="shared" si="90"/>
        <v>0</v>
      </c>
      <c r="H109" s="66">
        <f t="shared" si="90"/>
        <v>0</v>
      </c>
      <c r="I109" s="66">
        <f t="shared" si="90"/>
        <v>0</v>
      </c>
      <c r="J109" s="66">
        <f t="shared" si="90"/>
        <v>0</v>
      </c>
      <c r="K109" s="66">
        <f t="shared" si="90"/>
        <v>3.125E-2</v>
      </c>
      <c r="L109" s="66">
        <f t="shared" si="90"/>
        <v>3.125E-2</v>
      </c>
      <c r="M109" s="66">
        <f t="shared" si="90"/>
        <v>3.125E-2</v>
      </c>
      <c r="N109" s="66">
        <f t="shared" si="91"/>
        <v>3.125E-2</v>
      </c>
      <c r="O109" s="66">
        <f t="shared" si="91"/>
        <v>3.125E-2</v>
      </c>
      <c r="P109" s="66">
        <f t="shared" si="91"/>
        <v>3.125E-2</v>
      </c>
      <c r="Q109" s="66">
        <f t="shared" si="91"/>
        <v>3.125E-2</v>
      </c>
      <c r="R109" s="66">
        <f t="shared" si="91"/>
        <v>3.125E-2</v>
      </c>
      <c r="S109" s="66">
        <f t="shared" si="91"/>
        <v>3.125E-2</v>
      </c>
      <c r="T109" s="66">
        <f t="shared" si="91"/>
        <v>3.125E-2</v>
      </c>
      <c r="U109" s="66">
        <f t="shared" si="91"/>
        <v>3.125E-2</v>
      </c>
      <c r="V109" s="66">
        <f t="shared" si="91"/>
        <v>3.125E-2</v>
      </c>
      <c r="W109" s="66">
        <f t="shared" si="91"/>
        <v>3.125E-2</v>
      </c>
      <c r="X109" s="66">
        <f t="shared" si="92"/>
        <v>3.125E-2</v>
      </c>
      <c r="Y109" s="66">
        <f t="shared" si="92"/>
        <v>3.125E-2</v>
      </c>
      <c r="Z109" s="66">
        <f t="shared" si="92"/>
        <v>3.125E-2</v>
      </c>
      <c r="AA109" s="66">
        <f t="shared" si="92"/>
        <v>3.125E-2</v>
      </c>
      <c r="AB109" s="66">
        <f t="shared" si="92"/>
        <v>3.125E-2</v>
      </c>
      <c r="AC109" s="66">
        <f t="shared" si="92"/>
        <v>3.125E-2</v>
      </c>
      <c r="AD109" s="66">
        <f t="shared" si="92"/>
        <v>3.125E-2</v>
      </c>
      <c r="AE109" s="66">
        <f t="shared" si="92"/>
        <v>3.125E-2</v>
      </c>
      <c r="AF109" s="66">
        <f t="shared" si="92"/>
        <v>3.125E-2</v>
      </c>
      <c r="AG109" s="66">
        <f t="shared" si="92"/>
        <v>3.125E-2</v>
      </c>
      <c r="AH109" s="66">
        <f t="shared" si="93"/>
        <v>3.125E-2</v>
      </c>
      <c r="AI109" s="66">
        <f t="shared" si="93"/>
        <v>3.125E-2</v>
      </c>
      <c r="AJ109" s="66">
        <f t="shared" si="93"/>
        <v>3.125E-2</v>
      </c>
      <c r="AK109" s="66">
        <f t="shared" si="93"/>
        <v>3.125E-2</v>
      </c>
      <c r="AL109" s="66">
        <f t="shared" si="93"/>
        <v>3.125E-2</v>
      </c>
      <c r="AM109" s="66">
        <f t="shared" si="93"/>
        <v>3.125E-2</v>
      </c>
      <c r="AN109" s="66">
        <f t="shared" si="93"/>
        <v>3.125E-2</v>
      </c>
      <c r="AO109" s="66">
        <f t="shared" si="93"/>
        <v>3.125E-2</v>
      </c>
      <c r="AP109" s="66">
        <f t="shared" si="93"/>
        <v>3.125E-2</v>
      </c>
      <c r="AQ109" s="66">
        <f t="shared" si="93"/>
        <v>0</v>
      </c>
      <c r="AR109" s="66">
        <f t="shared" si="94"/>
        <v>0</v>
      </c>
      <c r="AS109" s="66">
        <f t="shared" si="94"/>
        <v>0</v>
      </c>
      <c r="AT109" s="66">
        <f t="shared" si="94"/>
        <v>0</v>
      </c>
      <c r="AU109" s="66">
        <f t="shared" si="94"/>
        <v>0</v>
      </c>
      <c r="AV109" s="66">
        <f t="shared" si="94"/>
        <v>0</v>
      </c>
      <c r="AW109" s="66">
        <f t="shared" si="94"/>
        <v>0</v>
      </c>
      <c r="AX109" s="66">
        <f t="shared" si="94"/>
        <v>0</v>
      </c>
      <c r="AY109" s="66">
        <f t="shared" si="94"/>
        <v>0</v>
      </c>
      <c r="AZ109" s="66">
        <f t="shared" si="94"/>
        <v>0</v>
      </c>
      <c r="BA109" s="66">
        <f t="shared" si="94"/>
        <v>0</v>
      </c>
      <c r="BB109" s="66">
        <f t="shared" si="95"/>
        <v>0</v>
      </c>
      <c r="BC109" s="66">
        <f t="shared" si="95"/>
        <v>0</v>
      </c>
      <c r="BD109" s="66">
        <f t="shared" si="95"/>
        <v>0</v>
      </c>
      <c r="BE109" s="66">
        <f t="shared" si="95"/>
        <v>0</v>
      </c>
      <c r="BF109" s="66">
        <f t="shared" si="95"/>
        <v>0</v>
      </c>
      <c r="BG109" s="66">
        <f t="shared" si="95"/>
        <v>0</v>
      </c>
      <c r="BH109" s="66">
        <f t="shared" si="95"/>
        <v>0</v>
      </c>
      <c r="BI109" s="66">
        <f t="shared" si="95"/>
        <v>0</v>
      </c>
      <c r="BJ109" s="66">
        <f t="shared" si="95"/>
        <v>0</v>
      </c>
      <c r="BK109" s="66">
        <f t="shared" si="95"/>
        <v>0</v>
      </c>
      <c r="BL109" s="66">
        <f t="shared" si="96"/>
        <v>0</v>
      </c>
    </row>
    <row r="110" spans="1:66" s="69" customFormat="1">
      <c r="A110" s="68"/>
      <c r="B110" s="69" t="s">
        <v>9</v>
      </c>
      <c r="C110" s="65" t="s">
        <v>10</v>
      </c>
      <c r="D110" s="66">
        <f t="shared" si="90"/>
        <v>0</v>
      </c>
      <c r="E110" s="66">
        <f t="shared" si="90"/>
        <v>0</v>
      </c>
      <c r="F110" s="66">
        <f t="shared" si="90"/>
        <v>0</v>
      </c>
      <c r="G110" s="66">
        <f t="shared" si="90"/>
        <v>0</v>
      </c>
      <c r="H110" s="66">
        <f t="shared" si="90"/>
        <v>0</v>
      </c>
      <c r="I110" s="66">
        <f t="shared" si="90"/>
        <v>0</v>
      </c>
      <c r="J110" s="66">
        <f t="shared" si="90"/>
        <v>3.3000000000000002E-2</v>
      </c>
      <c r="K110" s="66">
        <f t="shared" si="90"/>
        <v>3.3000000000000002E-2</v>
      </c>
      <c r="L110" s="66">
        <f t="shared" si="90"/>
        <v>3.3000000000000002E-2</v>
      </c>
      <c r="M110" s="66">
        <f t="shared" si="90"/>
        <v>3.3000000000000002E-2</v>
      </c>
      <c r="N110" s="66">
        <f t="shared" si="91"/>
        <v>3.3000000000000002E-2</v>
      </c>
      <c r="O110" s="66">
        <f t="shared" si="91"/>
        <v>3.3000000000000002E-2</v>
      </c>
      <c r="P110" s="66">
        <f t="shared" si="91"/>
        <v>3.3000000000000002E-2</v>
      </c>
      <c r="Q110" s="66">
        <f t="shared" si="91"/>
        <v>3.3000000000000002E-2</v>
      </c>
      <c r="R110" s="66">
        <f t="shared" si="91"/>
        <v>3.3000000000000002E-2</v>
      </c>
      <c r="S110" s="66">
        <f t="shared" si="91"/>
        <v>3.3000000000000002E-2</v>
      </c>
      <c r="T110" s="66">
        <f t="shared" si="91"/>
        <v>3.3000000000000002E-2</v>
      </c>
      <c r="U110" s="66">
        <f t="shared" si="91"/>
        <v>3.3000000000000002E-2</v>
      </c>
      <c r="V110" s="66">
        <f t="shared" si="91"/>
        <v>3.3000000000000002E-2</v>
      </c>
      <c r="W110" s="66">
        <f t="shared" si="91"/>
        <v>3.3000000000000002E-2</v>
      </c>
      <c r="X110" s="66">
        <f t="shared" si="92"/>
        <v>3.3000000000000002E-2</v>
      </c>
      <c r="Y110" s="66">
        <f t="shared" si="92"/>
        <v>3.3000000000000002E-2</v>
      </c>
      <c r="Z110" s="66">
        <f t="shared" si="92"/>
        <v>3.3000000000000002E-2</v>
      </c>
      <c r="AA110" s="66">
        <f t="shared" si="92"/>
        <v>3.3000000000000002E-2</v>
      </c>
      <c r="AB110" s="66">
        <f t="shared" si="92"/>
        <v>3.3000000000000002E-2</v>
      </c>
      <c r="AC110" s="66">
        <f t="shared" si="92"/>
        <v>3.3000000000000002E-2</v>
      </c>
      <c r="AD110" s="66">
        <f t="shared" si="92"/>
        <v>6.8000000000000005E-2</v>
      </c>
      <c r="AE110" s="66">
        <f t="shared" si="92"/>
        <v>6.8000000000000005E-2</v>
      </c>
      <c r="AF110" s="66">
        <f t="shared" si="92"/>
        <v>6.8000000000000005E-2</v>
      </c>
      <c r="AG110" s="66">
        <f t="shared" si="92"/>
        <v>6.8000000000000005E-2</v>
      </c>
      <c r="AH110" s="66">
        <f t="shared" si="93"/>
        <v>6.8000000000000005E-2</v>
      </c>
      <c r="AI110" s="66">
        <f t="shared" si="93"/>
        <v>0</v>
      </c>
      <c r="AJ110" s="66">
        <f t="shared" si="93"/>
        <v>0</v>
      </c>
      <c r="AK110" s="66">
        <f t="shared" si="93"/>
        <v>0</v>
      </c>
      <c r="AL110" s="66">
        <f t="shared" si="93"/>
        <v>0</v>
      </c>
      <c r="AM110" s="66">
        <f t="shared" si="93"/>
        <v>0</v>
      </c>
      <c r="AN110" s="66">
        <f t="shared" si="93"/>
        <v>0</v>
      </c>
      <c r="AO110" s="66">
        <f t="shared" si="93"/>
        <v>0</v>
      </c>
      <c r="AP110" s="66">
        <f t="shared" si="93"/>
        <v>0</v>
      </c>
      <c r="AQ110" s="66">
        <f t="shared" si="93"/>
        <v>0</v>
      </c>
      <c r="AR110" s="66">
        <f t="shared" si="94"/>
        <v>0</v>
      </c>
      <c r="AS110" s="66">
        <f t="shared" si="94"/>
        <v>0</v>
      </c>
      <c r="AT110" s="66">
        <f t="shared" si="94"/>
        <v>0</v>
      </c>
      <c r="AU110" s="66">
        <f t="shared" si="94"/>
        <v>0</v>
      </c>
      <c r="AV110" s="66">
        <f t="shared" si="94"/>
        <v>0</v>
      </c>
      <c r="AW110" s="66">
        <f t="shared" si="94"/>
        <v>0</v>
      </c>
      <c r="AX110" s="66">
        <f t="shared" si="94"/>
        <v>0</v>
      </c>
      <c r="AY110" s="66">
        <f t="shared" si="94"/>
        <v>0</v>
      </c>
      <c r="AZ110" s="66">
        <f t="shared" si="94"/>
        <v>0</v>
      </c>
      <c r="BA110" s="66">
        <f t="shared" si="94"/>
        <v>0</v>
      </c>
      <c r="BB110" s="66">
        <f t="shared" si="95"/>
        <v>0</v>
      </c>
      <c r="BC110" s="66">
        <f t="shared" si="95"/>
        <v>0</v>
      </c>
      <c r="BD110" s="66">
        <f t="shared" si="95"/>
        <v>0</v>
      </c>
      <c r="BE110" s="66">
        <f t="shared" si="95"/>
        <v>0</v>
      </c>
      <c r="BF110" s="66">
        <f t="shared" si="95"/>
        <v>0</v>
      </c>
      <c r="BG110" s="66">
        <f t="shared" si="95"/>
        <v>0</v>
      </c>
      <c r="BH110" s="66">
        <f t="shared" si="95"/>
        <v>0</v>
      </c>
      <c r="BI110" s="66">
        <f t="shared" si="95"/>
        <v>0</v>
      </c>
      <c r="BJ110" s="66">
        <f t="shared" si="95"/>
        <v>0</v>
      </c>
      <c r="BK110" s="66">
        <f t="shared" si="95"/>
        <v>0</v>
      </c>
      <c r="BL110" s="66">
        <f t="shared" si="96"/>
        <v>0</v>
      </c>
    </row>
    <row r="111" spans="1:66" s="105" customFormat="1">
      <c r="A111" s="104"/>
      <c r="B111" s="105" t="s">
        <v>11</v>
      </c>
      <c r="C111" s="106" t="s">
        <v>12</v>
      </c>
      <c r="D111" s="66">
        <f t="shared" si="90"/>
        <v>0</v>
      </c>
      <c r="E111" s="66">
        <f t="shared" si="90"/>
        <v>0</v>
      </c>
      <c r="F111" s="66">
        <f t="shared" si="90"/>
        <v>0</v>
      </c>
      <c r="G111" s="66">
        <f t="shared" si="90"/>
        <v>0</v>
      </c>
      <c r="H111" s="66">
        <f t="shared" si="90"/>
        <v>0</v>
      </c>
      <c r="I111" s="66">
        <f t="shared" si="90"/>
        <v>0</v>
      </c>
      <c r="J111" s="66">
        <f t="shared" si="90"/>
        <v>0</v>
      </c>
      <c r="K111" s="66">
        <f t="shared" si="90"/>
        <v>0.16666666666666669</v>
      </c>
      <c r="L111" s="66">
        <f t="shared" si="90"/>
        <v>0.16666666666666669</v>
      </c>
      <c r="M111" s="66">
        <f t="shared" si="90"/>
        <v>0.16666666666666669</v>
      </c>
      <c r="N111" s="66">
        <f t="shared" si="91"/>
        <v>0.16666666666666669</v>
      </c>
      <c r="O111" s="66">
        <f t="shared" si="91"/>
        <v>0.16666666666666669</v>
      </c>
      <c r="P111" s="66">
        <f t="shared" si="91"/>
        <v>0.16666666666666669</v>
      </c>
      <c r="Q111" s="66">
        <f t="shared" si="91"/>
        <v>0</v>
      </c>
      <c r="R111" s="66">
        <f t="shared" si="91"/>
        <v>0</v>
      </c>
      <c r="S111" s="66">
        <f t="shared" si="91"/>
        <v>0</v>
      </c>
      <c r="T111" s="66">
        <f t="shared" si="91"/>
        <v>0</v>
      </c>
      <c r="U111" s="66">
        <f t="shared" si="91"/>
        <v>0</v>
      </c>
      <c r="V111" s="66">
        <f t="shared" si="91"/>
        <v>0</v>
      </c>
      <c r="W111" s="66">
        <f t="shared" si="91"/>
        <v>0</v>
      </c>
      <c r="X111" s="66">
        <f t="shared" si="92"/>
        <v>0</v>
      </c>
      <c r="Y111" s="66">
        <f t="shared" si="92"/>
        <v>0</v>
      </c>
      <c r="Z111" s="66">
        <f t="shared" si="92"/>
        <v>0</v>
      </c>
      <c r="AA111" s="66">
        <f t="shared" si="92"/>
        <v>0</v>
      </c>
      <c r="AB111" s="66">
        <f t="shared" si="92"/>
        <v>0</v>
      </c>
      <c r="AC111" s="66">
        <f t="shared" si="92"/>
        <v>0</v>
      </c>
      <c r="AD111" s="66">
        <f t="shared" si="92"/>
        <v>0</v>
      </c>
      <c r="AE111" s="66">
        <f t="shared" si="92"/>
        <v>0</v>
      </c>
      <c r="AF111" s="66">
        <f t="shared" si="92"/>
        <v>0</v>
      </c>
      <c r="AG111" s="66">
        <f t="shared" si="92"/>
        <v>0</v>
      </c>
      <c r="AH111" s="66">
        <f t="shared" si="93"/>
        <v>0</v>
      </c>
      <c r="AI111" s="66">
        <f t="shared" si="93"/>
        <v>0</v>
      </c>
      <c r="AJ111" s="66">
        <f t="shared" si="93"/>
        <v>0</v>
      </c>
      <c r="AK111" s="66">
        <f t="shared" si="93"/>
        <v>0</v>
      </c>
      <c r="AL111" s="66">
        <f t="shared" si="93"/>
        <v>0</v>
      </c>
      <c r="AM111" s="66">
        <f t="shared" si="93"/>
        <v>0</v>
      </c>
      <c r="AN111" s="66">
        <f t="shared" si="93"/>
        <v>0</v>
      </c>
      <c r="AO111" s="66">
        <f t="shared" si="93"/>
        <v>0</v>
      </c>
      <c r="AP111" s="66">
        <f t="shared" si="93"/>
        <v>0</v>
      </c>
      <c r="AQ111" s="66">
        <f t="shared" si="93"/>
        <v>0</v>
      </c>
      <c r="AR111" s="66">
        <f t="shared" si="94"/>
        <v>0</v>
      </c>
      <c r="AS111" s="66">
        <f t="shared" si="94"/>
        <v>0</v>
      </c>
      <c r="AT111" s="66">
        <f t="shared" si="94"/>
        <v>0</v>
      </c>
      <c r="AU111" s="66">
        <f t="shared" si="94"/>
        <v>0</v>
      </c>
      <c r="AV111" s="66">
        <f t="shared" si="94"/>
        <v>0</v>
      </c>
      <c r="AW111" s="66">
        <f t="shared" si="94"/>
        <v>0</v>
      </c>
      <c r="AX111" s="66">
        <f t="shared" si="94"/>
        <v>0</v>
      </c>
      <c r="AY111" s="66">
        <f t="shared" si="94"/>
        <v>0</v>
      </c>
      <c r="AZ111" s="66">
        <f t="shared" si="94"/>
        <v>0</v>
      </c>
      <c r="BA111" s="66">
        <f t="shared" si="94"/>
        <v>0</v>
      </c>
      <c r="BB111" s="66">
        <f t="shared" si="95"/>
        <v>0</v>
      </c>
      <c r="BC111" s="66">
        <f t="shared" si="95"/>
        <v>0</v>
      </c>
      <c r="BD111" s="66">
        <f t="shared" si="95"/>
        <v>0</v>
      </c>
      <c r="BE111" s="66">
        <f t="shared" si="95"/>
        <v>0</v>
      </c>
      <c r="BF111" s="66">
        <f t="shared" si="95"/>
        <v>0</v>
      </c>
      <c r="BG111" s="66">
        <f t="shared" si="95"/>
        <v>0</v>
      </c>
      <c r="BH111" s="66">
        <f t="shared" si="95"/>
        <v>0</v>
      </c>
      <c r="BI111" s="66">
        <f t="shared" si="95"/>
        <v>0</v>
      </c>
      <c r="BJ111" s="66">
        <f t="shared" si="95"/>
        <v>0</v>
      </c>
      <c r="BK111" s="66">
        <f t="shared" si="95"/>
        <v>0</v>
      </c>
      <c r="BL111" s="66">
        <f t="shared" si="96"/>
        <v>0</v>
      </c>
    </row>
    <row r="112" spans="1:66" s="105" customFormat="1">
      <c r="A112" s="104"/>
      <c r="B112" s="105" t="s">
        <v>13</v>
      </c>
      <c r="C112" s="106" t="s">
        <v>14</v>
      </c>
      <c r="D112" s="66">
        <f t="shared" si="90"/>
        <v>0</v>
      </c>
      <c r="E112" s="66">
        <f t="shared" si="90"/>
        <v>0</v>
      </c>
      <c r="F112" s="66">
        <f t="shared" si="90"/>
        <v>0</v>
      </c>
      <c r="G112" s="66">
        <f t="shared" si="90"/>
        <v>0</v>
      </c>
      <c r="H112" s="66">
        <f t="shared" si="90"/>
        <v>0</v>
      </c>
      <c r="I112" s="66">
        <f t="shared" si="90"/>
        <v>0</v>
      </c>
      <c r="J112" s="66">
        <f t="shared" si="90"/>
        <v>0</v>
      </c>
      <c r="K112" s="66">
        <f t="shared" si="90"/>
        <v>0</v>
      </c>
      <c r="L112" s="66">
        <f t="shared" si="90"/>
        <v>0</v>
      </c>
      <c r="M112" s="66">
        <f t="shared" si="90"/>
        <v>0</v>
      </c>
      <c r="N112" s="66">
        <f t="shared" si="91"/>
        <v>0</v>
      </c>
      <c r="O112" s="66">
        <f t="shared" si="91"/>
        <v>2.5000000000000001E-2</v>
      </c>
      <c r="P112" s="66">
        <f t="shared" si="91"/>
        <v>2.5000000000000001E-2</v>
      </c>
      <c r="Q112" s="66">
        <f t="shared" si="91"/>
        <v>2.5000000000000001E-2</v>
      </c>
      <c r="R112" s="66">
        <f t="shared" si="91"/>
        <v>2.5000000000000001E-2</v>
      </c>
      <c r="S112" s="66">
        <f t="shared" si="91"/>
        <v>2.5000000000000001E-2</v>
      </c>
      <c r="T112" s="66">
        <f t="shared" si="91"/>
        <v>2.5000000000000001E-2</v>
      </c>
      <c r="U112" s="66">
        <f t="shared" si="91"/>
        <v>2.5000000000000001E-2</v>
      </c>
      <c r="V112" s="66">
        <f t="shared" si="91"/>
        <v>2.5000000000000001E-2</v>
      </c>
      <c r="W112" s="66">
        <f t="shared" si="91"/>
        <v>2.5000000000000001E-2</v>
      </c>
      <c r="X112" s="66">
        <f t="shared" si="92"/>
        <v>2.5000000000000001E-2</v>
      </c>
      <c r="Y112" s="66">
        <f t="shared" si="92"/>
        <v>2.5000000000000001E-2</v>
      </c>
      <c r="Z112" s="66">
        <f t="shared" si="92"/>
        <v>2.5000000000000001E-2</v>
      </c>
      <c r="AA112" s="66">
        <f t="shared" si="92"/>
        <v>2.5000000000000001E-2</v>
      </c>
      <c r="AB112" s="66">
        <f t="shared" si="92"/>
        <v>2.5000000000000001E-2</v>
      </c>
      <c r="AC112" s="66">
        <f t="shared" si="92"/>
        <v>2.5000000000000001E-2</v>
      </c>
      <c r="AD112" s="66">
        <f t="shared" si="92"/>
        <v>2.5000000000000001E-2</v>
      </c>
      <c r="AE112" s="66">
        <f t="shared" si="92"/>
        <v>2.5000000000000001E-2</v>
      </c>
      <c r="AF112" s="66">
        <f t="shared" si="92"/>
        <v>2.5000000000000001E-2</v>
      </c>
      <c r="AG112" s="66">
        <f t="shared" si="92"/>
        <v>2.5000000000000001E-2</v>
      </c>
      <c r="AH112" s="66">
        <f t="shared" si="93"/>
        <v>2.5000000000000001E-2</v>
      </c>
      <c r="AI112" s="66">
        <f t="shared" si="93"/>
        <v>2.5000000000000001E-2</v>
      </c>
      <c r="AJ112" s="66">
        <f t="shared" si="93"/>
        <v>2.5000000000000001E-2</v>
      </c>
      <c r="AK112" s="66">
        <f t="shared" si="93"/>
        <v>2.5000000000000001E-2</v>
      </c>
      <c r="AL112" s="66">
        <f t="shared" si="93"/>
        <v>2.5000000000000001E-2</v>
      </c>
      <c r="AM112" s="66">
        <f t="shared" si="93"/>
        <v>2.5000000000000001E-2</v>
      </c>
      <c r="AN112" s="66">
        <f t="shared" si="93"/>
        <v>2.5000000000000001E-2</v>
      </c>
      <c r="AO112" s="66">
        <f t="shared" si="93"/>
        <v>2.5000000000000001E-2</v>
      </c>
      <c r="AP112" s="66">
        <f t="shared" si="93"/>
        <v>2.5000000000000001E-2</v>
      </c>
      <c r="AQ112" s="66">
        <f t="shared" si="93"/>
        <v>2.5000000000000001E-2</v>
      </c>
      <c r="AR112" s="66">
        <f t="shared" si="94"/>
        <v>2.5000000000000001E-2</v>
      </c>
      <c r="AS112" s="66">
        <f t="shared" si="94"/>
        <v>2.5000000000000001E-2</v>
      </c>
      <c r="AT112" s="66">
        <f t="shared" si="94"/>
        <v>2.5000000000000001E-2</v>
      </c>
      <c r="AU112" s="66">
        <f t="shared" si="94"/>
        <v>2.5000000000000001E-2</v>
      </c>
      <c r="AV112" s="66">
        <f t="shared" si="94"/>
        <v>2.5000000000000001E-2</v>
      </c>
      <c r="AW112" s="66">
        <f t="shared" si="94"/>
        <v>2.5000000000000001E-2</v>
      </c>
      <c r="AX112" s="66">
        <f t="shared" si="94"/>
        <v>2.5000000000000001E-2</v>
      </c>
      <c r="AY112" s="66">
        <f t="shared" si="94"/>
        <v>2.5000000000000001E-2</v>
      </c>
      <c r="AZ112" s="66">
        <f t="shared" si="94"/>
        <v>2.5000000000000001E-2</v>
      </c>
      <c r="BA112" s="66">
        <f t="shared" si="94"/>
        <v>2.5000000000000001E-2</v>
      </c>
      <c r="BB112" s="66">
        <f t="shared" si="95"/>
        <v>2.5000000000000001E-2</v>
      </c>
      <c r="BC112" s="66">
        <f t="shared" si="95"/>
        <v>0</v>
      </c>
      <c r="BD112" s="66">
        <f t="shared" si="95"/>
        <v>0</v>
      </c>
      <c r="BE112" s="66">
        <f t="shared" si="95"/>
        <v>0</v>
      </c>
      <c r="BF112" s="66">
        <f t="shared" si="95"/>
        <v>0</v>
      </c>
      <c r="BG112" s="66">
        <f t="shared" si="95"/>
        <v>0</v>
      </c>
      <c r="BH112" s="66">
        <f t="shared" si="95"/>
        <v>0</v>
      </c>
      <c r="BI112" s="66">
        <f t="shared" si="95"/>
        <v>0</v>
      </c>
      <c r="BJ112" s="66">
        <f t="shared" si="95"/>
        <v>0</v>
      </c>
      <c r="BK112" s="66">
        <f t="shared" si="95"/>
        <v>0</v>
      </c>
      <c r="BL112" s="66">
        <f t="shared" si="96"/>
        <v>0</v>
      </c>
    </row>
    <row r="113" spans="1:65" s="74" customFormat="1">
      <c r="A113" s="73"/>
      <c r="C113" s="75"/>
      <c r="D113" s="76">
        <v>3</v>
      </c>
      <c r="E113" s="76">
        <f t="shared" ref="E113:AJ113" si="97">+D113+1</f>
        <v>4</v>
      </c>
      <c r="F113" s="76">
        <f t="shared" si="97"/>
        <v>5</v>
      </c>
      <c r="G113" s="76">
        <f t="shared" si="97"/>
        <v>6</v>
      </c>
      <c r="H113" s="76">
        <f t="shared" si="97"/>
        <v>7</v>
      </c>
      <c r="I113" s="76">
        <f t="shared" si="97"/>
        <v>8</v>
      </c>
      <c r="J113" s="76">
        <f t="shared" si="97"/>
        <v>9</v>
      </c>
      <c r="K113" s="76">
        <f t="shared" si="97"/>
        <v>10</v>
      </c>
      <c r="L113" s="76">
        <f t="shared" si="97"/>
        <v>11</v>
      </c>
      <c r="M113" s="76">
        <f t="shared" si="97"/>
        <v>12</v>
      </c>
      <c r="N113" s="76">
        <f t="shared" si="97"/>
        <v>13</v>
      </c>
      <c r="O113" s="76">
        <f t="shared" si="97"/>
        <v>14</v>
      </c>
      <c r="P113" s="76">
        <f t="shared" si="97"/>
        <v>15</v>
      </c>
      <c r="Q113" s="76">
        <f t="shared" si="97"/>
        <v>16</v>
      </c>
      <c r="R113" s="76">
        <f t="shared" si="97"/>
        <v>17</v>
      </c>
      <c r="S113" s="76">
        <f t="shared" si="97"/>
        <v>18</v>
      </c>
      <c r="T113" s="76">
        <f t="shared" si="97"/>
        <v>19</v>
      </c>
      <c r="U113" s="76">
        <f t="shared" si="97"/>
        <v>20</v>
      </c>
      <c r="V113" s="76">
        <f t="shared" si="97"/>
        <v>21</v>
      </c>
      <c r="W113" s="76">
        <f t="shared" si="97"/>
        <v>22</v>
      </c>
      <c r="X113" s="76">
        <f t="shared" si="97"/>
        <v>23</v>
      </c>
      <c r="Y113" s="76">
        <f t="shared" si="97"/>
        <v>24</v>
      </c>
      <c r="Z113" s="76">
        <f t="shared" si="97"/>
        <v>25</v>
      </c>
      <c r="AA113" s="76">
        <f t="shared" si="97"/>
        <v>26</v>
      </c>
      <c r="AB113" s="76">
        <f t="shared" si="97"/>
        <v>27</v>
      </c>
      <c r="AC113" s="76">
        <f t="shared" si="97"/>
        <v>28</v>
      </c>
      <c r="AD113" s="76">
        <f t="shared" si="97"/>
        <v>29</v>
      </c>
      <c r="AE113" s="76">
        <f t="shared" si="97"/>
        <v>30</v>
      </c>
      <c r="AF113" s="76">
        <f t="shared" si="97"/>
        <v>31</v>
      </c>
      <c r="AG113" s="76">
        <f t="shared" si="97"/>
        <v>32</v>
      </c>
      <c r="AH113" s="76">
        <f t="shared" si="97"/>
        <v>33</v>
      </c>
      <c r="AI113" s="76">
        <f t="shared" si="97"/>
        <v>34</v>
      </c>
      <c r="AJ113" s="76">
        <f t="shared" si="97"/>
        <v>35</v>
      </c>
      <c r="AK113" s="76">
        <f t="shared" ref="AK113:BL113" si="98">+AJ113+1</f>
        <v>36</v>
      </c>
      <c r="AL113" s="76">
        <f t="shared" si="98"/>
        <v>37</v>
      </c>
      <c r="AM113" s="76">
        <f t="shared" si="98"/>
        <v>38</v>
      </c>
      <c r="AN113" s="76">
        <f t="shared" si="98"/>
        <v>39</v>
      </c>
      <c r="AO113" s="76">
        <f t="shared" si="98"/>
        <v>40</v>
      </c>
      <c r="AP113" s="76">
        <f t="shared" si="98"/>
        <v>41</v>
      </c>
      <c r="AQ113" s="76">
        <f t="shared" si="98"/>
        <v>42</v>
      </c>
      <c r="AR113" s="76">
        <f t="shared" si="98"/>
        <v>43</v>
      </c>
      <c r="AS113" s="76">
        <f t="shared" si="98"/>
        <v>44</v>
      </c>
      <c r="AT113" s="76">
        <f t="shared" si="98"/>
        <v>45</v>
      </c>
      <c r="AU113" s="76">
        <f t="shared" si="98"/>
        <v>46</v>
      </c>
      <c r="AV113" s="76">
        <f t="shared" si="98"/>
        <v>47</v>
      </c>
      <c r="AW113" s="76">
        <f t="shared" si="98"/>
        <v>48</v>
      </c>
      <c r="AX113" s="76">
        <f t="shared" si="98"/>
        <v>49</v>
      </c>
      <c r="AY113" s="76">
        <f t="shared" si="98"/>
        <v>50</v>
      </c>
      <c r="AZ113" s="76">
        <f t="shared" si="98"/>
        <v>51</v>
      </c>
      <c r="BA113" s="76">
        <f t="shared" si="98"/>
        <v>52</v>
      </c>
      <c r="BB113" s="76">
        <f t="shared" si="98"/>
        <v>53</v>
      </c>
      <c r="BC113" s="76">
        <f t="shared" si="98"/>
        <v>54</v>
      </c>
      <c r="BD113" s="76">
        <f t="shared" si="98"/>
        <v>55</v>
      </c>
      <c r="BE113" s="76">
        <f t="shared" si="98"/>
        <v>56</v>
      </c>
      <c r="BF113" s="76">
        <f t="shared" si="98"/>
        <v>57</v>
      </c>
      <c r="BG113" s="76">
        <f t="shared" si="98"/>
        <v>58</v>
      </c>
      <c r="BH113" s="76">
        <f t="shared" si="98"/>
        <v>59</v>
      </c>
      <c r="BI113" s="76">
        <f t="shared" si="98"/>
        <v>60</v>
      </c>
      <c r="BJ113" s="76">
        <f t="shared" si="98"/>
        <v>61</v>
      </c>
      <c r="BK113" s="76">
        <f t="shared" si="98"/>
        <v>62</v>
      </c>
      <c r="BL113" s="76">
        <f t="shared" si="98"/>
        <v>63</v>
      </c>
    </row>
    <row r="114" spans="1:65" s="74" customFormat="1">
      <c r="A114" s="73"/>
      <c r="B114" s="74" t="s">
        <v>15</v>
      </c>
      <c r="C114" s="75"/>
      <c r="D114" s="77">
        <f t="shared" ref="D114:M117" si="99">H307</f>
        <v>0</v>
      </c>
      <c r="E114" s="77">
        <f t="shared" si="99"/>
        <v>0</v>
      </c>
      <c r="F114" s="77">
        <f t="shared" si="99"/>
        <v>0</v>
      </c>
      <c r="G114" s="77">
        <f t="shared" si="99"/>
        <v>0</v>
      </c>
      <c r="H114" s="77">
        <f t="shared" si="99"/>
        <v>0</v>
      </c>
      <c r="I114" s="77">
        <f t="shared" si="99"/>
        <v>0</v>
      </c>
      <c r="J114" s="77">
        <f t="shared" si="99"/>
        <v>0</v>
      </c>
      <c r="K114" s="77">
        <f t="shared" si="99"/>
        <v>0</v>
      </c>
      <c r="L114" s="77">
        <f t="shared" si="99"/>
        <v>0</v>
      </c>
      <c r="M114" s="77">
        <f t="shared" si="99"/>
        <v>0</v>
      </c>
      <c r="N114" s="77">
        <f t="shared" ref="N114:W117" si="100">R307</f>
        <v>0</v>
      </c>
      <c r="O114" s="77">
        <f t="shared" si="100"/>
        <v>0</v>
      </c>
      <c r="P114" s="77">
        <f>T307</f>
        <v>3.4482758620689655E-2</v>
      </c>
      <c r="Q114" s="77">
        <f t="shared" si="100"/>
        <v>3.4482758620689655E-2</v>
      </c>
      <c r="R114" s="77">
        <f t="shared" si="100"/>
        <v>3.4482758620689655E-2</v>
      </c>
      <c r="S114" s="77">
        <f t="shared" si="100"/>
        <v>3.4482758620689655E-2</v>
      </c>
      <c r="T114" s="77">
        <f t="shared" si="100"/>
        <v>3.4482758620689655E-2</v>
      </c>
      <c r="U114" s="77">
        <f t="shared" si="100"/>
        <v>3.4482758620689655E-2</v>
      </c>
      <c r="V114" s="77">
        <f t="shared" si="100"/>
        <v>3.4482758620689655E-2</v>
      </c>
      <c r="W114" s="77">
        <f t="shared" si="100"/>
        <v>3.4482758620689655E-2</v>
      </c>
      <c r="X114" s="77">
        <f t="shared" ref="X114:AG117" si="101">AB307</f>
        <v>3.4482758620689655E-2</v>
      </c>
      <c r="Y114" s="77">
        <f t="shared" si="101"/>
        <v>3.4482758620689655E-2</v>
      </c>
      <c r="Z114" s="77">
        <f t="shared" si="101"/>
        <v>3.4482758620689655E-2</v>
      </c>
      <c r="AA114" s="77">
        <f t="shared" si="101"/>
        <v>3.4482758620689655E-2</v>
      </c>
      <c r="AB114" s="77">
        <f t="shared" si="101"/>
        <v>3.4482758620689655E-2</v>
      </c>
      <c r="AC114" s="77">
        <f t="shared" si="101"/>
        <v>3.4482758620689655E-2</v>
      </c>
      <c r="AD114" s="77">
        <f t="shared" si="101"/>
        <v>3.4482758620689655E-2</v>
      </c>
      <c r="AE114" s="77">
        <f t="shared" si="101"/>
        <v>3.4482758620689655E-2</v>
      </c>
      <c r="AF114" s="77">
        <f t="shared" si="101"/>
        <v>3.4482758620689655E-2</v>
      </c>
      <c r="AG114" s="77">
        <f t="shared" si="101"/>
        <v>3.4482758620689655E-2</v>
      </c>
      <c r="AH114" s="77">
        <f t="shared" ref="AH114:AQ117" si="102">AL307</f>
        <v>3.4482758620689655E-2</v>
      </c>
      <c r="AI114" s="77">
        <f t="shared" si="102"/>
        <v>3.4482758620689655E-2</v>
      </c>
      <c r="AJ114" s="77">
        <f t="shared" si="102"/>
        <v>3.4482758620689655E-2</v>
      </c>
      <c r="AK114" s="77">
        <f t="shared" si="102"/>
        <v>3.4482758620689655E-2</v>
      </c>
      <c r="AL114" s="77">
        <f t="shared" si="102"/>
        <v>3.4482758620689655E-2</v>
      </c>
      <c r="AM114" s="77">
        <f t="shared" si="102"/>
        <v>3.4482758620689655E-2</v>
      </c>
      <c r="AN114" s="77">
        <f t="shared" si="102"/>
        <v>3.4482758620689655E-2</v>
      </c>
      <c r="AO114" s="77">
        <f t="shared" si="102"/>
        <v>3.4482758620689655E-2</v>
      </c>
      <c r="AP114" s="77">
        <f t="shared" si="102"/>
        <v>3.4482758620689655E-2</v>
      </c>
      <c r="AQ114" s="77">
        <f t="shared" si="102"/>
        <v>3.4482758620689655E-2</v>
      </c>
      <c r="AR114" s="77">
        <f t="shared" ref="AR114:BA117" si="103">AV307</f>
        <v>3.4482758620689655E-2</v>
      </c>
      <c r="AS114" s="77">
        <f t="shared" si="103"/>
        <v>0</v>
      </c>
      <c r="AT114" s="77">
        <f t="shared" si="103"/>
        <v>0</v>
      </c>
      <c r="AU114" s="77">
        <f t="shared" si="103"/>
        <v>0</v>
      </c>
      <c r="AV114" s="77">
        <f t="shared" si="103"/>
        <v>0</v>
      </c>
      <c r="AW114" s="77">
        <f t="shared" si="103"/>
        <v>0</v>
      </c>
      <c r="AX114" s="77">
        <f t="shared" si="103"/>
        <v>0</v>
      </c>
      <c r="AY114" s="77">
        <f t="shared" si="103"/>
        <v>0</v>
      </c>
      <c r="AZ114" s="77">
        <f t="shared" si="103"/>
        <v>0</v>
      </c>
      <c r="BA114" s="77">
        <f t="shared" si="103"/>
        <v>0</v>
      </c>
      <c r="BB114" s="77">
        <f t="shared" ref="BB114:BK117" si="104">BF307</f>
        <v>0</v>
      </c>
      <c r="BC114" s="77">
        <f t="shared" si="104"/>
        <v>0</v>
      </c>
      <c r="BD114" s="77">
        <f t="shared" si="104"/>
        <v>0</v>
      </c>
      <c r="BE114" s="77">
        <f t="shared" si="104"/>
        <v>0</v>
      </c>
      <c r="BF114" s="77">
        <f t="shared" si="104"/>
        <v>0</v>
      </c>
      <c r="BG114" s="77">
        <f t="shared" si="104"/>
        <v>0</v>
      </c>
      <c r="BH114" s="77">
        <f t="shared" si="104"/>
        <v>0</v>
      </c>
      <c r="BI114" s="77">
        <f t="shared" si="104"/>
        <v>0</v>
      </c>
      <c r="BJ114" s="77">
        <f t="shared" si="104"/>
        <v>0</v>
      </c>
      <c r="BK114" s="77">
        <f t="shared" si="104"/>
        <v>0</v>
      </c>
      <c r="BL114" s="77">
        <f t="shared" ref="BL114:BL117" si="105">BP307</f>
        <v>0</v>
      </c>
      <c r="BM114" s="77"/>
    </row>
    <row r="115" spans="1:65" s="74" customFormat="1">
      <c r="A115" s="73"/>
      <c r="B115" s="74" t="s">
        <v>16</v>
      </c>
      <c r="C115" s="75"/>
      <c r="D115" s="77">
        <f t="shared" si="99"/>
        <v>0</v>
      </c>
      <c r="E115" s="77">
        <f t="shared" si="99"/>
        <v>0</v>
      </c>
      <c r="F115" s="77">
        <f t="shared" si="99"/>
        <v>0</v>
      </c>
      <c r="G115" s="77">
        <f t="shared" si="99"/>
        <v>0</v>
      </c>
      <c r="H115" s="77">
        <f t="shared" si="99"/>
        <v>0</v>
      </c>
      <c r="I115" s="77">
        <f t="shared" si="99"/>
        <v>0</v>
      </c>
      <c r="J115" s="77">
        <f t="shared" si="99"/>
        <v>0</v>
      </c>
      <c r="K115" s="77">
        <f t="shared" si="99"/>
        <v>0.04</v>
      </c>
      <c r="L115" s="77">
        <f t="shared" si="99"/>
        <v>0.04</v>
      </c>
      <c r="M115" s="77">
        <f t="shared" si="99"/>
        <v>0.04</v>
      </c>
      <c r="N115" s="77">
        <f t="shared" si="100"/>
        <v>0.04</v>
      </c>
      <c r="O115" s="77">
        <f t="shared" si="100"/>
        <v>0.04</v>
      </c>
      <c r="P115" s="77">
        <f t="shared" si="100"/>
        <v>0.04</v>
      </c>
      <c r="Q115" s="77">
        <f t="shared" si="100"/>
        <v>0.04</v>
      </c>
      <c r="R115" s="77">
        <f t="shared" si="100"/>
        <v>0.04</v>
      </c>
      <c r="S115" s="77">
        <f t="shared" si="100"/>
        <v>0.04</v>
      </c>
      <c r="T115" s="77">
        <f t="shared" si="100"/>
        <v>0.04</v>
      </c>
      <c r="U115" s="77">
        <f t="shared" si="100"/>
        <v>0.04</v>
      </c>
      <c r="V115" s="77">
        <f t="shared" si="100"/>
        <v>0.04</v>
      </c>
      <c r="W115" s="77">
        <f t="shared" si="100"/>
        <v>0.04</v>
      </c>
      <c r="X115" s="77">
        <f t="shared" si="101"/>
        <v>0.04</v>
      </c>
      <c r="Y115" s="77">
        <f t="shared" si="101"/>
        <v>0.04</v>
      </c>
      <c r="Z115" s="77">
        <f t="shared" si="101"/>
        <v>0.04</v>
      </c>
      <c r="AA115" s="77">
        <f t="shared" si="101"/>
        <v>0.04</v>
      </c>
      <c r="AB115" s="77">
        <f t="shared" si="101"/>
        <v>0.04</v>
      </c>
      <c r="AC115" s="77">
        <f t="shared" si="101"/>
        <v>0.04</v>
      </c>
      <c r="AD115" s="77">
        <f t="shared" si="101"/>
        <v>0.04</v>
      </c>
      <c r="AE115" s="77">
        <f t="shared" si="101"/>
        <v>0.04</v>
      </c>
      <c r="AF115" s="77">
        <f t="shared" si="101"/>
        <v>0.04</v>
      </c>
      <c r="AG115" s="77">
        <f t="shared" si="101"/>
        <v>0.04</v>
      </c>
      <c r="AH115" s="77">
        <f t="shared" si="102"/>
        <v>0.04</v>
      </c>
      <c r="AI115" s="77">
        <f t="shared" si="102"/>
        <v>0.04</v>
      </c>
      <c r="AJ115" s="77">
        <f t="shared" si="102"/>
        <v>0</v>
      </c>
      <c r="AK115" s="77">
        <f t="shared" si="102"/>
        <v>0</v>
      </c>
      <c r="AL115" s="77">
        <f t="shared" si="102"/>
        <v>0</v>
      </c>
      <c r="AM115" s="77">
        <f t="shared" si="102"/>
        <v>0</v>
      </c>
      <c r="AN115" s="77">
        <f t="shared" si="102"/>
        <v>0</v>
      </c>
      <c r="AO115" s="77">
        <f t="shared" si="102"/>
        <v>0</v>
      </c>
      <c r="AP115" s="77">
        <f t="shared" si="102"/>
        <v>0</v>
      </c>
      <c r="AQ115" s="77">
        <f t="shared" si="102"/>
        <v>0</v>
      </c>
      <c r="AR115" s="77">
        <f t="shared" si="103"/>
        <v>0</v>
      </c>
      <c r="AS115" s="77">
        <f t="shared" si="103"/>
        <v>0</v>
      </c>
      <c r="AT115" s="77">
        <f t="shared" si="103"/>
        <v>0</v>
      </c>
      <c r="AU115" s="77">
        <f t="shared" si="103"/>
        <v>0</v>
      </c>
      <c r="AV115" s="77">
        <f t="shared" si="103"/>
        <v>0</v>
      </c>
      <c r="AW115" s="77">
        <f t="shared" si="103"/>
        <v>0</v>
      </c>
      <c r="AX115" s="77">
        <f t="shared" si="103"/>
        <v>0</v>
      </c>
      <c r="AY115" s="77">
        <f t="shared" si="103"/>
        <v>0</v>
      </c>
      <c r="AZ115" s="77">
        <f t="shared" si="103"/>
        <v>0</v>
      </c>
      <c r="BA115" s="77">
        <f t="shared" si="103"/>
        <v>0</v>
      </c>
      <c r="BB115" s="77">
        <f t="shared" si="104"/>
        <v>0</v>
      </c>
      <c r="BC115" s="77">
        <f t="shared" si="104"/>
        <v>0</v>
      </c>
      <c r="BD115" s="77">
        <f t="shared" si="104"/>
        <v>0</v>
      </c>
      <c r="BE115" s="77">
        <f t="shared" si="104"/>
        <v>0</v>
      </c>
      <c r="BF115" s="77">
        <f t="shared" si="104"/>
        <v>0</v>
      </c>
      <c r="BG115" s="77">
        <f t="shared" si="104"/>
        <v>0</v>
      </c>
      <c r="BH115" s="77">
        <f t="shared" si="104"/>
        <v>0</v>
      </c>
      <c r="BI115" s="77">
        <f t="shared" si="104"/>
        <v>0</v>
      </c>
      <c r="BJ115" s="77">
        <f t="shared" si="104"/>
        <v>0</v>
      </c>
      <c r="BK115" s="77">
        <f t="shared" si="104"/>
        <v>0</v>
      </c>
      <c r="BL115" s="77">
        <f t="shared" si="105"/>
        <v>0</v>
      </c>
      <c r="BM115" s="77"/>
    </row>
    <row r="116" spans="1:65" s="74" customFormat="1">
      <c r="A116" s="73"/>
      <c r="B116" s="74" t="s">
        <v>17</v>
      </c>
      <c r="C116" s="75"/>
      <c r="D116" s="77">
        <f t="shared" si="99"/>
        <v>0</v>
      </c>
      <c r="E116" s="77">
        <f t="shared" si="99"/>
        <v>0</v>
      </c>
      <c r="F116" s="77">
        <f t="shared" si="99"/>
        <v>0</v>
      </c>
      <c r="G116" s="77">
        <f t="shared" si="99"/>
        <v>0</v>
      </c>
      <c r="H116" s="77">
        <f t="shared" si="99"/>
        <v>0</v>
      </c>
      <c r="I116" s="77">
        <f t="shared" si="99"/>
        <v>0</v>
      </c>
      <c r="J116" s="77">
        <f t="shared" si="99"/>
        <v>0.05</v>
      </c>
      <c r="K116" s="77">
        <f t="shared" si="99"/>
        <v>0.05</v>
      </c>
      <c r="L116" s="77">
        <f t="shared" si="99"/>
        <v>0.05</v>
      </c>
      <c r="M116" s="77">
        <f t="shared" si="99"/>
        <v>0.05</v>
      </c>
      <c r="N116" s="77">
        <f t="shared" si="100"/>
        <v>0.05</v>
      </c>
      <c r="O116" s="77">
        <f t="shared" si="100"/>
        <v>0.05</v>
      </c>
      <c r="P116" s="77">
        <f t="shared" si="100"/>
        <v>0.05</v>
      </c>
      <c r="Q116" s="77">
        <f t="shared" si="100"/>
        <v>0.05</v>
      </c>
      <c r="R116" s="77">
        <f t="shared" si="100"/>
        <v>0.05</v>
      </c>
      <c r="S116" s="77">
        <f t="shared" si="100"/>
        <v>0.05</v>
      </c>
      <c r="T116" s="77">
        <f t="shared" si="100"/>
        <v>0.05</v>
      </c>
      <c r="U116" s="77">
        <f t="shared" si="100"/>
        <v>0.05</v>
      </c>
      <c r="V116" s="77">
        <f t="shared" si="100"/>
        <v>0.05</v>
      </c>
      <c r="W116" s="77">
        <f t="shared" si="100"/>
        <v>0.05</v>
      </c>
      <c r="X116" s="77">
        <f t="shared" si="101"/>
        <v>0.05</v>
      </c>
      <c r="Y116" s="77">
        <f t="shared" si="101"/>
        <v>0.05</v>
      </c>
      <c r="Z116" s="77">
        <f t="shared" si="101"/>
        <v>0.05</v>
      </c>
      <c r="AA116" s="77">
        <f t="shared" si="101"/>
        <v>0.05</v>
      </c>
      <c r="AB116" s="77">
        <f t="shared" si="101"/>
        <v>0.05</v>
      </c>
      <c r="AC116" s="77">
        <f t="shared" si="101"/>
        <v>0.05</v>
      </c>
      <c r="AD116" s="77">
        <f t="shared" si="101"/>
        <v>0</v>
      </c>
      <c r="AE116" s="77">
        <f t="shared" si="101"/>
        <v>0</v>
      </c>
      <c r="AF116" s="77">
        <f t="shared" si="101"/>
        <v>0</v>
      </c>
      <c r="AG116" s="77">
        <f t="shared" si="101"/>
        <v>0</v>
      </c>
      <c r="AH116" s="77">
        <f t="shared" si="102"/>
        <v>0</v>
      </c>
      <c r="AI116" s="77">
        <f t="shared" si="102"/>
        <v>0</v>
      </c>
      <c r="AJ116" s="77">
        <f t="shared" si="102"/>
        <v>0</v>
      </c>
      <c r="AK116" s="77">
        <f t="shared" si="102"/>
        <v>0</v>
      </c>
      <c r="AL116" s="77">
        <f t="shared" si="102"/>
        <v>0</v>
      </c>
      <c r="AM116" s="77">
        <f t="shared" si="102"/>
        <v>0</v>
      </c>
      <c r="AN116" s="77">
        <f t="shared" si="102"/>
        <v>0</v>
      </c>
      <c r="AO116" s="77">
        <f t="shared" si="102"/>
        <v>0</v>
      </c>
      <c r="AP116" s="77">
        <f t="shared" si="102"/>
        <v>0</v>
      </c>
      <c r="AQ116" s="77">
        <f t="shared" si="102"/>
        <v>0</v>
      </c>
      <c r="AR116" s="77">
        <f t="shared" si="103"/>
        <v>0</v>
      </c>
      <c r="AS116" s="77">
        <f t="shared" si="103"/>
        <v>0</v>
      </c>
      <c r="AT116" s="77">
        <f t="shared" si="103"/>
        <v>0</v>
      </c>
      <c r="AU116" s="77">
        <f t="shared" si="103"/>
        <v>0</v>
      </c>
      <c r="AV116" s="77">
        <f t="shared" si="103"/>
        <v>0</v>
      </c>
      <c r="AW116" s="77">
        <f t="shared" si="103"/>
        <v>0</v>
      </c>
      <c r="AX116" s="77">
        <f t="shared" si="103"/>
        <v>0</v>
      </c>
      <c r="AY116" s="77">
        <f t="shared" si="103"/>
        <v>0</v>
      </c>
      <c r="AZ116" s="77">
        <f t="shared" si="103"/>
        <v>0</v>
      </c>
      <c r="BA116" s="77">
        <f t="shared" si="103"/>
        <v>0</v>
      </c>
      <c r="BB116" s="77">
        <f t="shared" si="104"/>
        <v>0</v>
      </c>
      <c r="BC116" s="77">
        <f t="shared" si="104"/>
        <v>0</v>
      </c>
      <c r="BD116" s="77">
        <f t="shared" si="104"/>
        <v>0</v>
      </c>
      <c r="BE116" s="77">
        <f t="shared" si="104"/>
        <v>0</v>
      </c>
      <c r="BF116" s="77">
        <f t="shared" si="104"/>
        <v>0</v>
      </c>
      <c r="BG116" s="77">
        <f t="shared" si="104"/>
        <v>0</v>
      </c>
      <c r="BH116" s="77">
        <f t="shared" si="104"/>
        <v>0</v>
      </c>
      <c r="BI116" s="77">
        <f t="shared" si="104"/>
        <v>0</v>
      </c>
      <c r="BJ116" s="77">
        <f t="shared" si="104"/>
        <v>0</v>
      </c>
      <c r="BK116" s="77">
        <f t="shared" si="104"/>
        <v>0</v>
      </c>
      <c r="BL116" s="77">
        <f t="shared" si="105"/>
        <v>0</v>
      </c>
      <c r="BM116" s="77"/>
    </row>
    <row r="117" spans="1:65" s="74" customFormat="1">
      <c r="A117" s="73"/>
      <c r="B117" s="74" t="s">
        <v>18</v>
      </c>
      <c r="C117" s="75"/>
      <c r="D117" s="77">
        <f t="shared" si="99"/>
        <v>0</v>
      </c>
      <c r="E117" s="77">
        <f t="shared" si="99"/>
        <v>0</v>
      </c>
      <c r="F117" s="77">
        <f t="shared" si="99"/>
        <v>0</v>
      </c>
      <c r="G117" s="77">
        <f t="shared" si="99"/>
        <v>0</v>
      </c>
      <c r="H117" s="77">
        <f t="shared" si="99"/>
        <v>0</v>
      </c>
      <c r="I117" s="77">
        <f t="shared" si="99"/>
        <v>0</v>
      </c>
      <c r="J117" s="77">
        <f t="shared" si="99"/>
        <v>0</v>
      </c>
      <c r="K117" s="77">
        <f t="shared" si="99"/>
        <v>0</v>
      </c>
      <c r="L117" s="77">
        <f t="shared" si="99"/>
        <v>0</v>
      </c>
      <c r="M117" s="77">
        <f t="shared" si="99"/>
        <v>0</v>
      </c>
      <c r="N117" s="77">
        <f t="shared" si="100"/>
        <v>0</v>
      </c>
      <c r="O117" s="77">
        <f t="shared" si="100"/>
        <v>0</v>
      </c>
      <c r="P117" s="77">
        <f t="shared" si="100"/>
        <v>0</v>
      </c>
      <c r="Q117" s="77">
        <f t="shared" si="100"/>
        <v>0</v>
      </c>
      <c r="R117" s="77">
        <f t="shared" si="100"/>
        <v>0</v>
      </c>
      <c r="S117" s="77">
        <f t="shared" si="100"/>
        <v>0</v>
      </c>
      <c r="T117" s="77">
        <f t="shared" si="100"/>
        <v>0</v>
      </c>
      <c r="U117" s="77">
        <f t="shared" si="100"/>
        <v>0</v>
      </c>
      <c r="V117" s="77">
        <f t="shared" si="100"/>
        <v>0</v>
      </c>
      <c r="W117" s="77">
        <f t="shared" si="100"/>
        <v>0</v>
      </c>
      <c r="X117" s="77">
        <f t="shared" si="101"/>
        <v>0</v>
      </c>
      <c r="Y117" s="77">
        <f t="shared" si="101"/>
        <v>2.5000000000000001E-2</v>
      </c>
      <c r="Z117" s="77">
        <f t="shared" si="101"/>
        <v>2.5000000000000001E-2</v>
      </c>
      <c r="AA117" s="77">
        <f t="shared" si="101"/>
        <v>2.5000000000000001E-2</v>
      </c>
      <c r="AB117" s="77">
        <f t="shared" si="101"/>
        <v>2.5000000000000001E-2</v>
      </c>
      <c r="AC117" s="77">
        <f t="shared" si="101"/>
        <v>2.5000000000000001E-2</v>
      </c>
      <c r="AD117" s="77">
        <f t="shared" si="101"/>
        <v>2.5000000000000001E-2</v>
      </c>
      <c r="AE117" s="77">
        <f t="shared" si="101"/>
        <v>2.5000000000000001E-2</v>
      </c>
      <c r="AF117" s="77">
        <f t="shared" si="101"/>
        <v>2.5000000000000001E-2</v>
      </c>
      <c r="AG117" s="77">
        <f t="shared" si="101"/>
        <v>2.5000000000000001E-2</v>
      </c>
      <c r="AH117" s="77">
        <f t="shared" si="102"/>
        <v>2.5000000000000001E-2</v>
      </c>
      <c r="AI117" s="77">
        <f t="shared" si="102"/>
        <v>2.5000000000000001E-2</v>
      </c>
      <c r="AJ117" s="77">
        <f t="shared" si="102"/>
        <v>2.5000000000000001E-2</v>
      </c>
      <c r="AK117" s="77">
        <f t="shared" si="102"/>
        <v>2.5000000000000001E-2</v>
      </c>
      <c r="AL117" s="77">
        <f t="shared" si="102"/>
        <v>2.5000000000000001E-2</v>
      </c>
      <c r="AM117" s="77">
        <f t="shared" si="102"/>
        <v>2.5000000000000001E-2</v>
      </c>
      <c r="AN117" s="77">
        <f t="shared" si="102"/>
        <v>2.5000000000000001E-2</v>
      </c>
      <c r="AO117" s="77">
        <f t="shared" si="102"/>
        <v>2.5000000000000001E-2</v>
      </c>
      <c r="AP117" s="77">
        <f t="shared" si="102"/>
        <v>2.5000000000000001E-2</v>
      </c>
      <c r="AQ117" s="77">
        <f t="shared" si="102"/>
        <v>2.5000000000000001E-2</v>
      </c>
      <c r="AR117" s="77">
        <f t="shared" si="103"/>
        <v>2.5000000000000001E-2</v>
      </c>
      <c r="AS117" s="77">
        <f t="shared" si="103"/>
        <v>2.5000000000000001E-2</v>
      </c>
      <c r="AT117" s="77">
        <f t="shared" si="103"/>
        <v>2.5000000000000001E-2</v>
      </c>
      <c r="AU117" s="77">
        <f t="shared" si="103"/>
        <v>2.5000000000000001E-2</v>
      </c>
      <c r="AV117" s="77">
        <f t="shared" si="103"/>
        <v>2.5000000000000001E-2</v>
      </c>
      <c r="AW117" s="77">
        <f t="shared" si="103"/>
        <v>2.5000000000000001E-2</v>
      </c>
      <c r="AX117" s="77">
        <f t="shared" si="103"/>
        <v>2.5000000000000001E-2</v>
      </c>
      <c r="AY117" s="77">
        <f t="shared" si="103"/>
        <v>2.5000000000000001E-2</v>
      </c>
      <c r="AZ117" s="77">
        <f t="shared" si="103"/>
        <v>2.5000000000000001E-2</v>
      </c>
      <c r="BA117" s="77">
        <f t="shared" si="103"/>
        <v>2.5000000000000001E-2</v>
      </c>
      <c r="BB117" s="77">
        <f t="shared" si="104"/>
        <v>2.5000000000000001E-2</v>
      </c>
      <c r="BC117" s="77">
        <f t="shared" si="104"/>
        <v>2.5000000000000001E-2</v>
      </c>
      <c r="BD117" s="77">
        <f t="shared" si="104"/>
        <v>2.5000000000000001E-2</v>
      </c>
      <c r="BE117" s="77">
        <f t="shared" si="104"/>
        <v>2.5000000000000001E-2</v>
      </c>
      <c r="BF117" s="77">
        <f t="shared" si="104"/>
        <v>2.5000000000000001E-2</v>
      </c>
      <c r="BG117" s="77">
        <f t="shared" si="104"/>
        <v>2.5000000000000001E-2</v>
      </c>
      <c r="BH117" s="77">
        <f t="shared" si="104"/>
        <v>2.5000000000000001E-2</v>
      </c>
      <c r="BI117" s="77">
        <f t="shared" si="104"/>
        <v>2.5000000000000001E-2</v>
      </c>
      <c r="BJ117" s="77">
        <f t="shared" si="104"/>
        <v>2.5000000000000001E-2</v>
      </c>
      <c r="BK117" s="77">
        <f t="shared" si="104"/>
        <v>2.5000000000000001E-2</v>
      </c>
      <c r="BL117" s="77">
        <f t="shared" si="105"/>
        <v>2.5000000000000001E-2</v>
      </c>
      <c r="BM117" s="77"/>
    </row>
    <row r="118" spans="1:65" s="12" customFormat="1">
      <c r="A118" s="18"/>
      <c r="C118" s="17"/>
      <c r="D118" s="78"/>
      <c r="E118" s="78"/>
      <c r="F118" s="78"/>
      <c r="G118" s="78"/>
      <c r="H118" s="78"/>
      <c r="I118" s="78"/>
      <c r="J118" s="78"/>
      <c r="K118" s="78"/>
      <c r="L118" s="78"/>
      <c r="M118" s="78"/>
      <c r="N118" s="78"/>
      <c r="O118" s="78"/>
      <c r="P118" s="78"/>
      <c r="Q118" s="78"/>
      <c r="R118" s="78"/>
      <c r="S118" s="78"/>
      <c r="T118" s="78"/>
      <c r="U118" s="78"/>
      <c r="V118" s="78"/>
      <c r="W118" s="78"/>
      <c r="X118" s="78"/>
      <c r="Y118" s="78"/>
      <c r="Z118" s="78"/>
      <c r="AA118" s="78"/>
      <c r="AB118" s="78"/>
      <c r="AC118" s="78"/>
      <c r="AD118" s="78"/>
      <c r="AE118" s="78"/>
      <c r="AF118" s="78"/>
      <c r="AG118" s="78"/>
      <c r="AH118" s="78"/>
      <c r="AI118" s="78"/>
      <c r="AJ118" s="78"/>
      <c r="AK118" s="78"/>
      <c r="AL118" s="78"/>
      <c r="AM118" s="78"/>
      <c r="AN118" s="78"/>
      <c r="AO118" s="78"/>
      <c r="AP118" s="78"/>
      <c r="AQ118" s="78"/>
      <c r="AR118" s="78"/>
      <c r="AS118" s="78"/>
      <c r="AT118" s="78"/>
      <c r="AU118" s="78"/>
      <c r="AV118" s="78"/>
      <c r="AW118" s="78"/>
      <c r="AX118" s="78"/>
      <c r="AY118" s="78"/>
      <c r="AZ118" s="78"/>
      <c r="BA118" s="78"/>
      <c r="BB118" s="78"/>
      <c r="BC118" s="78"/>
      <c r="BD118" s="78"/>
    </row>
    <row r="119" spans="1:65" s="12" customFormat="1">
      <c r="A119" s="18"/>
      <c r="C119" s="17"/>
      <c r="D119" s="78"/>
      <c r="E119" s="78"/>
      <c r="F119" s="78"/>
      <c r="G119" s="78"/>
      <c r="H119" s="78"/>
      <c r="I119" s="78"/>
      <c r="J119" s="78"/>
      <c r="K119" s="78"/>
      <c r="L119" s="78"/>
      <c r="M119" s="78"/>
      <c r="N119" s="78"/>
      <c r="O119" s="78"/>
      <c r="P119" s="78"/>
      <c r="Q119" s="78"/>
      <c r="R119" s="78"/>
      <c r="S119" s="78"/>
      <c r="T119" s="78"/>
      <c r="U119" s="78"/>
      <c r="V119" s="78"/>
      <c r="W119" s="78"/>
      <c r="X119" s="78"/>
      <c r="Y119" s="78"/>
      <c r="Z119" s="78"/>
      <c r="AA119" s="78"/>
      <c r="AB119" s="78"/>
      <c r="AC119" s="78"/>
      <c r="AD119" s="78"/>
      <c r="AE119" s="78"/>
      <c r="AF119" s="78"/>
      <c r="AG119" s="78"/>
      <c r="AH119" s="78"/>
      <c r="AI119" s="78"/>
      <c r="AJ119" s="78"/>
      <c r="AK119" s="78"/>
      <c r="AL119" s="78"/>
      <c r="AM119" s="78"/>
      <c r="AN119" s="78"/>
      <c r="AO119" s="78"/>
      <c r="AP119" s="78"/>
      <c r="AQ119" s="78"/>
      <c r="AR119" s="78"/>
      <c r="AS119" s="78"/>
      <c r="AT119" s="78"/>
      <c r="AU119" s="78"/>
      <c r="AV119" s="78"/>
      <c r="AW119" s="78"/>
      <c r="AX119" s="78"/>
      <c r="AY119" s="78"/>
      <c r="AZ119" s="78"/>
      <c r="BA119" s="78"/>
      <c r="BB119" s="78"/>
      <c r="BC119" s="78"/>
      <c r="BD119" s="78"/>
    </row>
    <row r="120" spans="1:65" s="12" customFormat="1">
      <c r="A120" s="18"/>
      <c r="C120" s="17"/>
      <c r="D120" s="78" t="str">
        <f>CONCATENATE(A122," repayment schedule")</f>
        <v>IDA - regular repayment schedule</v>
      </c>
    </row>
    <row r="121" spans="1:65" s="80" customFormat="1" ht="18" customHeight="1">
      <c r="A121" s="107" t="str">
        <f>B11</f>
        <v>IDA - regular</v>
      </c>
      <c r="C121" s="81"/>
      <c r="D121" s="82">
        <f t="shared" ref="D121:AI121" si="106">+VLOOKUP($A121,$B$107:$BL$117,D$113,FALSE)</f>
        <v>0</v>
      </c>
      <c r="E121" s="82">
        <f t="shared" si="106"/>
        <v>0</v>
      </c>
      <c r="F121" s="82">
        <f t="shared" si="106"/>
        <v>0</v>
      </c>
      <c r="G121" s="82">
        <f t="shared" si="106"/>
        <v>0</v>
      </c>
      <c r="H121" s="82">
        <f t="shared" si="106"/>
        <v>0</v>
      </c>
      <c r="I121" s="82">
        <f t="shared" si="106"/>
        <v>0</v>
      </c>
      <c r="J121" s="82">
        <f t="shared" si="106"/>
        <v>0</v>
      </c>
      <c r="K121" s="82">
        <f t="shared" si="106"/>
        <v>3.125E-2</v>
      </c>
      <c r="L121" s="82">
        <f t="shared" si="106"/>
        <v>3.125E-2</v>
      </c>
      <c r="M121" s="82">
        <f t="shared" si="106"/>
        <v>3.125E-2</v>
      </c>
      <c r="N121" s="82">
        <f t="shared" si="106"/>
        <v>3.125E-2</v>
      </c>
      <c r="O121" s="82">
        <f t="shared" si="106"/>
        <v>3.125E-2</v>
      </c>
      <c r="P121" s="82">
        <f t="shared" si="106"/>
        <v>3.125E-2</v>
      </c>
      <c r="Q121" s="82">
        <f t="shared" si="106"/>
        <v>3.125E-2</v>
      </c>
      <c r="R121" s="82">
        <f t="shared" si="106"/>
        <v>3.125E-2</v>
      </c>
      <c r="S121" s="82">
        <f t="shared" si="106"/>
        <v>3.125E-2</v>
      </c>
      <c r="T121" s="82">
        <f t="shared" si="106"/>
        <v>3.125E-2</v>
      </c>
      <c r="U121" s="82">
        <f t="shared" si="106"/>
        <v>3.125E-2</v>
      </c>
      <c r="V121" s="82">
        <f t="shared" si="106"/>
        <v>3.125E-2</v>
      </c>
      <c r="W121" s="82">
        <f t="shared" si="106"/>
        <v>3.125E-2</v>
      </c>
      <c r="X121" s="82">
        <f t="shared" si="106"/>
        <v>3.125E-2</v>
      </c>
      <c r="Y121" s="82">
        <f t="shared" si="106"/>
        <v>3.125E-2</v>
      </c>
      <c r="Z121" s="82">
        <f t="shared" si="106"/>
        <v>3.125E-2</v>
      </c>
      <c r="AA121" s="82">
        <f t="shared" si="106"/>
        <v>3.125E-2</v>
      </c>
      <c r="AB121" s="82">
        <f t="shared" si="106"/>
        <v>3.125E-2</v>
      </c>
      <c r="AC121" s="82">
        <f t="shared" si="106"/>
        <v>3.125E-2</v>
      </c>
      <c r="AD121" s="82">
        <f t="shared" si="106"/>
        <v>3.125E-2</v>
      </c>
      <c r="AE121" s="82">
        <f t="shared" si="106"/>
        <v>3.125E-2</v>
      </c>
      <c r="AF121" s="82">
        <f t="shared" si="106"/>
        <v>3.125E-2</v>
      </c>
      <c r="AG121" s="82">
        <f t="shared" si="106"/>
        <v>3.125E-2</v>
      </c>
      <c r="AH121" s="82">
        <f t="shared" si="106"/>
        <v>3.125E-2</v>
      </c>
      <c r="AI121" s="82">
        <f t="shared" si="106"/>
        <v>3.125E-2</v>
      </c>
      <c r="AJ121" s="82">
        <f t="shared" ref="AJ121:BD121" si="107">+VLOOKUP($A121,$B$107:$BL$117,AJ$113,FALSE)</f>
        <v>3.125E-2</v>
      </c>
      <c r="AK121" s="82">
        <f t="shared" si="107"/>
        <v>3.125E-2</v>
      </c>
      <c r="AL121" s="82">
        <f t="shared" si="107"/>
        <v>3.125E-2</v>
      </c>
      <c r="AM121" s="82">
        <f t="shared" si="107"/>
        <v>3.125E-2</v>
      </c>
      <c r="AN121" s="82">
        <f t="shared" si="107"/>
        <v>3.125E-2</v>
      </c>
      <c r="AO121" s="82">
        <f t="shared" si="107"/>
        <v>3.125E-2</v>
      </c>
      <c r="AP121" s="82">
        <f t="shared" si="107"/>
        <v>3.125E-2</v>
      </c>
      <c r="AQ121" s="82">
        <f t="shared" si="107"/>
        <v>0</v>
      </c>
      <c r="AR121" s="82">
        <f t="shared" si="107"/>
        <v>0</v>
      </c>
      <c r="AS121" s="82">
        <f t="shared" si="107"/>
        <v>0</v>
      </c>
      <c r="AT121" s="82">
        <f t="shared" si="107"/>
        <v>0</v>
      </c>
      <c r="AU121" s="82">
        <f t="shared" si="107"/>
        <v>0</v>
      </c>
      <c r="AV121" s="82">
        <f t="shared" si="107"/>
        <v>0</v>
      </c>
      <c r="AW121" s="82">
        <f t="shared" si="107"/>
        <v>0</v>
      </c>
      <c r="AX121" s="82">
        <f t="shared" si="107"/>
        <v>0</v>
      </c>
      <c r="AY121" s="82">
        <f t="shared" si="107"/>
        <v>0</v>
      </c>
      <c r="AZ121" s="82">
        <f t="shared" si="107"/>
        <v>0</v>
      </c>
      <c r="BA121" s="82">
        <f t="shared" si="107"/>
        <v>0</v>
      </c>
      <c r="BB121" s="82">
        <f t="shared" si="107"/>
        <v>0</v>
      </c>
      <c r="BC121" s="82">
        <f t="shared" si="107"/>
        <v>0</v>
      </c>
      <c r="BD121" s="82">
        <f t="shared" si="107"/>
        <v>0</v>
      </c>
    </row>
    <row r="122" spans="1:65" s="12" customFormat="1" ht="23.25" customHeight="1">
      <c r="A122" s="112" t="str">
        <f>B11</f>
        <v>IDA - regular</v>
      </c>
      <c r="D122" s="12">
        <v>0</v>
      </c>
      <c r="E122" s="12">
        <f t="shared" ref="E122:AJ122" si="108">D122+1</f>
        <v>1</v>
      </c>
      <c r="F122" s="12">
        <f t="shared" si="108"/>
        <v>2</v>
      </c>
      <c r="G122" s="12">
        <f t="shared" si="108"/>
        <v>3</v>
      </c>
      <c r="H122" s="12">
        <f t="shared" si="108"/>
        <v>4</v>
      </c>
      <c r="I122" s="12">
        <f t="shared" si="108"/>
        <v>5</v>
      </c>
      <c r="J122" s="12">
        <f t="shared" si="108"/>
        <v>6</v>
      </c>
      <c r="K122" s="12">
        <f t="shared" si="108"/>
        <v>7</v>
      </c>
      <c r="L122" s="12">
        <f t="shared" si="108"/>
        <v>8</v>
      </c>
      <c r="M122" s="12">
        <f t="shared" si="108"/>
        <v>9</v>
      </c>
      <c r="N122" s="12">
        <f t="shared" si="108"/>
        <v>10</v>
      </c>
      <c r="O122" s="12">
        <f t="shared" si="108"/>
        <v>11</v>
      </c>
      <c r="P122" s="12">
        <f t="shared" si="108"/>
        <v>12</v>
      </c>
      <c r="Q122" s="12">
        <f t="shared" si="108"/>
        <v>13</v>
      </c>
      <c r="R122" s="12">
        <f t="shared" si="108"/>
        <v>14</v>
      </c>
      <c r="S122" s="12">
        <f t="shared" si="108"/>
        <v>15</v>
      </c>
      <c r="T122" s="12">
        <f t="shared" si="108"/>
        <v>16</v>
      </c>
      <c r="U122" s="12">
        <f t="shared" si="108"/>
        <v>17</v>
      </c>
      <c r="V122" s="12">
        <f t="shared" si="108"/>
        <v>18</v>
      </c>
      <c r="W122" s="12">
        <f t="shared" si="108"/>
        <v>19</v>
      </c>
      <c r="X122" s="12">
        <f t="shared" si="108"/>
        <v>20</v>
      </c>
      <c r="Y122" s="12">
        <f t="shared" si="108"/>
        <v>21</v>
      </c>
      <c r="Z122" s="12">
        <f t="shared" si="108"/>
        <v>22</v>
      </c>
      <c r="AA122" s="12">
        <f t="shared" si="108"/>
        <v>23</v>
      </c>
      <c r="AB122" s="12">
        <f t="shared" si="108"/>
        <v>24</v>
      </c>
      <c r="AC122" s="12">
        <f t="shared" si="108"/>
        <v>25</v>
      </c>
      <c r="AD122" s="12">
        <f t="shared" si="108"/>
        <v>26</v>
      </c>
      <c r="AE122" s="12">
        <f t="shared" si="108"/>
        <v>27</v>
      </c>
      <c r="AF122" s="12">
        <f t="shared" si="108"/>
        <v>28</v>
      </c>
      <c r="AG122" s="12">
        <f t="shared" si="108"/>
        <v>29</v>
      </c>
      <c r="AH122" s="12">
        <f t="shared" si="108"/>
        <v>30</v>
      </c>
      <c r="AI122" s="12">
        <f t="shared" si="108"/>
        <v>31</v>
      </c>
      <c r="AJ122" s="12">
        <f t="shared" si="108"/>
        <v>32</v>
      </c>
      <c r="AK122" s="12">
        <f t="shared" ref="AK122:BM122" si="109">AJ122+1</f>
        <v>33</v>
      </c>
      <c r="AL122" s="12">
        <f t="shared" si="109"/>
        <v>34</v>
      </c>
      <c r="AM122" s="12">
        <f t="shared" si="109"/>
        <v>35</v>
      </c>
      <c r="AN122" s="12">
        <f t="shared" si="109"/>
        <v>36</v>
      </c>
      <c r="AO122" s="12">
        <f t="shared" si="109"/>
        <v>37</v>
      </c>
      <c r="AP122" s="12">
        <f t="shared" si="109"/>
        <v>38</v>
      </c>
      <c r="AQ122" s="12">
        <f t="shared" si="109"/>
        <v>39</v>
      </c>
      <c r="AR122" s="12">
        <f t="shared" si="109"/>
        <v>40</v>
      </c>
      <c r="AS122" s="12">
        <f t="shared" si="109"/>
        <v>41</v>
      </c>
      <c r="AT122" s="12">
        <f t="shared" si="109"/>
        <v>42</v>
      </c>
      <c r="AU122" s="12">
        <f t="shared" si="109"/>
        <v>43</v>
      </c>
      <c r="AV122" s="12">
        <f t="shared" si="109"/>
        <v>44</v>
      </c>
      <c r="AW122" s="12">
        <f t="shared" si="109"/>
        <v>45</v>
      </c>
      <c r="AX122" s="12">
        <f t="shared" si="109"/>
        <v>46</v>
      </c>
      <c r="AY122" s="12">
        <f t="shared" si="109"/>
        <v>47</v>
      </c>
      <c r="AZ122" s="12">
        <f t="shared" si="109"/>
        <v>48</v>
      </c>
      <c r="BA122" s="12">
        <f t="shared" si="109"/>
        <v>49</v>
      </c>
      <c r="BB122" s="12">
        <f t="shared" si="109"/>
        <v>50</v>
      </c>
      <c r="BC122" s="12">
        <f t="shared" si="109"/>
        <v>51</v>
      </c>
      <c r="BD122" s="12">
        <f t="shared" si="109"/>
        <v>52</v>
      </c>
      <c r="BE122" s="12">
        <f t="shared" si="109"/>
        <v>53</v>
      </c>
      <c r="BF122" s="12">
        <f t="shared" si="109"/>
        <v>54</v>
      </c>
      <c r="BG122" s="12">
        <f t="shared" si="109"/>
        <v>55</v>
      </c>
      <c r="BH122" s="12">
        <f t="shared" si="109"/>
        <v>56</v>
      </c>
      <c r="BI122" s="12">
        <f t="shared" si="109"/>
        <v>57</v>
      </c>
      <c r="BJ122" s="12">
        <f t="shared" si="109"/>
        <v>58</v>
      </c>
      <c r="BK122" s="12">
        <f t="shared" si="109"/>
        <v>59</v>
      </c>
      <c r="BL122" s="12">
        <f t="shared" si="109"/>
        <v>60</v>
      </c>
      <c r="BM122" s="12">
        <f t="shared" si="109"/>
        <v>61</v>
      </c>
    </row>
    <row r="123" spans="1:65" s="12" customFormat="1" ht="13.5" customHeight="1">
      <c r="A123" s="28" t="str">
        <f>+"Grace "&amp; 'Input 4 - External Financing WB'!A122&amp;""</f>
        <v>Grace IDA - regular</v>
      </c>
      <c r="B123" s="110">
        <f>INDEX($B$7:$I$17, MATCH($A122, $B$7:$B$17, 0), MATCH("Grace Period", $B$7:$I$7, 0))</f>
        <v>6</v>
      </c>
      <c r="C123" s="17"/>
      <c r="D123" s="25">
        <f ca="1">$D$106</f>
        <v>0</v>
      </c>
      <c r="E123" s="25">
        <f t="shared" ref="E123:AJ123" ca="1" si="110">D123+1</f>
        <v>1</v>
      </c>
      <c r="F123" s="25">
        <f t="shared" ca="1" si="110"/>
        <v>2</v>
      </c>
      <c r="G123" s="25">
        <f t="shared" ca="1" si="110"/>
        <v>3</v>
      </c>
      <c r="H123" s="25">
        <f t="shared" ca="1" si="110"/>
        <v>4</v>
      </c>
      <c r="I123" s="25">
        <f t="shared" ca="1" si="110"/>
        <v>5</v>
      </c>
      <c r="J123" s="25">
        <f t="shared" ca="1" si="110"/>
        <v>6</v>
      </c>
      <c r="K123" s="25">
        <f t="shared" ca="1" si="110"/>
        <v>7</v>
      </c>
      <c r="L123" s="25">
        <f t="shared" ca="1" si="110"/>
        <v>8</v>
      </c>
      <c r="M123" s="25">
        <f t="shared" ca="1" si="110"/>
        <v>9</v>
      </c>
      <c r="N123" s="25">
        <f t="shared" ca="1" si="110"/>
        <v>10</v>
      </c>
      <c r="O123" s="25">
        <f t="shared" ca="1" si="110"/>
        <v>11</v>
      </c>
      <c r="P123" s="25">
        <f t="shared" ca="1" si="110"/>
        <v>12</v>
      </c>
      <c r="Q123" s="25">
        <f t="shared" ca="1" si="110"/>
        <v>13</v>
      </c>
      <c r="R123" s="25">
        <f t="shared" ca="1" si="110"/>
        <v>14</v>
      </c>
      <c r="S123" s="25">
        <f t="shared" ca="1" si="110"/>
        <v>15</v>
      </c>
      <c r="T123" s="25">
        <f t="shared" ca="1" si="110"/>
        <v>16</v>
      </c>
      <c r="U123" s="25">
        <f t="shared" ca="1" si="110"/>
        <v>17</v>
      </c>
      <c r="V123" s="25">
        <f t="shared" ca="1" si="110"/>
        <v>18</v>
      </c>
      <c r="W123" s="25">
        <f t="shared" ca="1" si="110"/>
        <v>19</v>
      </c>
      <c r="X123" s="25">
        <f t="shared" ca="1" si="110"/>
        <v>20</v>
      </c>
      <c r="Y123" s="25">
        <f t="shared" ca="1" si="110"/>
        <v>21</v>
      </c>
      <c r="Z123" s="25">
        <f t="shared" ca="1" si="110"/>
        <v>22</v>
      </c>
      <c r="AA123" s="25">
        <f t="shared" ca="1" si="110"/>
        <v>23</v>
      </c>
      <c r="AB123" s="25">
        <f t="shared" ca="1" si="110"/>
        <v>24</v>
      </c>
      <c r="AC123" s="25">
        <f t="shared" ca="1" si="110"/>
        <v>25</v>
      </c>
      <c r="AD123" s="25">
        <f t="shared" ca="1" si="110"/>
        <v>26</v>
      </c>
      <c r="AE123" s="25">
        <f t="shared" ca="1" si="110"/>
        <v>27</v>
      </c>
      <c r="AF123" s="25">
        <f t="shared" ca="1" si="110"/>
        <v>28</v>
      </c>
      <c r="AG123" s="25">
        <f t="shared" ca="1" si="110"/>
        <v>29</v>
      </c>
      <c r="AH123" s="25">
        <f t="shared" ca="1" si="110"/>
        <v>30</v>
      </c>
      <c r="AI123" s="25">
        <f t="shared" ca="1" si="110"/>
        <v>31</v>
      </c>
      <c r="AJ123" s="25">
        <f t="shared" ca="1" si="110"/>
        <v>32</v>
      </c>
      <c r="AK123" s="25">
        <f t="shared" ref="AK123:BM123" ca="1" si="111">AJ123+1</f>
        <v>33</v>
      </c>
      <c r="AL123" s="25">
        <f t="shared" ca="1" si="111"/>
        <v>34</v>
      </c>
      <c r="AM123" s="25">
        <f t="shared" ca="1" si="111"/>
        <v>35</v>
      </c>
      <c r="AN123" s="25">
        <f t="shared" ca="1" si="111"/>
        <v>36</v>
      </c>
      <c r="AO123" s="25">
        <f t="shared" ca="1" si="111"/>
        <v>37</v>
      </c>
      <c r="AP123" s="25">
        <f t="shared" ca="1" si="111"/>
        <v>38</v>
      </c>
      <c r="AQ123" s="25">
        <f t="shared" ca="1" si="111"/>
        <v>39</v>
      </c>
      <c r="AR123" s="25">
        <f t="shared" ca="1" si="111"/>
        <v>40</v>
      </c>
      <c r="AS123" s="25">
        <f t="shared" ca="1" si="111"/>
        <v>41</v>
      </c>
      <c r="AT123" s="25">
        <f t="shared" ca="1" si="111"/>
        <v>42</v>
      </c>
      <c r="AU123" s="25">
        <f t="shared" ca="1" si="111"/>
        <v>43</v>
      </c>
      <c r="AV123" s="25">
        <f t="shared" ca="1" si="111"/>
        <v>44</v>
      </c>
      <c r="AW123" s="25">
        <f t="shared" ca="1" si="111"/>
        <v>45</v>
      </c>
      <c r="AX123" s="25">
        <f t="shared" ca="1" si="111"/>
        <v>46</v>
      </c>
      <c r="AY123" s="25">
        <f t="shared" ca="1" si="111"/>
        <v>47</v>
      </c>
      <c r="AZ123" s="25">
        <f t="shared" ca="1" si="111"/>
        <v>48</v>
      </c>
      <c r="BA123" s="25">
        <f t="shared" ca="1" si="111"/>
        <v>49</v>
      </c>
      <c r="BB123" s="25">
        <f t="shared" ca="1" si="111"/>
        <v>50</v>
      </c>
      <c r="BC123" s="25">
        <f t="shared" ca="1" si="111"/>
        <v>51</v>
      </c>
      <c r="BD123" s="25">
        <f t="shared" ca="1" si="111"/>
        <v>52</v>
      </c>
      <c r="BE123" s="25">
        <f t="shared" ca="1" si="111"/>
        <v>53</v>
      </c>
      <c r="BF123" s="25">
        <f t="shared" ca="1" si="111"/>
        <v>54</v>
      </c>
      <c r="BG123" s="25">
        <f t="shared" ca="1" si="111"/>
        <v>55</v>
      </c>
      <c r="BH123" s="25">
        <f t="shared" ca="1" si="111"/>
        <v>56</v>
      </c>
      <c r="BI123" s="25">
        <f t="shared" ca="1" si="111"/>
        <v>57</v>
      </c>
      <c r="BJ123" s="25">
        <f t="shared" ca="1" si="111"/>
        <v>58</v>
      </c>
      <c r="BK123" s="25">
        <f t="shared" ca="1" si="111"/>
        <v>59</v>
      </c>
      <c r="BL123" s="25">
        <f t="shared" ca="1" si="111"/>
        <v>60</v>
      </c>
      <c r="BM123" s="25">
        <f t="shared" ca="1" si="111"/>
        <v>61</v>
      </c>
    </row>
    <row r="124" spans="1:65" s="12" customFormat="1">
      <c r="A124" s="32" t="str">
        <f>+"Maturity "&amp; 'Input 4 - External Financing WB'!A122&amp;""</f>
        <v>Maturity IDA - regular</v>
      </c>
      <c r="B124" s="111">
        <f>INDEX($B$7:$I$17, MATCH($A122, $B$7:$B$17, 0), MATCH("Loan Maturity", $B$7:$I$7, 0))</f>
        <v>38</v>
      </c>
      <c r="C124" s="30" t="s">
        <v>1</v>
      </c>
      <c r="D124" s="31">
        <v>100</v>
      </c>
      <c r="E124" s="27"/>
      <c r="F124" s="27"/>
      <c r="G124" s="27"/>
      <c r="H124" s="27"/>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row>
    <row r="125" spans="1:65" s="12" customFormat="1">
      <c r="A125" s="32" t="str">
        <f>+"Interest "&amp; 'Input 4 - External Financing WB'!A122&amp;""</f>
        <v>Interest IDA - regular</v>
      </c>
      <c r="B125" s="35">
        <f>INDEX($B$7:$I$17, MATCH($A122, $B$7:$B$17, 0), MATCH("Interest rate", $B$7:$I$7, 0))</f>
        <v>7.4999999999999997E-3</v>
      </c>
      <c r="C125" s="30" t="s">
        <v>88</v>
      </c>
      <c r="D125" s="126">
        <f>D124-D126</f>
        <v>100</v>
      </c>
      <c r="E125" s="126">
        <f t="shared" ref="E125:AJ125" si="112">D125-E126</f>
        <v>100</v>
      </c>
      <c r="F125" s="126">
        <f t="shared" si="112"/>
        <v>100</v>
      </c>
      <c r="G125" s="126">
        <f t="shared" si="112"/>
        <v>100</v>
      </c>
      <c r="H125" s="126">
        <f t="shared" si="112"/>
        <v>100</v>
      </c>
      <c r="I125" s="126">
        <f t="shared" si="112"/>
        <v>100</v>
      </c>
      <c r="J125" s="126">
        <f t="shared" si="112"/>
        <v>100</v>
      </c>
      <c r="K125" s="126">
        <f>J125-K126</f>
        <v>96.875</v>
      </c>
      <c r="L125" s="126">
        <f t="shared" si="112"/>
        <v>93.75</v>
      </c>
      <c r="M125" s="126">
        <f t="shared" si="112"/>
        <v>90.625</v>
      </c>
      <c r="N125" s="126">
        <f t="shared" si="112"/>
        <v>87.5</v>
      </c>
      <c r="O125" s="126">
        <f t="shared" si="112"/>
        <v>84.375</v>
      </c>
      <c r="P125" s="126">
        <f t="shared" si="112"/>
        <v>81.25</v>
      </c>
      <c r="Q125" s="126">
        <f t="shared" si="112"/>
        <v>78.125</v>
      </c>
      <c r="R125" s="126">
        <f t="shared" si="112"/>
        <v>75</v>
      </c>
      <c r="S125" s="126">
        <f t="shared" si="112"/>
        <v>71.875</v>
      </c>
      <c r="T125" s="126">
        <f t="shared" si="112"/>
        <v>68.75</v>
      </c>
      <c r="U125" s="126">
        <f t="shared" si="112"/>
        <v>65.625</v>
      </c>
      <c r="V125" s="126">
        <f t="shared" si="112"/>
        <v>62.5</v>
      </c>
      <c r="W125" s="126">
        <f t="shared" si="112"/>
        <v>59.375</v>
      </c>
      <c r="X125" s="126">
        <f t="shared" si="112"/>
        <v>56.25</v>
      </c>
      <c r="Y125" s="126">
        <f t="shared" si="112"/>
        <v>53.125</v>
      </c>
      <c r="Z125" s="126">
        <f t="shared" si="112"/>
        <v>50</v>
      </c>
      <c r="AA125" s="126">
        <f t="shared" si="112"/>
        <v>46.875</v>
      </c>
      <c r="AB125" s="126">
        <f t="shared" si="112"/>
        <v>43.75</v>
      </c>
      <c r="AC125" s="126">
        <f t="shared" si="112"/>
        <v>40.625</v>
      </c>
      <c r="AD125" s="126">
        <f t="shared" si="112"/>
        <v>37.5</v>
      </c>
      <c r="AE125" s="126">
        <f t="shared" si="112"/>
        <v>34.375</v>
      </c>
      <c r="AF125" s="126">
        <f t="shared" si="112"/>
        <v>31.25</v>
      </c>
      <c r="AG125" s="126">
        <f t="shared" si="112"/>
        <v>28.125</v>
      </c>
      <c r="AH125" s="126">
        <f t="shared" si="112"/>
        <v>25</v>
      </c>
      <c r="AI125" s="126">
        <f t="shared" si="112"/>
        <v>21.875</v>
      </c>
      <c r="AJ125" s="126">
        <f t="shared" si="112"/>
        <v>18.75</v>
      </c>
      <c r="AK125" s="126">
        <f t="shared" ref="AK125:AO125" si="113">AJ125-AK126</f>
        <v>15.625</v>
      </c>
      <c r="AL125" s="126">
        <f t="shared" si="113"/>
        <v>12.5</v>
      </c>
      <c r="AM125" s="126">
        <f t="shared" si="113"/>
        <v>9.375</v>
      </c>
      <c r="AN125" s="126">
        <f t="shared" si="113"/>
        <v>6.25</v>
      </c>
      <c r="AO125" s="126">
        <f t="shared" si="113"/>
        <v>3.125</v>
      </c>
      <c r="AP125" s="126">
        <f>AO125-AP126</f>
        <v>0</v>
      </c>
      <c r="AQ125" s="126"/>
      <c r="AR125" s="126"/>
      <c r="AS125" s="126"/>
      <c r="AT125" s="126"/>
      <c r="AU125" s="126"/>
      <c r="AV125" s="126"/>
      <c r="AW125" s="126"/>
      <c r="AX125" s="126"/>
      <c r="AY125" s="126"/>
      <c r="AZ125" s="126"/>
      <c r="BA125" s="126"/>
      <c r="BB125" s="126"/>
      <c r="BC125" s="126"/>
      <c r="BD125" s="126"/>
      <c r="BE125" s="126"/>
      <c r="BF125" s="126"/>
      <c r="BG125" s="126"/>
      <c r="BH125" s="126"/>
      <c r="BI125" s="126"/>
      <c r="BJ125" s="126"/>
      <c r="BK125" s="126"/>
      <c r="BL125" s="126"/>
      <c r="BM125" s="126"/>
    </row>
    <row r="126" spans="1:65" s="12" customFormat="1">
      <c r="A126" s="36" t="str">
        <f>+"Discount "&amp; 'Input 4 - External Financing WB'!A122&amp;""</f>
        <v>Discount IDA - regular</v>
      </c>
      <c r="B126" s="37">
        <f>INDEX($B$7:$I$17, MATCH($A122, $B$7:$B$17, 0), MATCH("Discount rate", $B$7:$I$7, 0))</f>
        <v>0.05</v>
      </c>
      <c r="C126" s="30" t="s">
        <v>89</v>
      </c>
      <c r="D126" s="132">
        <f t="shared" ref="D126:AI126" si="114">IF(D122-$D122&lt;$B123,0,IF(D122-$D122&lt;=$B124,$D124*D121,0))</f>
        <v>0</v>
      </c>
      <c r="E126" s="132">
        <f t="shared" si="114"/>
        <v>0</v>
      </c>
      <c r="F126" s="132">
        <f t="shared" si="114"/>
        <v>0</v>
      </c>
      <c r="G126" s="132">
        <f t="shared" si="114"/>
        <v>0</v>
      </c>
      <c r="H126" s="132">
        <f t="shared" si="114"/>
        <v>0</v>
      </c>
      <c r="I126" s="132">
        <f t="shared" si="114"/>
        <v>0</v>
      </c>
      <c r="J126" s="132">
        <f t="shared" si="114"/>
        <v>0</v>
      </c>
      <c r="K126" s="132">
        <f>IF(K122-$D122&lt;$B123,0,IF(K122-$D122&lt;=$B124,$D124*K121,0))</f>
        <v>3.125</v>
      </c>
      <c r="L126" s="132">
        <f t="shared" si="114"/>
        <v>3.125</v>
      </c>
      <c r="M126" s="132">
        <f t="shared" si="114"/>
        <v>3.125</v>
      </c>
      <c r="N126" s="132">
        <f t="shared" si="114"/>
        <v>3.125</v>
      </c>
      <c r="O126" s="132">
        <f t="shared" si="114"/>
        <v>3.125</v>
      </c>
      <c r="P126" s="132">
        <f t="shared" si="114"/>
        <v>3.125</v>
      </c>
      <c r="Q126" s="132">
        <f t="shared" si="114"/>
        <v>3.125</v>
      </c>
      <c r="R126" s="132">
        <f t="shared" si="114"/>
        <v>3.125</v>
      </c>
      <c r="S126" s="132">
        <f t="shared" si="114"/>
        <v>3.125</v>
      </c>
      <c r="T126" s="132">
        <f t="shared" si="114"/>
        <v>3.125</v>
      </c>
      <c r="U126" s="132">
        <f t="shared" si="114"/>
        <v>3.125</v>
      </c>
      <c r="V126" s="132">
        <f t="shared" si="114"/>
        <v>3.125</v>
      </c>
      <c r="W126" s="132">
        <f t="shared" si="114"/>
        <v>3.125</v>
      </c>
      <c r="X126" s="132">
        <f t="shared" si="114"/>
        <v>3.125</v>
      </c>
      <c r="Y126" s="132">
        <f t="shared" si="114"/>
        <v>3.125</v>
      </c>
      <c r="Z126" s="132">
        <f t="shared" si="114"/>
        <v>3.125</v>
      </c>
      <c r="AA126" s="132">
        <f t="shared" si="114"/>
        <v>3.125</v>
      </c>
      <c r="AB126" s="132">
        <f t="shared" si="114"/>
        <v>3.125</v>
      </c>
      <c r="AC126" s="132">
        <f t="shared" si="114"/>
        <v>3.125</v>
      </c>
      <c r="AD126" s="132">
        <f t="shared" si="114"/>
        <v>3.125</v>
      </c>
      <c r="AE126" s="132">
        <f t="shared" si="114"/>
        <v>3.125</v>
      </c>
      <c r="AF126" s="132">
        <f t="shared" si="114"/>
        <v>3.125</v>
      </c>
      <c r="AG126" s="132">
        <f t="shared" si="114"/>
        <v>3.125</v>
      </c>
      <c r="AH126" s="132">
        <f t="shared" si="114"/>
        <v>3.125</v>
      </c>
      <c r="AI126" s="132">
        <f t="shared" si="114"/>
        <v>3.125</v>
      </c>
      <c r="AJ126" s="132">
        <f t="shared" ref="AJ126:AP126" si="115">IF(AJ122-$D122&lt;$B123,0,IF(AJ122-$D122&lt;=$B124,$D124*AJ121,0))</f>
        <v>3.125</v>
      </c>
      <c r="AK126" s="132">
        <f t="shared" si="115"/>
        <v>3.125</v>
      </c>
      <c r="AL126" s="132">
        <f t="shared" si="115"/>
        <v>3.125</v>
      </c>
      <c r="AM126" s="132">
        <f t="shared" si="115"/>
        <v>3.125</v>
      </c>
      <c r="AN126" s="132">
        <f t="shared" si="115"/>
        <v>3.125</v>
      </c>
      <c r="AO126" s="132">
        <f t="shared" si="115"/>
        <v>3.125</v>
      </c>
      <c r="AP126" s="132">
        <f t="shared" si="115"/>
        <v>3.125</v>
      </c>
      <c r="AQ126" s="132"/>
      <c r="AR126" s="132"/>
      <c r="AS126" s="132"/>
      <c r="AT126" s="132"/>
      <c r="AU126" s="132"/>
      <c r="AV126" s="132"/>
      <c r="AW126" s="132"/>
      <c r="AX126" s="132"/>
      <c r="AY126" s="132"/>
      <c r="AZ126" s="132"/>
      <c r="BA126" s="132"/>
      <c r="BB126" s="132"/>
      <c r="BC126" s="132"/>
      <c r="BD126" s="132"/>
      <c r="BE126" s="132"/>
      <c r="BF126" s="132"/>
      <c r="BG126" s="132"/>
      <c r="BH126" s="132"/>
      <c r="BI126" s="132"/>
      <c r="BJ126" s="132"/>
      <c r="BK126" s="132"/>
      <c r="BL126" s="132"/>
      <c r="BM126" s="132"/>
    </row>
    <row r="127" spans="1:65" s="12" customFormat="1">
      <c r="A127" s="49"/>
      <c r="C127" s="30" t="s">
        <v>90</v>
      </c>
      <c r="D127" s="129"/>
      <c r="E127" s="129">
        <f t="shared" ref="E127:AJ127" si="116">$B125*D125</f>
        <v>0.75</v>
      </c>
      <c r="F127" s="129">
        <f t="shared" si="116"/>
        <v>0.75</v>
      </c>
      <c r="G127" s="129">
        <f t="shared" si="116"/>
        <v>0.75</v>
      </c>
      <c r="H127" s="129">
        <f t="shared" si="116"/>
        <v>0.75</v>
      </c>
      <c r="I127" s="129">
        <f t="shared" si="116"/>
        <v>0.75</v>
      </c>
      <c r="J127" s="129">
        <f t="shared" si="116"/>
        <v>0.75</v>
      </c>
      <c r="K127" s="129">
        <f t="shared" si="116"/>
        <v>0.75</v>
      </c>
      <c r="L127" s="129">
        <f t="shared" si="116"/>
        <v>0.7265625</v>
      </c>
      <c r="M127" s="129">
        <f t="shared" si="116"/>
        <v>0.703125</v>
      </c>
      <c r="N127" s="129">
        <f t="shared" si="116"/>
        <v>0.6796875</v>
      </c>
      <c r="O127" s="129">
        <f t="shared" si="116"/>
        <v>0.65625</v>
      </c>
      <c r="P127" s="129">
        <f t="shared" si="116"/>
        <v>0.6328125</v>
      </c>
      <c r="Q127" s="129">
        <f t="shared" si="116"/>
        <v>0.609375</v>
      </c>
      <c r="R127" s="129">
        <f t="shared" si="116"/>
        <v>0.5859375</v>
      </c>
      <c r="S127" s="129">
        <f t="shared" si="116"/>
        <v>0.5625</v>
      </c>
      <c r="T127" s="129">
        <f t="shared" si="116"/>
        <v>0.5390625</v>
      </c>
      <c r="U127" s="129">
        <f t="shared" si="116"/>
        <v>0.515625</v>
      </c>
      <c r="V127" s="129">
        <f t="shared" si="116"/>
        <v>0.4921875</v>
      </c>
      <c r="W127" s="129">
        <f t="shared" si="116"/>
        <v>0.46875</v>
      </c>
      <c r="X127" s="129">
        <f t="shared" si="116"/>
        <v>0.4453125</v>
      </c>
      <c r="Y127" s="129">
        <f t="shared" si="116"/>
        <v>0.421875</v>
      </c>
      <c r="Z127" s="129">
        <f t="shared" si="116"/>
        <v>0.3984375</v>
      </c>
      <c r="AA127" s="129">
        <f t="shared" si="116"/>
        <v>0.375</v>
      </c>
      <c r="AB127" s="129">
        <f t="shared" si="116"/>
        <v>0.3515625</v>
      </c>
      <c r="AC127" s="129">
        <f t="shared" si="116"/>
        <v>0.328125</v>
      </c>
      <c r="AD127" s="129">
        <f t="shared" si="116"/>
        <v>0.3046875</v>
      </c>
      <c r="AE127" s="129">
        <f t="shared" si="116"/>
        <v>0.28125</v>
      </c>
      <c r="AF127" s="129">
        <f t="shared" si="116"/>
        <v>0.2578125</v>
      </c>
      <c r="AG127" s="129">
        <f t="shared" si="116"/>
        <v>0.234375</v>
      </c>
      <c r="AH127" s="129">
        <f t="shared" si="116"/>
        <v>0.2109375</v>
      </c>
      <c r="AI127" s="129">
        <f t="shared" si="116"/>
        <v>0.1875</v>
      </c>
      <c r="AJ127" s="129">
        <f t="shared" si="116"/>
        <v>0.1640625</v>
      </c>
      <c r="AK127" s="129">
        <f t="shared" ref="AK127:AP127" si="117">$B125*AJ125</f>
        <v>0.140625</v>
      </c>
      <c r="AL127" s="129">
        <f t="shared" si="117"/>
        <v>0.1171875</v>
      </c>
      <c r="AM127" s="129">
        <f t="shared" si="117"/>
        <v>9.375E-2</v>
      </c>
      <c r="AN127" s="129">
        <f t="shared" si="117"/>
        <v>7.03125E-2</v>
      </c>
      <c r="AO127" s="129">
        <f t="shared" si="117"/>
        <v>4.6875E-2</v>
      </c>
      <c r="AP127" s="129">
        <f t="shared" si="117"/>
        <v>2.34375E-2</v>
      </c>
      <c r="AQ127" s="129"/>
      <c r="AR127" s="129"/>
      <c r="AS127" s="129"/>
      <c r="AT127" s="129"/>
      <c r="AU127" s="129"/>
      <c r="AV127" s="129"/>
      <c r="AW127" s="129"/>
      <c r="AX127" s="129"/>
      <c r="AY127" s="129"/>
      <c r="AZ127" s="129"/>
      <c r="BA127" s="129"/>
      <c r="BB127" s="129"/>
      <c r="BC127" s="129"/>
      <c r="BD127" s="129"/>
      <c r="BE127" s="129"/>
      <c r="BF127" s="129"/>
      <c r="BG127" s="129"/>
      <c r="BH127" s="129"/>
      <c r="BI127" s="129"/>
      <c r="BJ127" s="129"/>
      <c r="BK127" s="129"/>
      <c r="BL127" s="129"/>
      <c r="BM127" s="129"/>
    </row>
    <row r="128" spans="1:65" s="12" customFormat="1">
      <c r="A128" s="49"/>
      <c r="C128" s="30" t="s">
        <v>91</v>
      </c>
      <c r="D128" s="126">
        <f t="shared" ref="D128:AI128" si="118">D126+D127</f>
        <v>0</v>
      </c>
      <c r="E128" s="126">
        <f t="shared" si="118"/>
        <v>0.75</v>
      </c>
      <c r="F128" s="126">
        <f t="shared" si="118"/>
        <v>0.75</v>
      </c>
      <c r="G128" s="126">
        <f t="shared" si="118"/>
        <v>0.75</v>
      </c>
      <c r="H128" s="126">
        <f t="shared" si="118"/>
        <v>0.75</v>
      </c>
      <c r="I128" s="126">
        <f t="shared" si="118"/>
        <v>0.75</v>
      </c>
      <c r="J128" s="126">
        <f t="shared" si="118"/>
        <v>0.75</v>
      </c>
      <c r="K128" s="126">
        <f t="shared" si="118"/>
        <v>3.875</v>
      </c>
      <c r="L128" s="126">
        <f t="shared" si="118"/>
        <v>3.8515625</v>
      </c>
      <c r="M128" s="126">
        <f t="shared" si="118"/>
        <v>3.828125</v>
      </c>
      <c r="N128" s="126">
        <f t="shared" si="118"/>
        <v>3.8046875</v>
      </c>
      <c r="O128" s="126">
        <f t="shared" si="118"/>
        <v>3.78125</v>
      </c>
      <c r="P128" s="126">
        <f t="shared" si="118"/>
        <v>3.7578125</v>
      </c>
      <c r="Q128" s="126">
        <f t="shared" si="118"/>
        <v>3.734375</v>
      </c>
      <c r="R128" s="126">
        <f t="shared" si="118"/>
        <v>3.7109375</v>
      </c>
      <c r="S128" s="126">
        <f t="shared" si="118"/>
        <v>3.6875</v>
      </c>
      <c r="T128" s="126">
        <f t="shared" si="118"/>
        <v>3.6640625</v>
      </c>
      <c r="U128" s="126">
        <f t="shared" si="118"/>
        <v>3.640625</v>
      </c>
      <c r="V128" s="126">
        <f t="shared" si="118"/>
        <v>3.6171875</v>
      </c>
      <c r="W128" s="126">
        <f t="shared" si="118"/>
        <v>3.59375</v>
      </c>
      <c r="X128" s="126">
        <f t="shared" si="118"/>
        <v>3.5703125</v>
      </c>
      <c r="Y128" s="126">
        <f t="shared" si="118"/>
        <v>3.546875</v>
      </c>
      <c r="Z128" s="126">
        <f t="shared" si="118"/>
        <v>3.5234375</v>
      </c>
      <c r="AA128" s="126">
        <f t="shared" si="118"/>
        <v>3.5</v>
      </c>
      <c r="AB128" s="126">
        <f t="shared" si="118"/>
        <v>3.4765625</v>
      </c>
      <c r="AC128" s="126">
        <f t="shared" si="118"/>
        <v>3.453125</v>
      </c>
      <c r="AD128" s="126">
        <f t="shared" si="118"/>
        <v>3.4296875</v>
      </c>
      <c r="AE128" s="126">
        <f t="shared" si="118"/>
        <v>3.40625</v>
      </c>
      <c r="AF128" s="126">
        <f t="shared" si="118"/>
        <v>3.3828125</v>
      </c>
      <c r="AG128" s="126">
        <f t="shared" si="118"/>
        <v>3.359375</v>
      </c>
      <c r="AH128" s="126">
        <f t="shared" si="118"/>
        <v>3.3359375</v>
      </c>
      <c r="AI128" s="126">
        <f t="shared" si="118"/>
        <v>3.3125</v>
      </c>
      <c r="AJ128" s="126">
        <f t="shared" ref="AJ128:AP128" si="119">AJ126+AJ127</f>
        <v>3.2890625</v>
      </c>
      <c r="AK128" s="126">
        <f t="shared" si="119"/>
        <v>3.265625</v>
      </c>
      <c r="AL128" s="126">
        <f t="shared" si="119"/>
        <v>3.2421875</v>
      </c>
      <c r="AM128" s="126">
        <f t="shared" si="119"/>
        <v>3.21875</v>
      </c>
      <c r="AN128" s="126">
        <f t="shared" si="119"/>
        <v>3.1953125</v>
      </c>
      <c r="AO128" s="126">
        <f t="shared" si="119"/>
        <v>3.171875</v>
      </c>
      <c r="AP128" s="126">
        <f t="shared" si="119"/>
        <v>3.1484375</v>
      </c>
      <c r="AQ128" s="126"/>
      <c r="AR128" s="126"/>
      <c r="AS128" s="126"/>
      <c r="AT128" s="126"/>
      <c r="AU128" s="126"/>
      <c r="AV128" s="126"/>
      <c r="AW128" s="126"/>
      <c r="AX128" s="126"/>
      <c r="AY128" s="126"/>
      <c r="AZ128" s="126"/>
      <c r="BA128" s="126"/>
      <c r="BB128" s="126"/>
      <c r="BC128" s="126"/>
      <c r="BD128" s="126"/>
      <c r="BE128" s="126"/>
      <c r="BF128" s="126"/>
      <c r="BG128" s="126"/>
      <c r="BH128" s="126"/>
      <c r="BI128" s="126"/>
      <c r="BJ128" s="126"/>
      <c r="BK128" s="126"/>
      <c r="BL128" s="126"/>
      <c r="BM128" s="126"/>
    </row>
    <row r="129" spans="1:65" s="12" customFormat="1">
      <c r="A129" s="39"/>
      <c r="C129" s="30" t="s">
        <v>92</v>
      </c>
      <c r="D129" s="126">
        <f>IF($B125&gt;=$B126,D125,NPV($B126,E128:$BD128))</f>
        <v>46.323032944717802</v>
      </c>
      <c r="E129" s="126">
        <f>IF($B125&gt;=$B126,E125,NPV($B126,F128:$BD128))</f>
        <v>47.889184591953715</v>
      </c>
      <c r="F129" s="126">
        <f>IF($B125&gt;=$B126,F125,NPV($B126,G128:$BD128))</f>
        <v>49.533643821551401</v>
      </c>
      <c r="G129" s="126">
        <f>IF($B125&gt;=$B126,G125,NPV($B126,H128:$BD128))</f>
        <v>51.260326012628965</v>
      </c>
      <c r="H129" s="126">
        <f>IF($B125&gt;=$B126,H125,NPV($B126,I128:$BD128))</f>
        <v>53.073342313260426</v>
      </c>
      <c r="I129" s="126">
        <f>IF($B125&gt;=$B126,I125,NPV($B126,J128:$BD128))</f>
        <v>54.977009428923438</v>
      </c>
      <c r="J129" s="126">
        <f>IF($B125&gt;=$B126,J125,NPV($B126,K128:$BD128))</f>
        <v>56.97585990036962</v>
      </c>
      <c r="K129" s="126">
        <f>IF($B125&gt;=$B126,K125,NPV($B126,L128:$BD128))</f>
        <v>55.949652895388084</v>
      </c>
      <c r="L129" s="126">
        <f>IF($B125&gt;=$B126,L125,NPV($B126,M128:$BD128))</f>
        <v>54.895573040157494</v>
      </c>
      <c r="M129" s="126">
        <f>IF($B125&gt;=$B126,M125,NPV($B126,N128:$BD128))</f>
        <v>53.812226692165382</v>
      </c>
      <c r="N129" s="126">
        <f>IF($B125&gt;=$B126,N125,NPV($B126,O128:$BD128))</f>
        <v>52.698150526773659</v>
      </c>
      <c r="O129" s="126">
        <f>IF($B125&gt;=$B126,O125,NPV($B126,P128:$BD128))</f>
        <v>51.551808053112339</v>
      </c>
      <c r="P129" s="126">
        <f>IF($B125&gt;=$B126,P125,NPV($B126,Q128:$BD128))</f>
        <v>50.371585955767955</v>
      </c>
      <c r="Q129" s="126">
        <f>IF($B125&gt;=$B126,Q125,NPV($B126,R128:$BD128))</f>
        <v>49.155790253556368</v>
      </c>
      <c r="R129" s="126">
        <f>IF($B125&gt;=$B126,R125,NPV($B126,S128:$BD128))</f>
        <v>47.902642266234182</v>
      </c>
      <c r="S129" s="126">
        <f>IF($B125&gt;=$B126,S125,NPV($B126,T128:$BD128))</f>
        <v>46.610274379545892</v>
      </c>
      <c r="T129" s="126">
        <f>IF($B125&gt;=$B126,T125,NPV($B126,U128:$BD128))</f>
        <v>45.276725598523193</v>
      </c>
      <c r="U129" s="126">
        <f>IF($B125&gt;=$B126,U125,NPV($B126,V128:$BD128))</f>
        <v>43.89993687844936</v>
      </c>
      <c r="V129" s="126">
        <f>IF($B125&gt;=$B126,V125,NPV($B126,W128:$BD128))</f>
        <v>42.477746222371827</v>
      </c>
      <c r="W129" s="126">
        <f>IF($B125&gt;=$B126,W125,NPV($B126,X128:$BD128))</f>
        <v>41.007883533490414</v>
      </c>
      <c r="X129" s="126">
        <f>IF($B125&gt;=$B126,X125,NPV($B126,Y128:$BD128))</f>
        <v>39.487965210164937</v>
      </c>
      <c r="Y129" s="126">
        <f>IF($B125&gt;=$B126,Y125,NPV($B126,Z128:$BD128))</f>
        <v>37.915488470673182</v>
      </c>
      <c r="Z129" s="126">
        <f>IF($B125&gt;=$B126,Z125,NPV($B126,AA128:$BD128))</f>
        <v>36.287825394206848</v>
      </c>
      <c r="AA129" s="126">
        <f>IF($B125&gt;=$B126,AA125,NPV($B126,AB128:$BD128))</f>
        <v>34.602216663917197</v>
      </c>
      <c r="AB129" s="126">
        <f>IF($B125&gt;=$B126,AB125,NPV($B126,AC128:$BD128))</f>
        <v>32.855764997113049</v>
      </c>
      <c r="AC129" s="126">
        <f>IF($B125&gt;=$B126,AC125,NPV($B126,AD128:$BD128))</f>
        <v>31.045428246968715</v>
      </c>
      <c r="AD129" s="126">
        <f>IF($B125&gt;=$B126,AD125,NPV($B126,AE128:$BD128))</f>
        <v>29.168012159317147</v>
      </c>
      <c r="AE129" s="126">
        <f>IF($B125&gt;=$B126,AE125,NPV($B126,AF128:$BD128))</f>
        <v>27.220162767282996</v>
      </c>
      <c r="AF129" s="126">
        <f>IF($B125&gt;=$B126,AF125,NPV($B126,AG128:$BD128))</f>
        <v>25.198358405647152</v>
      </c>
      <c r="AG129" s="126">
        <f>IF($B125&gt;=$B126,AG125,NPV($B126,AH128:$BD128))</f>
        <v>23.098901325929511</v>
      </c>
      <c r="AH129" s="126">
        <f>IF($B125&gt;=$B126,AH125,NPV($B126,AI128:$BD128))</f>
        <v>20.917908892225988</v>
      </c>
      <c r="AI129" s="126">
        <f>IF($B125&gt;=$B126,AI125,NPV($B126,AJ128:$BD128))</f>
        <v>18.651304336837285</v>
      </c>
      <c r="AJ129" s="126">
        <f>IF($B125&gt;=$B126,AJ125,NPV($B126,AK128:$BD128))</f>
        <v>16.294807053679154</v>
      </c>
      <c r="AK129" s="126">
        <f>IF($B125&gt;=$B126,AK125,NPV($B126,AL128:$BD128))</f>
        <v>13.843922406363111</v>
      </c>
      <c r="AL129" s="126">
        <f>IF($B125&gt;=$B126,AL125,NPV($B126,AM128:$BD128))</f>
        <v>11.293931026681269</v>
      </c>
      <c r="AM129" s="126">
        <f>IF($B125&gt;=$B126,AM125,NPV($B126,AN128:$BD128))</f>
        <v>8.6398775780153318</v>
      </c>
      <c r="AN129" s="126">
        <f>IF($B125&gt;=$B126,AN125,NPV($B126,AO128:$BD128))</f>
        <v>5.8765589569160994</v>
      </c>
      <c r="AO129" s="126">
        <f>IF($B125&gt;=$B126,AO125,NPV($B126,AP128:$BD128))</f>
        <v>2.9985119047619047</v>
      </c>
      <c r="AP129" s="126">
        <f>IF($B125&gt;=$B126,AP125,NPV($B126,AQ128:$BD128))</f>
        <v>0</v>
      </c>
      <c r="AQ129" s="126"/>
      <c r="AR129" s="126"/>
      <c r="AS129" s="126"/>
      <c r="AT129" s="126"/>
      <c r="AU129" s="126"/>
      <c r="AV129" s="126"/>
      <c r="AW129" s="126"/>
      <c r="AX129" s="126"/>
      <c r="AY129" s="126"/>
      <c r="AZ129" s="126"/>
      <c r="BA129" s="126"/>
      <c r="BB129" s="126"/>
      <c r="BC129" s="126"/>
      <c r="BD129" s="126"/>
      <c r="BE129" s="126"/>
      <c r="BF129" s="126"/>
      <c r="BG129" s="126"/>
      <c r="BH129" s="126"/>
      <c r="BI129" s="126"/>
      <c r="BJ129" s="126"/>
      <c r="BK129" s="126"/>
      <c r="BL129" s="126"/>
      <c r="BM129" s="126"/>
    </row>
    <row r="130" spans="1:65" s="12" customFormat="1">
      <c r="A130" s="39"/>
      <c r="C130" s="30" t="s">
        <v>93</v>
      </c>
      <c r="D130" s="126">
        <f t="shared" ref="D130:AI130" si="120">IF(D129=0,0,(1-D129/D125)*100)</f>
        <v>53.676967055282198</v>
      </c>
      <c r="E130" s="126">
        <f t="shared" si="120"/>
        <v>52.110815408046285</v>
      </c>
      <c r="F130" s="126">
        <f t="shared" si="120"/>
        <v>50.466356178448599</v>
      </c>
      <c r="G130" s="126">
        <f t="shared" si="120"/>
        <v>48.739673987371035</v>
      </c>
      <c r="H130" s="126">
        <f t="shared" si="120"/>
        <v>46.926657686739567</v>
      </c>
      <c r="I130" s="126">
        <f t="shared" si="120"/>
        <v>45.022990571076562</v>
      </c>
      <c r="J130" s="126">
        <f t="shared" si="120"/>
        <v>43.02414009963038</v>
      </c>
      <c r="K130" s="126">
        <f t="shared" si="120"/>
        <v>42.245519591857459</v>
      </c>
      <c r="L130" s="126">
        <f t="shared" si="120"/>
        <v>41.444722090498672</v>
      </c>
      <c r="M130" s="126">
        <f t="shared" si="120"/>
        <v>40.620991236231305</v>
      </c>
      <c r="N130" s="126">
        <f t="shared" si="120"/>
        <v>39.773542255115814</v>
      </c>
      <c r="O130" s="126">
        <f t="shared" si="120"/>
        <v>38.901560825940926</v>
      </c>
      <c r="P130" s="126">
        <f t="shared" si="120"/>
        <v>38.00420190059328</v>
      </c>
      <c r="Q130" s="126">
        <f t="shared" si="120"/>
        <v>37.080588475447854</v>
      </c>
      <c r="R130" s="126">
        <f t="shared" si="120"/>
        <v>36.129810311687763</v>
      </c>
      <c r="S130" s="126">
        <f t="shared" si="120"/>
        <v>35.15092260237094</v>
      </c>
      <c r="T130" s="126">
        <f t="shared" si="120"/>
        <v>34.142944583966262</v>
      </c>
      <c r="U130" s="126">
        <f t="shared" si="120"/>
        <v>33.104858089981924</v>
      </c>
      <c r="V130" s="126">
        <f t="shared" si="120"/>
        <v>32.035606044205082</v>
      </c>
      <c r="W130" s="126">
        <f t="shared" si="120"/>
        <v>30.934090890963517</v>
      </c>
      <c r="X130" s="126">
        <f t="shared" si="120"/>
        <v>29.799172959706777</v>
      </c>
      <c r="Y130" s="126">
        <f t="shared" si="120"/>
        <v>28.629668761085782</v>
      </c>
      <c r="Z130" s="126">
        <f t="shared" si="120"/>
        <v>27.424349211586307</v>
      </c>
      <c r="AA130" s="126">
        <f t="shared" si="120"/>
        <v>26.181937783643317</v>
      </c>
      <c r="AB130" s="126">
        <f t="shared" si="120"/>
        <v>24.901108578027319</v>
      </c>
      <c r="AC130" s="126">
        <f t="shared" si="120"/>
        <v>23.580484315153928</v>
      </c>
      <c r="AD130" s="126">
        <f t="shared" si="120"/>
        <v>22.218634241820943</v>
      </c>
      <c r="AE130" s="126">
        <f t="shared" si="120"/>
        <v>20.814071949722191</v>
      </c>
      <c r="AF130" s="126">
        <f t="shared" si="120"/>
        <v>19.365253101929113</v>
      </c>
      <c r="AG130" s="126">
        <f t="shared" si="120"/>
        <v>17.870573063361739</v>
      </c>
      <c r="AH130" s="126">
        <f t="shared" si="120"/>
        <v>16.328364431096041</v>
      </c>
      <c r="AI130" s="126">
        <f t="shared" si="120"/>
        <v>14.736894460172412</v>
      </c>
      <c r="AJ130" s="126">
        <f t="shared" ref="AJ130:AP130" si="121">IF(AJ129=0,0,(1-AJ129/AJ125)*100)</f>
        <v>13.094362380377845</v>
      </c>
      <c r="AK130" s="126">
        <f t="shared" si="121"/>
        <v>11.398896599276087</v>
      </c>
      <c r="AL130" s="126">
        <f t="shared" si="121"/>
        <v>9.6485517865498416</v>
      </c>
      <c r="AM130" s="126">
        <f t="shared" si="121"/>
        <v>7.8413058345031317</v>
      </c>
      <c r="AN130" s="126">
        <f t="shared" si="121"/>
        <v>5.9750566893424057</v>
      </c>
      <c r="AO130" s="126">
        <f t="shared" si="121"/>
        <v>4.0476190476190554</v>
      </c>
      <c r="AP130" s="126">
        <f t="shared" si="121"/>
        <v>0</v>
      </c>
      <c r="AQ130" s="126"/>
      <c r="AR130" s="126"/>
      <c r="AS130" s="126"/>
      <c r="AT130" s="126"/>
      <c r="AU130" s="126"/>
      <c r="AV130" s="126"/>
      <c r="AW130" s="126"/>
      <c r="AX130" s="126"/>
      <c r="AY130" s="126"/>
      <c r="AZ130" s="126"/>
      <c r="BA130" s="126"/>
      <c r="BB130" s="126"/>
      <c r="BC130" s="126"/>
      <c r="BD130" s="126"/>
      <c r="BE130" s="126"/>
      <c r="BF130" s="126"/>
      <c r="BG130" s="126"/>
      <c r="BH130" s="126"/>
      <c r="BI130" s="126"/>
      <c r="BJ130" s="126"/>
      <c r="BK130" s="126"/>
      <c r="BL130" s="126"/>
      <c r="BM130" s="126"/>
    </row>
    <row r="131" spans="1:65" s="17" customFormat="1">
      <c r="A131" s="136"/>
      <c r="B131" s="124"/>
      <c r="C131" s="30" t="s">
        <v>2</v>
      </c>
      <c r="D131" s="131">
        <f t="shared" ref="D131:AP131" si="122">IF(D122-$B123&gt;0,D122-$B123,0)</f>
        <v>0</v>
      </c>
      <c r="E131" s="131">
        <f t="shared" si="122"/>
        <v>0</v>
      </c>
      <c r="F131" s="131">
        <f t="shared" si="122"/>
        <v>0</v>
      </c>
      <c r="G131" s="131">
        <f t="shared" si="122"/>
        <v>0</v>
      </c>
      <c r="H131" s="131">
        <f t="shared" si="122"/>
        <v>0</v>
      </c>
      <c r="I131" s="131">
        <f t="shared" si="122"/>
        <v>0</v>
      </c>
      <c r="J131" s="131">
        <f t="shared" si="122"/>
        <v>0</v>
      </c>
      <c r="K131" s="131">
        <f t="shared" si="122"/>
        <v>1</v>
      </c>
      <c r="L131" s="131">
        <f t="shared" si="122"/>
        <v>2</v>
      </c>
      <c r="M131" s="131">
        <f t="shared" si="122"/>
        <v>3</v>
      </c>
      <c r="N131" s="131">
        <f t="shared" si="122"/>
        <v>4</v>
      </c>
      <c r="O131" s="131">
        <f t="shared" si="122"/>
        <v>5</v>
      </c>
      <c r="P131" s="131">
        <f t="shared" si="122"/>
        <v>6</v>
      </c>
      <c r="Q131" s="131">
        <f t="shared" si="122"/>
        <v>7</v>
      </c>
      <c r="R131" s="131">
        <f t="shared" si="122"/>
        <v>8</v>
      </c>
      <c r="S131" s="131">
        <f t="shared" si="122"/>
        <v>9</v>
      </c>
      <c r="T131" s="131">
        <f t="shared" si="122"/>
        <v>10</v>
      </c>
      <c r="U131" s="131">
        <f t="shared" si="122"/>
        <v>11</v>
      </c>
      <c r="V131" s="131">
        <f t="shared" si="122"/>
        <v>12</v>
      </c>
      <c r="W131" s="131">
        <f t="shared" si="122"/>
        <v>13</v>
      </c>
      <c r="X131" s="131">
        <f t="shared" si="122"/>
        <v>14</v>
      </c>
      <c r="Y131" s="131">
        <f t="shared" si="122"/>
        <v>15</v>
      </c>
      <c r="Z131" s="131">
        <f t="shared" si="122"/>
        <v>16</v>
      </c>
      <c r="AA131" s="131">
        <f t="shared" si="122"/>
        <v>17</v>
      </c>
      <c r="AB131" s="131">
        <f t="shared" si="122"/>
        <v>18</v>
      </c>
      <c r="AC131" s="131">
        <f t="shared" si="122"/>
        <v>19</v>
      </c>
      <c r="AD131" s="131">
        <f t="shared" si="122"/>
        <v>20</v>
      </c>
      <c r="AE131" s="131">
        <f t="shared" si="122"/>
        <v>21</v>
      </c>
      <c r="AF131" s="131">
        <f t="shared" si="122"/>
        <v>22</v>
      </c>
      <c r="AG131" s="131">
        <f t="shared" si="122"/>
        <v>23</v>
      </c>
      <c r="AH131" s="131">
        <f t="shared" si="122"/>
        <v>24</v>
      </c>
      <c r="AI131" s="131">
        <f t="shared" si="122"/>
        <v>25</v>
      </c>
      <c r="AJ131" s="131">
        <f t="shared" si="122"/>
        <v>26</v>
      </c>
      <c r="AK131" s="131">
        <f t="shared" si="122"/>
        <v>27</v>
      </c>
      <c r="AL131" s="131">
        <f t="shared" si="122"/>
        <v>28</v>
      </c>
      <c r="AM131" s="131">
        <f t="shared" si="122"/>
        <v>29</v>
      </c>
      <c r="AN131" s="131">
        <f t="shared" si="122"/>
        <v>30</v>
      </c>
      <c r="AO131" s="131">
        <f t="shared" si="122"/>
        <v>31</v>
      </c>
      <c r="AP131" s="131">
        <f t="shared" si="122"/>
        <v>32</v>
      </c>
      <c r="AQ131" s="131"/>
      <c r="AR131" s="131"/>
      <c r="AS131" s="43"/>
      <c r="AT131" s="43"/>
      <c r="AU131" s="43"/>
      <c r="AV131" s="43"/>
      <c r="AW131" s="43"/>
      <c r="AX131" s="43"/>
      <c r="AY131" s="43"/>
      <c r="AZ131" s="43"/>
      <c r="BA131" s="43"/>
      <c r="BB131" s="43"/>
      <c r="BC131" s="43"/>
      <c r="BD131" s="43"/>
      <c r="BE131" s="43"/>
      <c r="BF131" s="43"/>
      <c r="BG131" s="43"/>
      <c r="BH131" s="43"/>
      <c r="BI131" s="43"/>
      <c r="BJ131" s="43"/>
      <c r="BK131" s="43"/>
      <c r="BL131" s="43"/>
      <c r="BM131" s="43"/>
    </row>
    <row r="132" spans="1:65" s="12" customFormat="1">
      <c r="A132" s="136"/>
      <c r="B132" s="124"/>
      <c r="C132" s="30"/>
      <c r="D132" s="126">
        <f>IF(D131=0,0,CHOOSE(D131,$D$138,$E$138,$F$138,$G$138,$H$138,$I$138,$J$138,$K$138,$L$138,$M$138,$N$138,$O$138,$P$138,$Q$138,$R$138,$S$138,$T$138,$U$138,$V$138,$W$138,$X$138,$Y$138,$Z$138,$AA$138,$AB$138,$AC$138,$AD$138,$AE$138,$AF$138,$AG$138,$AH$138,$AI$138,$AJ$138,$AK$138,$AL$138,$AM$138,$AN$138,$AO$138,$AP$138,$AQ$138,$AR$138))</f>
        <v>0</v>
      </c>
      <c r="E132" s="126">
        <f t="shared" ref="E132:AP132" si="123">IF(E131=0,0,CHOOSE(E131,$D$138,$E$138,$F$138,$G$138,$H$138,$I$138,$J$138,$K$138,$L$138,$M$138,$N$138,$O$138,$P$138,$Q$138,$R$138,$S$138,$T$138,$U$138,$V$138,$W$138,$X$138,$Y$138,$Z$138,$AA$138,$AB$138,$AC$138,$AD$138,$AE$138,$AF$138,$AG$138,$AH$138,$AI$138,$AJ$138,$AK$138,$AL$138,$AM$138,$AN$138,$AO$138,$AP$138,$AQ$138,$AR$138))</f>
        <v>0</v>
      </c>
      <c r="F132" s="126">
        <f t="shared" si="123"/>
        <v>0</v>
      </c>
      <c r="G132" s="126">
        <f t="shared" si="123"/>
        <v>0</v>
      </c>
      <c r="H132" s="126">
        <f t="shared" si="123"/>
        <v>0</v>
      </c>
      <c r="I132" s="126">
        <f t="shared" si="123"/>
        <v>0</v>
      </c>
      <c r="J132" s="126">
        <f t="shared" si="123"/>
        <v>0</v>
      </c>
      <c r="K132" s="126">
        <f>IF(K131=0,0,CHOOSE(K131,$D$138,$E$138,$F$138,$G$138,$H$138,$I$138,$J$138,$K$138,$L$138,$M$138,$N$138,$O$138,$P$138,$Q$138,$R$138,$S$138,$T$138,$U$138,$V$138,$W$138,$X$138,$Y$138,$Z$138,$AA$138,$AB$138,$AC$138,$AD$138,$AE$138,$AF$138,$AG$138,$AH$138,$AI$138,$AJ$138,$AK$138,$AL$138,$AM$138,$AN$138,$AO$138,$AP$138,$AQ$138,$AR$138))</f>
        <v>0.01</v>
      </c>
      <c r="L132" s="126">
        <f t="shared" si="123"/>
        <v>0.01</v>
      </c>
      <c r="M132" s="126">
        <f t="shared" si="123"/>
        <v>0.01</v>
      </c>
      <c r="N132" s="126">
        <f t="shared" si="123"/>
        <v>0.01</v>
      </c>
      <c r="O132" s="126">
        <f t="shared" si="123"/>
        <v>0.01</v>
      </c>
      <c r="P132" s="126">
        <f>IF(P131=0,0,CHOOSE(P131,$D$138,$E$138,$F$138,$G$138,$H$138,$I$138,$J$138,$K$138,$L$138,$M$138,$N$138,$O$138,$P$138,$Q$138,$R$138,$S$138,$T$138,$U$138,$V$138,$W$138,$X$138,$Y$138,$Z$138,$AA$138,$AB$138,$AC$138,$AD$138,$AE$138,$AF$138,$AG$138,$AH$138,$AI$138,$AJ$138,$AK$138,$AL$138,$AM$138,$AN$138,$AO$138,$AP$138,$AQ$138,$AR$138))</f>
        <v>0.01</v>
      </c>
      <c r="Q132" s="126">
        <f t="shared" si="123"/>
        <v>0.01</v>
      </c>
      <c r="R132" s="126">
        <f t="shared" si="123"/>
        <v>0.01</v>
      </c>
      <c r="S132" s="126">
        <f t="shared" si="123"/>
        <v>0.01</v>
      </c>
      <c r="T132" s="126">
        <f t="shared" si="123"/>
        <v>0.01</v>
      </c>
      <c r="U132" s="126">
        <f t="shared" si="123"/>
        <v>0.01</v>
      </c>
      <c r="V132" s="126">
        <f t="shared" si="123"/>
        <v>0.01</v>
      </c>
      <c r="W132" s="126">
        <f t="shared" si="123"/>
        <v>0.01</v>
      </c>
      <c r="X132" s="126">
        <f t="shared" si="123"/>
        <v>0.01</v>
      </c>
      <c r="Y132" s="126">
        <f t="shared" si="123"/>
        <v>0.01</v>
      </c>
      <c r="Z132" s="126">
        <f t="shared" si="123"/>
        <v>0.01</v>
      </c>
      <c r="AA132" s="126">
        <f t="shared" si="123"/>
        <v>0.01</v>
      </c>
      <c r="AB132" s="126">
        <f t="shared" si="123"/>
        <v>0.01</v>
      </c>
      <c r="AC132" s="126">
        <f t="shared" si="123"/>
        <v>0.01</v>
      </c>
      <c r="AD132" s="126">
        <f t="shared" si="123"/>
        <v>0.01</v>
      </c>
      <c r="AE132" s="126">
        <f t="shared" si="123"/>
        <v>0.01</v>
      </c>
      <c r="AF132" s="126">
        <f t="shared" si="123"/>
        <v>0.01</v>
      </c>
      <c r="AG132" s="126">
        <f t="shared" si="123"/>
        <v>0.01</v>
      </c>
      <c r="AH132" s="126">
        <f t="shared" si="123"/>
        <v>0.01</v>
      </c>
      <c r="AI132" s="126">
        <f t="shared" si="123"/>
        <v>0.01</v>
      </c>
      <c r="AJ132" s="126">
        <f t="shared" si="123"/>
        <v>0.01</v>
      </c>
      <c r="AK132" s="126">
        <f t="shared" si="123"/>
        <v>0.01</v>
      </c>
      <c r="AL132" s="126">
        <f>IF(AL131=0,0,CHOOSE(AL131,$D$138,$E$138,$F$138,$G$138,$H$138,$I$138,$J$138,$K$138,$L$138,$M$138,$N$138,$O$138,$P$138,$Q$138,$R$138,$S$138,$T$138,$U$138,$V$138,$W$138,$X$138,$Y$138,$Z$138,$AA$138,$AB$138,$AC$138,$AD$138,$AE$138,$AF$138,$AG$138,$AH$138,$AI$138,$AJ$138,$AK$138,$AL$138,$AM$138,$AN$138,$AO$138,$AP$138,$AQ$138,$AR$138))</f>
        <v>0.01</v>
      </c>
      <c r="AM132" s="126">
        <f t="shared" si="123"/>
        <v>0.01</v>
      </c>
      <c r="AN132" s="126">
        <f t="shared" si="123"/>
        <v>0.01</v>
      </c>
      <c r="AO132" s="126">
        <f t="shared" si="123"/>
        <v>0.01</v>
      </c>
      <c r="AP132" s="126">
        <f t="shared" si="123"/>
        <v>0.01</v>
      </c>
      <c r="AQ132" s="126"/>
      <c r="AR132" s="126"/>
      <c r="AS132" s="23"/>
      <c r="AT132" s="23"/>
      <c r="AU132" s="23"/>
      <c r="AV132" s="23"/>
      <c r="AW132" s="23"/>
      <c r="AX132" s="23"/>
      <c r="AY132" s="23"/>
      <c r="AZ132" s="23"/>
      <c r="BA132" s="23"/>
      <c r="BB132" s="23"/>
      <c r="BC132" s="23"/>
      <c r="BD132" s="23"/>
      <c r="BE132" s="23"/>
      <c r="BF132" s="23"/>
      <c r="BG132" s="23"/>
      <c r="BH132" s="23"/>
      <c r="BI132" s="23"/>
      <c r="BJ132" s="23"/>
      <c r="BK132" s="23"/>
      <c r="BL132" s="23"/>
      <c r="BM132" s="23"/>
    </row>
    <row r="133" spans="1:65" s="12" customFormat="1">
      <c r="A133" s="136"/>
      <c r="B133" s="124"/>
      <c r="C133" s="30" t="s">
        <v>3</v>
      </c>
      <c r="D133" s="131">
        <f t="shared" ref="D133:AP133" si="124">IF(D104-$B124&gt;0,D104-$B124,0)</f>
        <v>0</v>
      </c>
      <c r="E133" s="131">
        <f t="shared" si="124"/>
        <v>0</v>
      </c>
      <c r="F133" s="131">
        <f t="shared" si="124"/>
        <v>0</v>
      </c>
      <c r="G133" s="131">
        <f t="shared" si="124"/>
        <v>0</v>
      </c>
      <c r="H133" s="131">
        <f t="shared" si="124"/>
        <v>0</v>
      </c>
      <c r="I133" s="131">
        <f t="shared" si="124"/>
        <v>0</v>
      </c>
      <c r="J133" s="131">
        <f t="shared" si="124"/>
        <v>0</v>
      </c>
      <c r="K133" s="131">
        <f t="shared" si="124"/>
        <v>0</v>
      </c>
      <c r="L133" s="131">
        <f t="shared" si="124"/>
        <v>0</v>
      </c>
      <c r="M133" s="131">
        <f t="shared" si="124"/>
        <v>0</v>
      </c>
      <c r="N133" s="131">
        <f t="shared" si="124"/>
        <v>0</v>
      </c>
      <c r="O133" s="131">
        <f t="shared" si="124"/>
        <v>0</v>
      </c>
      <c r="P133" s="131">
        <f t="shared" si="124"/>
        <v>0</v>
      </c>
      <c r="Q133" s="131">
        <f t="shared" si="124"/>
        <v>0</v>
      </c>
      <c r="R133" s="131">
        <f t="shared" si="124"/>
        <v>0</v>
      </c>
      <c r="S133" s="131">
        <f t="shared" si="124"/>
        <v>0</v>
      </c>
      <c r="T133" s="131">
        <f t="shared" si="124"/>
        <v>0</v>
      </c>
      <c r="U133" s="131">
        <f t="shared" si="124"/>
        <v>0</v>
      </c>
      <c r="V133" s="131">
        <f t="shared" si="124"/>
        <v>0</v>
      </c>
      <c r="W133" s="131">
        <f t="shared" si="124"/>
        <v>0</v>
      </c>
      <c r="X133" s="131">
        <f t="shared" si="124"/>
        <v>0</v>
      </c>
      <c r="Y133" s="131">
        <f t="shared" si="124"/>
        <v>0</v>
      </c>
      <c r="Z133" s="131">
        <f t="shared" si="124"/>
        <v>0</v>
      </c>
      <c r="AA133" s="131">
        <f t="shared" si="124"/>
        <v>0</v>
      </c>
      <c r="AB133" s="131">
        <f t="shared" si="124"/>
        <v>0</v>
      </c>
      <c r="AC133" s="131">
        <f t="shared" si="124"/>
        <v>0</v>
      </c>
      <c r="AD133" s="131">
        <f t="shared" si="124"/>
        <v>0</v>
      </c>
      <c r="AE133" s="131">
        <f t="shared" si="124"/>
        <v>0</v>
      </c>
      <c r="AF133" s="131">
        <f t="shared" si="124"/>
        <v>0</v>
      </c>
      <c r="AG133" s="131">
        <f t="shared" si="124"/>
        <v>0</v>
      </c>
      <c r="AH133" s="131">
        <f t="shared" si="124"/>
        <v>0</v>
      </c>
      <c r="AI133" s="131">
        <f t="shared" si="124"/>
        <v>0</v>
      </c>
      <c r="AJ133" s="131">
        <f t="shared" si="124"/>
        <v>0</v>
      </c>
      <c r="AK133" s="131">
        <f t="shared" si="124"/>
        <v>0</v>
      </c>
      <c r="AL133" s="131">
        <f t="shared" si="124"/>
        <v>0</v>
      </c>
      <c r="AM133" s="131">
        <f t="shared" si="124"/>
        <v>0</v>
      </c>
      <c r="AN133" s="131">
        <f t="shared" si="124"/>
        <v>0</v>
      </c>
      <c r="AO133" s="131">
        <f t="shared" si="124"/>
        <v>0</v>
      </c>
      <c r="AP133" s="131">
        <f t="shared" si="124"/>
        <v>0</v>
      </c>
      <c r="AQ133" s="131"/>
      <c r="AR133" s="131"/>
      <c r="AS133" s="45"/>
      <c r="AT133" s="45"/>
      <c r="AU133" s="45"/>
      <c r="AV133" s="45"/>
      <c r="AW133" s="46"/>
      <c r="AX133" s="45"/>
      <c r="AY133" s="45"/>
      <c r="AZ133" s="45"/>
      <c r="BA133" s="45"/>
      <c r="BB133" s="45"/>
      <c r="BC133" s="45"/>
      <c r="BD133" s="45"/>
      <c r="BE133" s="45"/>
      <c r="BF133" s="45"/>
      <c r="BG133" s="45"/>
      <c r="BH133" s="45"/>
      <c r="BI133" s="45"/>
      <c r="BJ133" s="45"/>
      <c r="BK133" s="45"/>
      <c r="BL133" s="45"/>
      <c r="BM133" s="45"/>
    </row>
    <row r="134" spans="1:65" s="12" customFormat="1">
      <c r="A134" s="136"/>
      <c r="B134" s="124"/>
      <c r="C134" s="124"/>
      <c r="D134" s="126">
        <f>IF(D133=0,0,CHOOSE(D133,$D$138,$E$138,$F$138,$G$138,$H$138,$I$138,$J$138,$K$138,$L$138,$M$138,$N$138,$O$138,$P$138,$Q$138,$R$138,$S$138,$T$138,$U$138,$V$138,$W$138,$X$138,$Y$138,$Z$138,$AA$138,$AB$138,$AC$138,$AD$138,$AE$138,$AF$138,$AG$138,$AH$138,$AI$138,$AJ$138,$AK$138,$AL$138,$AM$138,$AN$138,$AO$138,$AP$138,$AQ$138,$AR$138))</f>
        <v>0</v>
      </c>
      <c r="E134" s="126">
        <f>IF(E133=0,0,CHOOSE(E133,D138,E138,F138,G138,H138,I138,J138,K138,L138,M138,N138,O138,P138,Q138,R138,S138,T138,U138,V138,W138,X138,Y138,Z138,AA138,AB138,AC138,AD138,AE138,AF138,AG138,AH138,AI138,AJ138,AK138,AL138,AM138,AN138,AO138,AP138,AQ138,AR138))</f>
        <v>0</v>
      </c>
      <c r="F134" s="126">
        <f>IF(F133=0,0,CHOOSE(F133,D138,E138,F138,G138,H138,I138,J138,K138,L138,M138,N138,O138,P138,Q138,R138,S138,T138,U138,V138,W138,X138,Y138,Z138,AA138,AB138,AC138,AD138,AE138,AF138,AG138,AH138,AI138,AJ138,AK138,AL138,AM138,AN138,AO138,AP138,AQ138,AR138))</f>
        <v>0</v>
      </c>
      <c r="G134" s="126">
        <f>IF(G133=0,0,CHOOSE(G133,D138,E138,F138,G138,H138,I138,J138,K138,L138,M138,N138,O138,P138,Q138,R138,S138,T138,U138,V138,W138,X138,Y138,Z138,AA138,AB138,AC138,AD138,AE138,AF138,AG138,AH138,AI138,AJ138,AK138,AL138,AM138,AN138,AO138,AP138,AQ138,AR138))</f>
        <v>0</v>
      </c>
      <c r="H134" s="126">
        <f>IF(H133=0,0,CHOOSE(H133,D138,E138,F138,G138,H138,I138,J138,K138,L138,M138,N138,O138,P138,Q138,R138,S138,T138,U138,V138,W138,X138,Y138,Z138,AA138,AB138,AC138,AD138,AE138,AF138,AG138,AH138,AI138,AJ138,AK138,AL138,AM138,AN138,AO138,AP138,AQ138,AR138))</f>
        <v>0</v>
      </c>
      <c r="I134" s="126">
        <f>IF(I133=0,0,CHOOSE(I133,D138,E138,F138,G138,H138,I138,J138,K138,L138,M138,N138,O138,P138,Q138,R138,S138,T138,U138,V138,W138,X138,Y138,Z138,AA138,AB138,AC138,AD138,AE138,AF138,AG138,AH138,AI138,AJ138,AK138,AL138,AM138,AN138,AO138,AP138,AQ138,AR138))</f>
        <v>0</v>
      </c>
      <c r="J134" s="126">
        <f>IF(J133=0,0,CHOOSE(J133,D138,E138,F138,G138,H138,I138,J138,K138,L138,M138,N138,O138,P138,Q138,R138,S138,T138,U138,V138,W138,X138,Y138,Z138,AA138,AB138,AC138,AD138,AE138,AF138,AG138,AH138,AI138,AJ138,AK138,AL138,AM138,AN138,AO138,AP138,AQ138,AR138))</f>
        <v>0</v>
      </c>
      <c r="K134" s="126">
        <f>IF(K133=0,0,CHOOSE(K133,D138,E138,F138,G138,H138,I138,J138,K138,L138,M138,N138,O138,P138,Q138,R138,S138,T138,U138,V138,W138,X138,Y138,Z138,AA138,AB138,AC138,AD138,AE138,AF138,AG138,AH138,AI138,AJ138,AK138,AL138,AM138,AN138,AO138,AP138,AQ138,AR138))</f>
        <v>0</v>
      </c>
      <c r="L134" s="126">
        <f>IF(L133=0,0,CHOOSE(L133,D138,E138,F138,G138,H138,I138,J138,K138,L138,M138,N138,O138,P138,Q138,R138,S138,T138,U138,V138,W138,X138,Y138,Z138,AA138,AB138,AC138,AD138,AE138,AF138,AG138,AH138,AI138,AJ138,AK138,AL138,AM138,AN138,AO138,AP138,AQ138,AR138))</f>
        <v>0</v>
      </c>
      <c r="M134" s="126">
        <f>IF(M133=0,0,CHOOSE(M133,D138,E138,F138,G138,H138,I138,J138,K138,L138,M138,N138,O138,P138,Q138,R138,S138,T138,U138,V138,W138,X138,Y138,Z138,AA138,AB138,AC138,AD138,AE138,AF138,AG138,AH138,AI138,AJ138,AK138,AL138,AM138,AN138,AO138,AP138,AQ138,AR138))</f>
        <v>0</v>
      </c>
      <c r="N134" s="126">
        <f>IF(N133=0,0,CHOOSE(N133,D138,E138,F138,G138,H138,I138,J138,K138,L138,M138,N138,O138,P138,Q138,R138,S138,T138,U138,V138,W138,X138,Y138,Z138,AA138,AB138,AC138,AD138,AE138,AF138,AG138,AH138,AI138,AJ138,AK138,AL138,AM138,AN138,AO138,AP138,AQ138,AR138))</f>
        <v>0</v>
      </c>
      <c r="O134" s="126">
        <f>IF(O133=0,0,CHOOSE(O133,D138,E138,F138,G138,H138,I138,J138,K138,L138,M138,N138,O138,P138,Q138,R138,S138,T138,U138,V138,W138,X138,Y138,Z138,AA138,AB138,AC138,AD138,AE138,AF138,AG138,AH138,AI138,AJ138,AK138,AL138,AM138,AN138,AO138,AP138,AQ138,AR138))</f>
        <v>0</v>
      </c>
      <c r="P134" s="126">
        <f>IF(P133=0,0,CHOOSE(P133,D138,E138,F138,G138,H138,I138,J138,K138,L138,M138,N138,O138,P138,Q138,R138,S138,T138,U138,V138,W138,X138,Y138,Z138,AA138,AB138,AC138,AD138,AE138,AF138,AG138,AH138,AI138,AJ138,AK138,AL138,AM138,AN138,AO138,AP138,AQ138,AR138))</f>
        <v>0</v>
      </c>
      <c r="Q134" s="126">
        <f>IF(Q133=0,0,CHOOSE(Q133,D138,E138,F138,G138,H138,I138,J138,K138,L138,M138,N138,O138,P138,Q138,R138,S138,T138,U138,V138,W138,X138,Y138,Z138,AA138,AB138,AC138,AD138,AE138,AF138,AG138,AH138,AI138,AJ138,AK138,AL138,AM138,AN138,AO138,AP138,AQ138,AR138))</f>
        <v>0</v>
      </c>
      <c r="R134" s="126">
        <f>IF(R133=0,0,CHOOSE(R133,D138,E138,F138,G138,H138,I138,J138,K138,L138,M138,N138,O138,P138,Q138,R138,S138,T138,U138,V138,W138,X138,Y138,Z138,AA138,AB138,AC138,AD138,AE138,AF138,AG138,AH138,AI138,AJ138,AK138,AL138,AM138,AN138,AO138,AP138,AQ138,AR138))</f>
        <v>0</v>
      </c>
      <c r="S134" s="126">
        <f>IF(S133=0,0,CHOOSE(S133,D138,E138,F138,G138,H138,I138,J138,K138,L138,M138,N138,O138,P138,Q138,R138,S138,T138,U138,V138,W138,X138,Y138,Z138,AA138,AB138,AC138,AD138,AE138,AF138,AG138,AH138,AI138,AJ138,AK138,AL138,AM138,AN138,AO138,AP138,AQ138,AR138))</f>
        <v>0</v>
      </c>
      <c r="T134" s="126">
        <f>IF(T133=0,0,CHOOSE(T133,D138,E138,F138,G138,H138,I138,J138,K138,L138,M138,N138,O138,P138,Q138,R138,S138,T138,U138,V138,W138,X138,Y138,Z138,AA138,AB138,AC138,AD138,AE138,AF138,AG138,AH138,AI138,AJ138,AK138,AL138,AM138,AN138,AO138,AP138,AQ138,AR138))</f>
        <v>0</v>
      </c>
      <c r="U134" s="126">
        <f>IF(U133=0,0,CHOOSE(U133,D138,E138,F138,G138,H138,I138,J138,K138,L138,M138,N138,O138,P138,Q138,R138,S138,T138,U138,V138,W138,X138,Y138,Z138,AA138,AB138,AC138,AD138,AE138,AF138,AG138,AH138,AI138,AJ138,AK138,AL138,AM138,AN138,AO138,AP138,AQ138,AR138))</f>
        <v>0</v>
      </c>
      <c r="V134" s="126">
        <f>IF(V133=0,0,CHOOSE(V133,D138,E138,F138,G138,H138,I138,J138,K138,L138,M138,N138,O138,P138,Q138,R138,S138,T138,U138,V138,W138,X138,Y138,Z138,AA138,AB138,AC138,AD138,AE138,AF138,AG138,AH138,AI138,AJ138,AK138,AL138,AM138,AN138,AO138,AP138,AQ138,AR138))</f>
        <v>0</v>
      </c>
      <c r="W134" s="126">
        <f>IF(W133=0,0,CHOOSE(W133,D138,E138,F138,G138,H138,I138,J138,K138,L138,M138,N138,O138,P138,Q138,R138,S138,T138,U138,V138,W138,X138,Y138,Z138,AA138,AB138,AC138,AD138,AE138,AF138,AG138,AH138,AI138,AJ138,AK138,AL138,AM138,AN138,AO138,AP138,AQ138,AR138))</f>
        <v>0</v>
      </c>
      <c r="X134" s="126">
        <f>IF(X133=0,0,CHOOSE(X133,D138,E138,F138,G138,H138,I138,J138,K138,L138,M138,N138,O138,P138,Q138,R138,S138,T138,U138,V138,W138,X138,Y138,Z138,AA138,AB138,AC138,AD138,AE138,AF138,AG138,AH138,AI138,AJ138,AK138,AL138,AM138,AN138,AO138,AP138,AQ138,AR138))</f>
        <v>0</v>
      </c>
      <c r="Y134" s="126">
        <f>IF(Y133=0,0,CHOOSE(Y133,D138,E138,F138,G138,H138,I138,J138,K138,L138,M138,N138,O138,P138,Q138,R138,S138,T138,U138,V138,W138,X138,Y138,Z138,AA138,AB138,AC138,AD138,AE138,AF138,AG138,AH138,AI138,AJ138,AK138,AL138,AM138,AN138,AO138,AP138,AQ138,AR138))</f>
        <v>0</v>
      </c>
      <c r="Z134" s="126">
        <f>IF(Z133=0,0,CHOOSE(Z133,D138,E138,F138,G138,H138,I138,J138,K138,L138,M138,N138,O138,P138,Q138,R138,S138,T138,U138,V138,W138,X138,Y138,Z138,AA138,AB138,AC138,AD138,AE138,AF138,AG138,AH138,AI138,AJ138,AK138,AL138,AM138,AN138,AO138,AP138,AQ138,AR138))</f>
        <v>0</v>
      </c>
      <c r="AA134" s="126">
        <f>IF(AA133=0,0,CHOOSE(AA133,D138,E138,F138,G138,H138,I138,J138,K138,L138,M138,N138,O138,P138,Q138,R138,S138,T138,U138,V138,W138,X138,Y138,Z138,AA138,AB138,AC138,AD138,AE138,AF138,AG138,AH138,AI138,AJ138,AK138,AL138,AM138,AN138,AO138,AP138,AQ138,AR138))</f>
        <v>0</v>
      </c>
      <c r="AB134" s="126">
        <f>IF(AB133=0,0,CHOOSE(AB133,D138,E138,F138,G138,H138,I138,J138,K138,L138,M138,N138,O138,P138,Q138,R138,S138,T138,U138,V138,W138,X138,Y138,Z138,AA138,AB138,AC138,AD138,AE138,AF138,AG138,AH138,AI138,AJ138,AK138,AL138,AM138,AN138,AO138,AP138,AQ138,AR138))</f>
        <v>0</v>
      </c>
      <c r="AC134" s="126">
        <f>IF(AC133=0,0,CHOOSE(AC133,D138,E138,F138,G138,H138,I138,J138,K138,L138,M138,N138,O138,P138,Q138,R138,S138,T138,U138,V138,W138,X138,Y138,Z138,AA138,AB138,AC138,AD138,AE138,AF138,AG138,AH138,AI138,AJ138,AK138,AL138,AM138,AN138,AO138,AP138,AQ138,AR138))</f>
        <v>0</v>
      </c>
      <c r="AD134" s="126">
        <f>IF(AD133=0,0,CHOOSE(AD133,D138,E138,F138,G138,H138,I138,J138,K138,L138,M138,N138,O138,P138,Q138,R138,S138,T138,U138,V138,W138,X138,Y138,Z138,AA138,AB138,AC138,AD138,AE138,AF138,AG138,AH138,AI138,AJ138,AK138,AL138,AM138,AN138,AO138,AP138,AQ138,AR138))</f>
        <v>0</v>
      </c>
      <c r="AE134" s="126">
        <f>IF(AE133=0,0,CHOOSE(AE133,D138,E138,F138,G138,H138,I138,J138,K138,L138,M138,N138,O138,P138,Q138,R138,S138,T138,U138,V138,W138,X138,Y138,Z138,AA138,AB138,AC138,AD138,AE138,AF138,AG138,AH138,AI138,AJ138,AK138,AL138,AM138,AN138,AO138,AP138,AQ138,AR138))</f>
        <v>0</v>
      </c>
      <c r="AF134" s="126">
        <f>IF(AF133=0,0,CHOOSE(AF133,D138,E138,F138,G138,H138,I138,J138,K138,L138,M138,N138,O138,P138,Q138,R138,S138,T138,U138,V138,W138,X138,Y138,Z138,AA138,AB138,AC138,AD138,AE138,AF138,AG138,AH138,AI138,AJ138,AK138,AL138,AM138,AN138,AO138,AP138,AQ138,AR138))</f>
        <v>0</v>
      </c>
      <c r="AG134" s="126">
        <f>IF(AG133=0,0,CHOOSE(AG133,D138,E138,F138,G138,H138,I138,J138,K138,L138,M138,N138,O138,P138,Q138,R138,S138,T138,U138,V138,W138,X138,Y138,Z138,AA138,AB138,AC138,AD138,AE138,AF138,AG138,AH138,AI138,AJ138,AK138,AL138,AM138,AN138,AO138,AP138,AQ138,AR138))</f>
        <v>0</v>
      </c>
      <c r="AH134" s="126">
        <f>IF(AH133=0,0,CHOOSE(AH133,D138,E138,F138,G138,H138,I138,J138,K138,L138,M138,N138,O138,P138,Q138,R138,S138,T138,U138,V138,W138,X138,Y138,Z138,AA138,AB138,AC138,AD138,AE138,AF138,AG138,AH138,AI138,AJ138,AK138,AL138,AM138,AN138,AO138,AP138,AQ138,AR138))</f>
        <v>0</v>
      </c>
      <c r="AI134" s="126">
        <f>IF(AI133=0,0,CHOOSE(AI133,D138,E138,F138,G138,H138,I138,J138,K138,L138,M138,N138,O138,P138,Q138,R138,S138,T138,U138,V138,W138,X138,Y138,Z138,AA138,AB138,AC138,AD138,AE138,AF138,AG138,AH138,AI138,AJ138,AK138,AL138,AM138,AN138,AO138,AP138,AQ138,AR138))</f>
        <v>0</v>
      </c>
      <c r="AJ134" s="126">
        <f>IF(AJ133=0,0,CHOOSE(AJ133,D138,E138,F138,G138,H138,I138,J138,K138,L138,M138,N138,O138,P138,Q138,R138,S138,T138,U138,V138,W138,X138,Y138,Z138,AA138,AB138,AC138,AD138,AE138,AF138,AG138,AH138,AI138,AJ138,AK138,AL138,AM138,AN138,AO138,AP138,AQ138,AR138))</f>
        <v>0</v>
      </c>
      <c r="AK134" s="126">
        <f>IF(AK133=0,0,CHOOSE(AK133,D138,E138,F138,G138,H138,I138,J138,K138,L138,M138,N138,O138,P138,Q138,R138,S138,T138,U138,V138,W138,X138,Y138,Z138,AA138,AB138,AC138,AD138,AE138,AF138,AG138,AH138,AI138,AJ138,AK138,AL138,AM138,AN138,AO138,AP138,AQ138,AR138))</f>
        <v>0</v>
      </c>
      <c r="AL134" s="126">
        <f>IF(AL133=0,0,CHOOSE(AL133,D138,E138,F138,G138,H138,I138,J138,K138,L138,M138,N138,O138,P138,Q138,R138,S138,T138,U138,V138,W138,X138,Y138,Z138,AA138,AB138,AC138,AD138,AE138,AF138,AG138,AH138,AI138,AJ138,AK138,AL138,AM138,AN138,AO138,AP138,AQ138,AR138))</f>
        <v>0</v>
      </c>
      <c r="AM134" s="126">
        <f>IF(AM133=0,0,CHOOSE(AM133,D138,E138,F138,G138,H138,I138,J138,K138,L138,M138,N138,O138,P138,Q138,R138,S138,T138,U138,V138,W138,X138,Y138,Z138,AA138,AB138,AC138,AD138,AE138,AF138,AG138,AH138,AI138,AJ138,AK138,AL138,AM138,AN138,AO138,AP138,AQ138,AR138))</f>
        <v>0</v>
      </c>
      <c r="AN134" s="126">
        <f>IF(AN133=0,0,CHOOSE(AN133,D138,E138,F138,G138,H138,I138,J138,K138,L138,M138,N138,O138,P138,Q138,R138,S138,T138,U138,V138,W138,X138,Y138,Z138,AA138,AB138,AC138,AD138,AE138,AF138,AG138,AH138,AI138,AJ138,AK138,AL138,AM138,AN138,AO138,AP138,AQ138,AR138))</f>
        <v>0</v>
      </c>
      <c r="AO134" s="126">
        <f>IF(AO133=0,0,CHOOSE(AO133,D138,E138,F138,G138,H138,I138,J138,K138,L138,M138,N138,O138,P138,Q138,R138,S138,T138,U138,V138,W138,X138,Y138,Z138,AA138,AB138,AC138,AD138,AE138,AF138,AG138,AH138,AI138,AJ138,AK138,AL138,AM138,AN138,AO138,AP138,AQ138,AR138))</f>
        <v>0</v>
      </c>
      <c r="AP134" s="126">
        <f>IF(AP133=0,0,CHOOSE(AP133,D138,E138,F138,G138,H138,I138,J138,K138,L138,M138,N138,O138,P138,Q138,R138,S138,T138,U138,V138,W138,X138,Y138,Z138,AA138,AB138,AC138,AD138,AE138,AF138,AG138,AH138,AI138,AJ138,AK138,AL138,AM138,AN138,AO138,AP138,AQ138,AR138))</f>
        <v>0</v>
      </c>
      <c r="AQ134" s="126"/>
      <c r="AR134" s="126"/>
    </row>
    <row r="135" spans="1:65" s="12" customFormat="1" ht="13.5" customHeight="1">
      <c r="A135" s="49"/>
      <c r="D135" s="22"/>
      <c r="E135" s="22"/>
      <c r="F135" s="22"/>
      <c r="G135" s="22"/>
      <c r="H135" s="22"/>
      <c r="I135" s="22"/>
      <c r="J135" s="22"/>
      <c r="K135" s="22"/>
      <c r="L135" s="22"/>
      <c r="M135" s="22"/>
      <c r="N135" s="22"/>
      <c r="O135" s="22"/>
      <c r="P135" s="22"/>
      <c r="Q135" s="22"/>
      <c r="R135" s="22"/>
      <c r="S135" s="22"/>
      <c r="T135" s="22"/>
      <c r="U135" s="22"/>
      <c r="V135" s="22"/>
      <c r="W135" s="22"/>
      <c r="X135" s="22"/>
      <c r="Y135" s="22"/>
      <c r="Z135" s="22"/>
      <c r="AA135" s="22"/>
      <c r="AB135" s="22"/>
      <c r="AC135" s="22"/>
      <c r="AD135" s="50"/>
      <c r="AE135" s="50"/>
      <c r="AF135" s="50"/>
      <c r="AG135" s="50"/>
      <c r="AH135" s="50"/>
      <c r="AI135" s="50"/>
      <c r="AJ135" s="50"/>
      <c r="AK135" s="50"/>
      <c r="AL135" s="50"/>
      <c r="AM135" s="50"/>
      <c r="AN135" s="50"/>
      <c r="AO135" s="50"/>
      <c r="AP135" s="50"/>
      <c r="AQ135" s="50"/>
      <c r="AR135" s="50"/>
      <c r="AS135" s="50"/>
      <c r="AT135" s="50"/>
      <c r="AU135" s="50"/>
      <c r="AV135" s="50"/>
      <c r="AW135" s="50"/>
      <c r="AX135" s="50"/>
      <c r="AY135" s="50"/>
      <c r="AZ135" s="50"/>
      <c r="BA135" s="50"/>
      <c r="BB135" s="50"/>
      <c r="BC135" s="50"/>
      <c r="BD135" s="50"/>
      <c r="BE135" s="50"/>
      <c r="BF135" s="50"/>
      <c r="BG135" s="50"/>
      <c r="BH135" s="50"/>
      <c r="BI135" s="50"/>
      <c r="BJ135" s="50"/>
      <c r="BK135" s="50"/>
      <c r="BL135" s="50"/>
      <c r="BM135" s="50"/>
    </row>
    <row r="136" spans="1:65" s="12" customFormat="1">
      <c r="A136" s="49" t="str">
        <f>+"Output "&amp; 'Input 4 - External Financing WB'!A122&amp;""</f>
        <v>Output IDA - regular</v>
      </c>
      <c r="C136" s="51"/>
      <c r="D136" s="52">
        <f ca="1">$D$106</f>
        <v>0</v>
      </c>
      <c r="E136" s="25">
        <f t="shared" ref="E136:AJ136" ca="1" si="125">D136+1</f>
        <v>1</v>
      </c>
      <c r="F136" s="25">
        <f t="shared" ca="1" si="125"/>
        <v>2</v>
      </c>
      <c r="G136" s="25">
        <f t="shared" ca="1" si="125"/>
        <v>3</v>
      </c>
      <c r="H136" s="25">
        <f t="shared" ca="1" si="125"/>
        <v>4</v>
      </c>
      <c r="I136" s="25">
        <f t="shared" ca="1" si="125"/>
        <v>5</v>
      </c>
      <c r="J136" s="25">
        <f t="shared" ca="1" si="125"/>
        <v>6</v>
      </c>
      <c r="K136" s="25">
        <f t="shared" ca="1" si="125"/>
        <v>7</v>
      </c>
      <c r="L136" s="25">
        <f t="shared" ca="1" si="125"/>
        <v>8</v>
      </c>
      <c r="M136" s="25">
        <f t="shared" ca="1" si="125"/>
        <v>9</v>
      </c>
      <c r="N136" s="25">
        <f t="shared" ca="1" si="125"/>
        <v>10</v>
      </c>
      <c r="O136" s="25">
        <f t="shared" ca="1" si="125"/>
        <v>11</v>
      </c>
      <c r="P136" s="25">
        <f t="shared" ca="1" si="125"/>
        <v>12</v>
      </c>
      <c r="Q136" s="25">
        <f t="shared" ca="1" si="125"/>
        <v>13</v>
      </c>
      <c r="R136" s="25">
        <f t="shared" ca="1" si="125"/>
        <v>14</v>
      </c>
      <c r="S136" s="25">
        <f t="shared" ca="1" si="125"/>
        <v>15</v>
      </c>
      <c r="T136" s="25">
        <f t="shared" ca="1" si="125"/>
        <v>16</v>
      </c>
      <c r="U136" s="25">
        <f t="shared" ca="1" si="125"/>
        <v>17</v>
      </c>
      <c r="V136" s="25">
        <f t="shared" ca="1" si="125"/>
        <v>18</v>
      </c>
      <c r="W136" s="25">
        <f t="shared" ca="1" si="125"/>
        <v>19</v>
      </c>
      <c r="X136" s="25">
        <f t="shared" ca="1" si="125"/>
        <v>20</v>
      </c>
      <c r="Y136" s="25">
        <f t="shared" ca="1" si="125"/>
        <v>21</v>
      </c>
      <c r="Z136" s="25">
        <f t="shared" ca="1" si="125"/>
        <v>22</v>
      </c>
      <c r="AA136" s="25">
        <f t="shared" ca="1" si="125"/>
        <v>23</v>
      </c>
      <c r="AB136" s="25">
        <f t="shared" ca="1" si="125"/>
        <v>24</v>
      </c>
      <c r="AC136" s="25">
        <f t="shared" ca="1" si="125"/>
        <v>25</v>
      </c>
      <c r="AD136" s="25">
        <f t="shared" ca="1" si="125"/>
        <v>26</v>
      </c>
      <c r="AE136" s="25">
        <f t="shared" ca="1" si="125"/>
        <v>27</v>
      </c>
      <c r="AF136" s="25">
        <f t="shared" ca="1" si="125"/>
        <v>28</v>
      </c>
      <c r="AG136" s="25">
        <f t="shared" ca="1" si="125"/>
        <v>29</v>
      </c>
      <c r="AH136" s="25">
        <f t="shared" ca="1" si="125"/>
        <v>30</v>
      </c>
      <c r="AI136" s="25">
        <f t="shared" ca="1" si="125"/>
        <v>31</v>
      </c>
      <c r="AJ136" s="25">
        <f t="shared" ca="1" si="125"/>
        <v>32</v>
      </c>
      <c r="AK136" s="25">
        <f t="shared" ref="AK136:BM136" ca="1" si="126">AJ136+1</f>
        <v>33</v>
      </c>
      <c r="AL136" s="25">
        <f t="shared" ca="1" si="126"/>
        <v>34</v>
      </c>
      <c r="AM136" s="25">
        <f t="shared" ca="1" si="126"/>
        <v>35</v>
      </c>
      <c r="AN136" s="25">
        <f t="shared" ca="1" si="126"/>
        <v>36</v>
      </c>
      <c r="AO136" s="25">
        <f t="shared" ca="1" si="126"/>
        <v>37</v>
      </c>
      <c r="AP136" s="25">
        <f t="shared" ca="1" si="126"/>
        <v>38</v>
      </c>
      <c r="AQ136" s="25">
        <f t="shared" ca="1" si="126"/>
        <v>39</v>
      </c>
      <c r="AR136" s="25">
        <f t="shared" ca="1" si="126"/>
        <v>40</v>
      </c>
      <c r="AS136" s="25">
        <f t="shared" ca="1" si="126"/>
        <v>41</v>
      </c>
      <c r="AT136" s="25">
        <f t="shared" ca="1" si="126"/>
        <v>42</v>
      </c>
      <c r="AU136" s="25">
        <f t="shared" ca="1" si="126"/>
        <v>43</v>
      </c>
      <c r="AV136" s="25">
        <f t="shared" ca="1" si="126"/>
        <v>44</v>
      </c>
      <c r="AW136" s="25">
        <f t="shared" ca="1" si="126"/>
        <v>45</v>
      </c>
      <c r="AX136" s="25">
        <f t="shared" ca="1" si="126"/>
        <v>46</v>
      </c>
      <c r="AY136" s="25">
        <f t="shared" ca="1" si="126"/>
        <v>47</v>
      </c>
      <c r="AZ136" s="25">
        <f t="shared" ca="1" si="126"/>
        <v>48</v>
      </c>
      <c r="BA136" s="25">
        <f t="shared" ca="1" si="126"/>
        <v>49</v>
      </c>
      <c r="BB136" s="25">
        <f t="shared" ca="1" si="126"/>
        <v>50</v>
      </c>
      <c r="BC136" s="25">
        <f t="shared" ca="1" si="126"/>
        <v>51</v>
      </c>
      <c r="BD136" s="25">
        <f t="shared" ca="1" si="126"/>
        <v>52</v>
      </c>
      <c r="BE136" s="25">
        <f t="shared" ca="1" si="126"/>
        <v>53</v>
      </c>
      <c r="BF136" s="25">
        <f t="shared" ca="1" si="126"/>
        <v>54</v>
      </c>
      <c r="BG136" s="25">
        <f t="shared" ca="1" si="126"/>
        <v>55</v>
      </c>
      <c r="BH136" s="25">
        <f t="shared" ca="1" si="126"/>
        <v>56</v>
      </c>
      <c r="BI136" s="25">
        <f t="shared" ca="1" si="126"/>
        <v>57</v>
      </c>
      <c r="BJ136" s="25">
        <f t="shared" ca="1" si="126"/>
        <v>58</v>
      </c>
      <c r="BK136" s="25">
        <f t="shared" ca="1" si="126"/>
        <v>59</v>
      </c>
      <c r="BL136" s="25">
        <f t="shared" ca="1" si="126"/>
        <v>60</v>
      </c>
      <c r="BM136" s="25">
        <f t="shared" ca="1" si="126"/>
        <v>61</v>
      </c>
    </row>
    <row r="137" spans="1:65" s="12" customFormat="1">
      <c r="A137" s="137"/>
      <c r="B137" s="51"/>
      <c r="C137" s="54" t="s">
        <v>94</v>
      </c>
      <c r="D137" s="85">
        <f t="shared" ref="D137:AI137" si="127">F54</f>
        <v>0.01</v>
      </c>
      <c r="E137" s="85">
        <f t="shared" si="127"/>
        <v>0</v>
      </c>
      <c r="F137" s="85">
        <f>H54</f>
        <v>0</v>
      </c>
      <c r="G137" s="85">
        <f t="shared" si="127"/>
        <v>0</v>
      </c>
      <c r="H137" s="85">
        <f t="shared" si="127"/>
        <v>0</v>
      </c>
      <c r="I137" s="85">
        <f t="shared" si="127"/>
        <v>0</v>
      </c>
      <c r="J137" s="85">
        <f t="shared" si="127"/>
        <v>0</v>
      </c>
      <c r="K137" s="85">
        <f t="shared" si="127"/>
        <v>0</v>
      </c>
      <c r="L137" s="85">
        <f t="shared" si="127"/>
        <v>0</v>
      </c>
      <c r="M137" s="85">
        <f t="shared" si="127"/>
        <v>0</v>
      </c>
      <c r="N137" s="85">
        <f t="shared" si="127"/>
        <v>0</v>
      </c>
      <c r="O137" s="85">
        <f t="shared" si="127"/>
        <v>0</v>
      </c>
      <c r="P137" s="85">
        <f t="shared" si="127"/>
        <v>0</v>
      </c>
      <c r="Q137" s="85">
        <f t="shared" si="127"/>
        <v>0</v>
      </c>
      <c r="R137" s="85">
        <f t="shared" si="127"/>
        <v>0</v>
      </c>
      <c r="S137" s="85">
        <f t="shared" si="127"/>
        <v>0</v>
      </c>
      <c r="T137" s="85">
        <f t="shared" si="127"/>
        <v>0</v>
      </c>
      <c r="U137" s="85">
        <f t="shared" si="127"/>
        <v>0</v>
      </c>
      <c r="V137" s="85">
        <f t="shared" si="127"/>
        <v>0</v>
      </c>
      <c r="W137" s="85">
        <f t="shared" si="127"/>
        <v>0</v>
      </c>
      <c r="X137" s="85">
        <f t="shared" si="127"/>
        <v>0</v>
      </c>
      <c r="Y137" s="85">
        <f t="shared" si="127"/>
        <v>0</v>
      </c>
      <c r="Z137" s="85">
        <f t="shared" si="127"/>
        <v>0</v>
      </c>
      <c r="AA137" s="85">
        <f t="shared" si="127"/>
        <v>0</v>
      </c>
      <c r="AB137" s="85">
        <f t="shared" si="127"/>
        <v>0</v>
      </c>
      <c r="AC137" s="85">
        <f t="shared" si="127"/>
        <v>0</v>
      </c>
      <c r="AD137" s="85">
        <f t="shared" si="127"/>
        <v>0</v>
      </c>
      <c r="AE137" s="85">
        <f t="shared" si="127"/>
        <v>0</v>
      </c>
      <c r="AF137" s="85">
        <f t="shared" si="127"/>
        <v>0</v>
      </c>
      <c r="AG137" s="85">
        <f t="shared" si="127"/>
        <v>0</v>
      </c>
      <c r="AH137" s="85">
        <f t="shared" si="127"/>
        <v>0</v>
      </c>
      <c r="AI137" s="85">
        <f t="shared" si="127"/>
        <v>0</v>
      </c>
      <c r="AJ137" s="85">
        <f t="shared" ref="AJ137:BM137" si="128">AL54</f>
        <v>0</v>
      </c>
      <c r="AK137" s="85">
        <f t="shared" si="128"/>
        <v>0</v>
      </c>
      <c r="AL137" s="85">
        <f t="shared" si="128"/>
        <v>0</v>
      </c>
      <c r="AM137" s="85">
        <f t="shared" si="128"/>
        <v>0</v>
      </c>
      <c r="AN137" s="85">
        <f t="shared" si="128"/>
        <v>0</v>
      </c>
      <c r="AO137" s="85">
        <f t="shared" si="128"/>
        <v>0</v>
      </c>
      <c r="AP137" s="85">
        <f t="shared" si="128"/>
        <v>0</v>
      </c>
      <c r="AQ137" s="85">
        <f t="shared" si="128"/>
        <v>0</v>
      </c>
      <c r="AR137" s="85">
        <f t="shared" si="128"/>
        <v>0</v>
      </c>
      <c r="AS137" s="85">
        <f t="shared" si="128"/>
        <v>0</v>
      </c>
      <c r="AT137" s="85">
        <f t="shared" si="128"/>
        <v>0</v>
      </c>
      <c r="AU137" s="85">
        <f t="shared" si="128"/>
        <v>0</v>
      </c>
      <c r="AV137" s="85">
        <f t="shared" si="128"/>
        <v>0</v>
      </c>
      <c r="AW137" s="85">
        <f t="shared" si="128"/>
        <v>0</v>
      </c>
      <c r="AX137" s="85">
        <f t="shared" si="128"/>
        <v>0</v>
      </c>
      <c r="AY137" s="85">
        <f t="shared" si="128"/>
        <v>0</v>
      </c>
      <c r="AZ137" s="85">
        <f t="shared" si="128"/>
        <v>0</v>
      </c>
      <c r="BA137" s="85">
        <f t="shared" si="128"/>
        <v>0</v>
      </c>
      <c r="BB137" s="85">
        <f t="shared" si="128"/>
        <v>0</v>
      </c>
      <c r="BC137" s="85">
        <f t="shared" si="128"/>
        <v>0</v>
      </c>
      <c r="BD137" s="85">
        <f t="shared" si="128"/>
        <v>0</v>
      </c>
      <c r="BE137" s="85">
        <f t="shared" si="128"/>
        <v>0</v>
      </c>
      <c r="BF137" s="85">
        <f t="shared" si="128"/>
        <v>0</v>
      </c>
      <c r="BG137" s="85">
        <f t="shared" si="128"/>
        <v>0</v>
      </c>
      <c r="BH137" s="85">
        <f t="shared" si="128"/>
        <v>0</v>
      </c>
      <c r="BI137" s="85">
        <f t="shared" si="128"/>
        <v>0</v>
      </c>
      <c r="BJ137" s="85">
        <f t="shared" si="128"/>
        <v>0</v>
      </c>
      <c r="BK137" s="85">
        <f t="shared" si="128"/>
        <v>0</v>
      </c>
      <c r="BL137" s="85">
        <f t="shared" si="128"/>
        <v>0</v>
      </c>
      <c r="BM137" s="85">
        <f t="shared" si="128"/>
        <v>0</v>
      </c>
    </row>
    <row r="138" spans="1:65" s="12" customFormat="1">
      <c r="A138" s="136"/>
      <c r="B138" s="124"/>
      <c r="C138" s="30" t="s">
        <v>95</v>
      </c>
      <c r="D138" s="126">
        <f>D137</f>
        <v>0.01</v>
      </c>
      <c r="E138" s="129">
        <f>SUM($D137:E137)</f>
        <v>0.01</v>
      </c>
      <c r="F138" s="129">
        <f>SUM($D137:F137)</f>
        <v>0.01</v>
      </c>
      <c r="G138" s="129">
        <f>SUM($D137:G137)</f>
        <v>0.01</v>
      </c>
      <c r="H138" s="129">
        <f>SUM($D137:H137)</f>
        <v>0.01</v>
      </c>
      <c r="I138" s="129">
        <f>SUM($D137:I137)</f>
        <v>0.01</v>
      </c>
      <c r="J138" s="129">
        <f>SUM($D137:J137)</f>
        <v>0.01</v>
      </c>
      <c r="K138" s="129">
        <f>SUM($D137:K137)</f>
        <v>0.01</v>
      </c>
      <c r="L138" s="129">
        <f>SUM($D137:L137)</f>
        <v>0.01</v>
      </c>
      <c r="M138" s="129">
        <f>SUM($D137:M137)</f>
        <v>0.01</v>
      </c>
      <c r="N138" s="129">
        <f>SUM($D137:N137)</f>
        <v>0.01</v>
      </c>
      <c r="O138" s="129">
        <f>SUM($D137:O137)</f>
        <v>0.01</v>
      </c>
      <c r="P138" s="129">
        <f>SUM($D137:P137)</f>
        <v>0.01</v>
      </c>
      <c r="Q138" s="129">
        <f>SUM($D137:Q137)</f>
        <v>0.01</v>
      </c>
      <c r="R138" s="129">
        <f>SUM($D137:R137)</f>
        <v>0.01</v>
      </c>
      <c r="S138" s="129">
        <f>SUM($D137:S137)</f>
        <v>0.01</v>
      </c>
      <c r="T138" s="129">
        <f>SUM($D137:T137)</f>
        <v>0.01</v>
      </c>
      <c r="U138" s="129">
        <f>SUM($D137:U137)</f>
        <v>0.01</v>
      </c>
      <c r="V138" s="129">
        <f>SUM($D137:V137)</f>
        <v>0.01</v>
      </c>
      <c r="W138" s="129">
        <f>SUM($D137:W137)</f>
        <v>0.01</v>
      </c>
      <c r="X138" s="129">
        <f>SUM($D137:X137)</f>
        <v>0.01</v>
      </c>
      <c r="Y138" s="129">
        <f>SUM($D137:Y137)</f>
        <v>0.01</v>
      </c>
      <c r="Z138" s="129">
        <f>SUM($D137:Z137)</f>
        <v>0.01</v>
      </c>
      <c r="AA138" s="129">
        <f>SUM($D137:AA137)</f>
        <v>0.01</v>
      </c>
      <c r="AB138" s="129">
        <f>SUM($D137:AB137)</f>
        <v>0.01</v>
      </c>
      <c r="AC138" s="129">
        <f>SUM($D137:AC137)</f>
        <v>0.01</v>
      </c>
      <c r="AD138" s="129">
        <f>SUM($D137:AD137)</f>
        <v>0.01</v>
      </c>
      <c r="AE138" s="129">
        <f>SUM($D137:AE137)</f>
        <v>0.01</v>
      </c>
      <c r="AF138" s="129">
        <f>SUM($D137:AF137)</f>
        <v>0.01</v>
      </c>
      <c r="AG138" s="129">
        <f>SUM($D137:AG137)</f>
        <v>0.01</v>
      </c>
      <c r="AH138" s="129">
        <f>SUM($D137:AH137)</f>
        <v>0.01</v>
      </c>
      <c r="AI138" s="129">
        <f>SUM($D137:AI137)</f>
        <v>0.01</v>
      </c>
      <c r="AJ138" s="129">
        <f>SUM($D137:AJ137)</f>
        <v>0.01</v>
      </c>
      <c r="AK138" s="129">
        <f>SUM($D137:AK137)</f>
        <v>0.01</v>
      </c>
      <c r="AL138" s="129">
        <f>SUM($D137:AL137)</f>
        <v>0.01</v>
      </c>
      <c r="AM138" s="129">
        <f>SUM($D137:AM137)</f>
        <v>0.01</v>
      </c>
      <c r="AN138" s="129">
        <f>SUM($D137:AN137)</f>
        <v>0.01</v>
      </c>
      <c r="AO138" s="129">
        <f>SUM($D137:AO137)</f>
        <v>0.01</v>
      </c>
      <c r="AP138" s="129">
        <f>SUM($D137:AP137)</f>
        <v>0.01</v>
      </c>
      <c r="AQ138" s="129"/>
      <c r="AR138" s="129"/>
      <c r="AS138" s="129"/>
      <c r="AT138" s="129"/>
      <c r="AU138" s="129"/>
      <c r="AV138" s="129"/>
      <c r="AW138" s="129"/>
      <c r="AX138" s="129"/>
      <c r="AY138" s="129"/>
      <c r="AZ138" s="129"/>
      <c r="BA138" s="129"/>
      <c r="BB138" s="129"/>
      <c r="BC138" s="129"/>
      <c r="BD138" s="129"/>
      <c r="BE138" s="129"/>
      <c r="BF138" s="129"/>
      <c r="BG138" s="129"/>
      <c r="BH138" s="129"/>
      <c r="BI138" s="129"/>
      <c r="BJ138" s="129"/>
      <c r="BK138" s="129"/>
      <c r="BL138" s="129"/>
      <c r="BM138" s="129"/>
    </row>
    <row r="139" spans="1:65" s="12" customFormat="1">
      <c r="A139" s="137"/>
      <c r="B139" s="124"/>
      <c r="C139" s="30" t="s">
        <v>96</v>
      </c>
      <c r="D139" s="126">
        <f>D137-D143</f>
        <v>0.01</v>
      </c>
      <c r="E139" s="126">
        <f t="shared" ref="E139:AP139" si="129">D139+E137-E143</f>
        <v>0.01</v>
      </c>
      <c r="F139" s="126">
        <f t="shared" si="129"/>
        <v>0.01</v>
      </c>
      <c r="G139" s="126">
        <f t="shared" si="129"/>
        <v>0.01</v>
      </c>
      <c r="H139" s="126">
        <f t="shared" si="129"/>
        <v>0.01</v>
      </c>
      <c r="I139" s="126">
        <f t="shared" si="129"/>
        <v>0.01</v>
      </c>
      <c r="J139" s="126">
        <f t="shared" si="129"/>
        <v>0.01</v>
      </c>
      <c r="K139" s="126">
        <f t="shared" si="129"/>
        <v>9.6874999999999999E-3</v>
      </c>
      <c r="L139" s="126">
        <f t="shared" si="129"/>
        <v>9.3749999999999997E-3</v>
      </c>
      <c r="M139" s="126">
        <f t="shared" si="129"/>
        <v>9.0624999999999994E-3</v>
      </c>
      <c r="N139" s="126">
        <f t="shared" si="129"/>
        <v>8.7499999999999991E-3</v>
      </c>
      <c r="O139" s="126">
        <f t="shared" si="129"/>
        <v>8.4374999999999988E-3</v>
      </c>
      <c r="P139" s="126">
        <f t="shared" si="129"/>
        <v>8.1249999999999985E-3</v>
      </c>
      <c r="Q139" s="126">
        <f t="shared" si="129"/>
        <v>7.8124999999999983E-3</v>
      </c>
      <c r="R139" s="126">
        <f t="shared" si="129"/>
        <v>7.499999999999998E-3</v>
      </c>
      <c r="S139" s="126">
        <f t="shared" si="129"/>
        <v>7.1874999999999977E-3</v>
      </c>
      <c r="T139" s="126">
        <f t="shared" si="129"/>
        <v>6.8749999999999974E-3</v>
      </c>
      <c r="U139" s="126">
        <f t="shared" si="129"/>
        <v>6.5624999999999972E-3</v>
      </c>
      <c r="V139" s="126">
        <f t="shared" si="129"/>
        <v>6.2499999999999969E-3</v>
      </c>
      <c r="W139" s="126">
        <f t="shared" si="129"/>
        <v>5.9374999999999966E-3</v>
      </c>
      <c r="X139" s="126">
        <f t="shared" si="129"/>
        <v>5.6249999999999963E-3</v>
      </c>
      <c r="Y139" s="126">
        <f t="shared" si="129"/>
        <v>5.312499999999996E-3</v>
      </c>
      <c r="Z139" s="126">
        <f t="shared" si="129"/>
        <v>4.9999999999999958E-3</v>
      </c>
      <c r="AA139" s="126">
        <f t="shared" si="129"/>
        <v>4.6874999999999955E-3</v>
      </c>
      <c r="AB139" s="126">
        <f t="shared" si="129"/>
        <v>4.3749999999999952E-3</v>
      </c>
      <c r="AC139" s="126">
        <f t="shared" si="129"/>
        <v>4.0624999999999949E-3</v>
      </c>
      <c r="AD139" s="126">
        <f t="shared" si="129"/>
        <v>3.7499999999999951E-3</v>
      </c>
      <c r="AE139" s="126">
        <f t="shared" si="129"/>
        <v>3.4374999999999952E-3</v>
      </c>
      <c r="AF139" s="126">
        <f t="shared" si="129"/>
        <v>3.1249999999999954E-3</v>
      </c>
      <c r="AG139" s="126">
        <f t="shared" si="129"/>
        <v>2.8124999999999956E-3</v>
      </c>
      <c r="AH139" s="126">
        <f t="shared" si="129"/>
        <v>2.4999999999999957E-3</v>
      </c>
      <c r="AI139" s="126">
        <f t="shared" si="129"/>
        <v>2.1874999999999959E-3</v>
      </c>
      <c r="AJ139" s="126">
        <f t="shared" si="129"/>
        <v>1.8749999999999958E-3</v>
      </c>
      <c r="AK139" s="126">
        <f t="shared" si="129"/>
        <v>1.5624999999999957E-3</v>
      </c>
      <c r="AL139" s="126">
        <f t="shared" si="129"/>
        <v>1.2499999999999957E-3</v>
      </c>
      <c r="AM139" s="126">
        <f t="shared" si="129"/>
        <v>9.3749999999999563E-4</v>
      </c>
      <c r="AN139" s="126">
        <f t="shared" si="129"/>
        <v>6.2499999999999557E-4</v>
      </c>
      <c r="AO139" s="126">
        <f t="shared" si="129"/>
        <v>3.1249999999999556E-4</v>
      </c>
      <c r="AP139" s="126">
        <f t="shared" si="129"/>
        <v>-4.4452289071905682E-18</v>
      </c>
      <c r="AQ139" s="126"/>
      <c r="AR139" s="126"/>
      <c r="AS139" s="126"/>
      <c r="AT139" s="126"/>
      <c r="AU139" s="126"/>
    </row>
    <row r="140" spans="1:65" s="12" customFormat="1">
      <c r="A140" s="39"/>
      <c r="C140" s="30" t="s">
        <v>97</v>
      </c>
      <c r="D140" s="56">
        <f>D137*D129/100</f>
        <v>4.6323032944717802E-3</v>
      </c>
      <c r="E140" s="56">
        <f t="shared" ref="E140:AP140" si="130">IF((D140*(1+$B126)-E141)&lt;=0,E137*$D129/100,D140*(1+$B126)-E141+E137*$D129/100)</f>
        <v>4.7889184591953689E-3</v>
      </c>
      <c r="F140" s="56">
        <f t="shared" si="130"/>
        <v>4.9533643821551374E-3</v>
      </c>
      <c r="G140" s="56">
        <f t="shared" si="130"/>
        <v>5.1260326012628945E-3</v>
      </c>
      <c r="H140" s="56">
        <f t="shared" si="130"/>
        <v>5.3073342313260394E-3</v>
      </c>
      <c r="I140" s="56">
        <f t="shared" si="130"/>
        <v>5.4977009428923409E-3</v>
      </c>
      <c r="J140" s="56">
        <f t="shared" si="130"/>
        <v>5.6975859900369576E-3</v>
      </c>
      <c r="K140" s="56">
        <f t="shared" si="130"/>
        <v>5.5949652895388056E-3</v>
      </c>
      <c r="L140" s="56">
        <f t="shared" si="130"/>
        <v>5.4895573040157457E-3</v>
      </c>
      <c r="M140" s="56">
        <f t="shared" si="130"/>
        <v>5.3812226692165326E-3</v>
      </c>
      <c r="N140" s="56">
        <f t="shared" si="130"/>
        <v>5.2698150526773596E-3</v>
      </c>
      <c r="O140" s="56">
        <f t="shared" si="130"/>
        <v>5.155180805311228E-3</v>
      </c>
      <c r="P140" s="56">
        <f t="shared" si="130"/>
        <v>5.0371585955767892E-3</v>
      </c>
      <c r="Q140" s="56">
        <f t="shared" si="130"/>
        <v>4.9155790253556288E-3</v>
      </c>
      <c r="R140" s="56">
        <f t="shared" si="130"/>
        <v>4.7902642266234108E-3</v>
      </c>
      <c r="S140" s="56">
        <f t="shared" si="130"/>
        <v>4.6610274379545813E-3</v>
      </c>
      <c r="T140" s="56">
        <f t="shared" si="130"/>
        <v>4.5276725598523103E-3</v>
      </c>
      <c r="U140" s="56">
        <f t="shared" si="130"/>
        <v>4.389993687844926E-3</v>
      </c>
      <c r="V140" s="56">
        <f t="shared" si="130"/>
        <v>4.2477746222371725E-3</v>
      </c>
      <c r="W140" s="56">
        <f t="shared" si="130"/>
        <v>4.1007883533490308E-3</v>
      </c>
      <c r="X140" s="56">
        <f t="shared" si="130"/>
        <v>3.9487965210164826E-3</v>
      </c>
      <c r="Y140" s="56">
        <f t="shared" si="130"/>
        <v>3.7915488470673074E-3</v>
      </c>
      <c r="Z140" s="56">
        <f t="shared" si="130"/>
        <v>3.6287825394206732E-3</v>
      </c>
      <c r="AA140" s="56">
        <f t="shared" si="130"/>
        <v>3.4602216663917069E-3</v>
      </c>
      <c r="AB140" s="56">
        <f t="shared" si="130"/>
        <v>3.2855764997112924E-3</v>
      </c>
      <c r="AC140" s="56">
        <f t="shared" si="130"/>
        <v>3.1045428246968569E-3</v>
      </c>
      <c r="AD140" s="56">
        <f t="shared" si="130"/>
        <v>2.9168012159316997E-3</v>
      </c>
      <c r="AE140" s="56">
        <f t="shared" si="130"/>
        <v>2.7220162767282851E-3</v>
      </c>
      <c r="AF140" s="56">
        <f t="shared" si="130"/>
        <v>2.5198358405646992E-3</v>
      </c>
      <c r="AG140" s="56">
        <f t="shared" si="130"/>
        <v>2.3098901325929342E-3</v>
      </c>
      <c r="AH140" s="56">
        <f t="shared" si="130"/>
        <v>2.091790889222581E-3</v>
      </c>
      <c r="AI140" s="56">
        <f>IF((AH140*(1+$B126)-AI141)&lt;=0,AI137*$D129/100,AH140*(1+$B126)-AI141+AI137*$D129/100)</f>
        <v>1.86513043368371E-3</v>
      </c>
      <c r="AJ140" s="56">
        <f>IF((AI140*(1+$B126)-AJ141)&lt;=0,AJ137*$D129/100,AI140*(1+$B126)-AJ141+AJ137*$D129/100)</f>
        <v>1.6294807053678958E-3</v>
      </c>
      <c r="AK140" s="56">
        <f t="shared" si="130"/>
        <v>1.3843922406362905E-3</v>
      </c>
      <c r="AL140" s="56">
        <f t="shared" si="130"/>
        <v>1.1293931026681052E-3</v>
      </c>
      <c r="AM140" s="56">
        <f t="shared" si="130"/>
        <v>8.6398775780151065E-4</v>
      </c>
      <c r="AN140" s="56">
        <f t="shared" si="130"/>
        <v>5.876558956915863E-4</v>
      </c>
      <c r="AO140" s="56">
        <f t="shared" si="130"/>
        <v>2.9985119047616561E-4</v>
      </c>
      <c r="AP140" s="56">
        <f t="shared" si="130"/>
        <v>0</v>
      </c>
      <c r="AQ140" s="56"/>
      <c r="AR140" s="56"/>
      <c r="AS140" s="56"/>
      <c r="AT140" s="56"/>
      <c r="AU140" s="56"/>
      <c r="AV140" s="50"/>
      <c r="AW140" s="50"/>
      <c r="AX140" s="50"/>
      <c r="AY140" s="50"/>
      <c r="AZ140" s="50"/>
      <c r="BA140" s="50"/>
      <c r="BB140" s="50"/>
      <c r="BC140" s="50"/>
      <c r="BD140" s="50"/>
    </row>
    <row r="141" spans="1:65" s="12" customFormat="1">
      <c r="C141" s="30" t="s">
        <v>98</v>
      </c>
      <c r="D141" s="129">
        <f t="shared" ref="D141:AP141" si="131">D142+D143</f>
        <v>0</v>
      </c>
      <c r="E141" s="129">
        <f t="shared" si="131"/>
        <v>7.4999999999999993E-5</v>
      </c>
      <c r="F141" s="129">
        <f t="shared" si="131"/>
        <v>7.4999999999999993E-5</v>
      </c>
      <c r="G141" s="129">
        <f t="shared" si="131"/>
        <v>7.4999999999999993E-5</v>
      </c>
      <c r="H141" s="129">
        <f t="shared" si="131"/>
        <v>7.4999999999999993E-5</v>
      </c>
      <c r="I141" s="129">
        <f t="shared" si="131"/>
        <v>7.4999999999999993E-5</v>
      </c>
      <c r="J141" s="129">
        <f t="shared" si="131"/>
        <v>7.4999999999999993E-5</v>
      </c>
      <c r="K141" s="129">
        <f t="shared" si="131"/>
        <v>3.8749999999999999E-4</v>
      </c>
      <c r="L141" s="129">
        <f t="shared" si="131"/>
        <v>3.8515624999999997E-4</v>
      </c>
      <c r="M141" s="129">
        <f t="shared" si="131"/>
        <v>3.8281250000000001E-4</v>
      </c>
      <c r="N141" s="129">
        <f t="shared" si="131"/>
        <v>3.8046875E-4</v>
      </c>
      <c r="O141" s="129">
        <f t="shared" si="131"/>
        <v>3.7812499999999999E-4</v>
      </c>
      <c r="P141" s="129">
        <f t="shared" si="131"/>
        <v>3.7578124999999998E-4</v>
      </c>
      <c r="Q141" s="129">
        <f t="shared" si="131"/>
        <v>3.7343749999999996E-4</v>
      </c>
      <c r="R141" s="129">
        <f t="shared" si="131"/>
        <v>3.7109375E-4</v>
      </c>
      <c r="S141" s="129">
        <f t="shared" si="131"/>
        <v>3.6874999999999999E-4</v>
      </c>
      <c r="T141" s="129">
        <f t="shared" si="131"/>
        <v>3.6640624999999998E-4</v>
      </c>
      <c r="U141" s="129">
        <f t="shared" si="131"/>
        <v>3.6406249999999997E-4</v>
      </c>
      <c r="V141" s="129">
        <f t="shared" si="131"/>
        <v>3.6171875000000001E-4</v>
      </c>
      <c r="W141" s="129">
        <f t="shared" si="131"/>
        <v>3.5937499999999999E-4</v>
      </c>
      <c r="X141" s="129">
        <f t="shared" si="131"/>
        <v>3.5703124999999998E-4</v>
      </c>
      <c r="Y141" s="129">
        <f t="shared" si="131"/>
        <v>3.5468749999999997E-4</v>
      </c>
      <c r="Z141" s="129">
        <f t="shared" si="131"/>
        <v>3.5234374999999996E-4</v>
      </c>
      <c r="AA141" s="129">
        <f t="shared" si="131"/>
        <v>3.5E-4</v>
      </c>
      <c r="AB141" s="129">
        <f t="shared" si="131"/>
        <v>3.4765624999999998E-4</v>
      </c>
      <c r="AC141" s="129">
        <f t="shared" si="131"/>
        <v>3.4531249999999997E-4</v>
      </c>
      <c r="AD141" s="129">
        <f t="shared" si="131"/>
        <v>3.4296874999999996E-4</v>
      </c>
      <c r="AE141" s="129">
        <f t="shared" si="131"/>
        <v>3.4062499999999994E-4</v>
      </c>
      <c r="AF141" s="129">
        <f t="shared" si="131"/>
        <v>3.3828124999999999E-4</v>
      </c>
      <c r="AG141" s="129">
        <f t="shared" si="131"/>
        <v>3.3593749999999997E-4</v>
      </c>
      <c r="AH141" s="129">
        <f t="shared" si="131"/>
        <v>3.3359374999999996E-4</v>
      </c>
      <c r="AI141" s="129">
        <f t="shared" si="131"/>
        <v>3.3124999999999995E-4</v>
      </c>
      <c r="AJ141" s="129">
        <f t="shared" si="131"/>
        <v>3.2890624999999999E-4</v>
      </c>
      <c r="AK141" s="129">
        <f t="shared" si="131"/>
        <v>3.2656249999999998E-4</v>
      </c>
      <c r="AL141" s="129">
        <f t="shared" si="131"/>
        <v>3.2421874999999996E-4</v>
      </c>
      <c r="AM141" s="129">
        <f t="shared" si="131"/>
        <v>3.2187499999999995E-4</v>
      </c>
      <c r="AN141" s="129">
        <f t="shared" si="131"/>
        <v>3.1953124999999999E-4</v>
      </c>
      <c r="AO141" s="129">
        <f t="shared" si="131"/>
        <v>3.1718749999999998E-4</v>
      </c>
      <c r="AP141" s="129">
        <f t="shared" si="131"/>
        <v>3.1484374999999997E-4</v>
      </c>
      <c r="AQ141" s="129"/>
      <c r="AR141" s="129"/>
      <c r="AS141" s="129"/>
      <c r="AT141" s="129"/>
      <c r="AU141" s="129"/>
      <c r="AV141" s="23"/>
      <c r="AW141" s="23"/>
      <c r="AX141" s="23"/>
      <c r="AY141" s="23"/>
      <c r="AZ141" s="23"/>
      <c r="BA141" s="23"/>
      <c r="BB141" s="23"/>
      <c r="BC141" s="23"/>
      <c r="BD141" s="23"/>
    </row>
    <row r="142" spans="1:65" s="12" customFormat="1">
      <c r="C142" s="30" t="s">
        <v>90</v>
      </c>
      <c r="D142" s="129"/>
      <c r="E142" s="129">
        <f t="shared" ref="E142:AP142" si="132">$B125*D139</f>
        <v>7.4999999999999993E-5</v>
      </c>
      <c r="F142" s="129">
        <f t="shared" si="132"/>
        <v>7.4999999999999993E-5</v>
      </c>
      <c r="G142" s="129">
        <f t="shared" si="132"/>
        <v>7.4999999999999993E-5</v>
      </c>
      <c r="H142" s="129">
        <f t="shared" si="132"/>
        <v>7.4999999999999993E-5</v>
      </c>
      <c r="I142" s="129">
        <f t="shared" si="132"/>
        <v>7.4999999999999993E-5</v>
      </c>
      <c r="J142" s="129">
        <f t="shared" si="132"/>
        <v>7.4999999999999993E-5</v>
      </c>
      <c r="K142" s="129">
        <f t="shared" si="132"/>
        <v>7.4999999999999993E-5</v>
      </c>
      <c r="L142" s="129">
        <f t="shared" si="132"/>
        <v>7.2656249999999994E-5</v>
      </c>
      <c r="M142" s="129">
        <f t="shared" si="132"/>
        <v>7.0312499999999995E-5</v>
      </c>
      <c r="N142" s="129">
        <f t="shared" si="132"/>
        <v>6.7968749999999995E-5</v>
      </c>
      <c r="O142" s="129">
        <f t="shared" si="132"/>
        <v>6.5624999999999996E-5</v>
      </c>
      <c r="P142" s="129">
        <f t="shared" si="132"/>
        <v>6.3281249999999983E-5</v>
      </c>
      <c r="Q142" s="129">
        <f t="shared" si="132"/>
        <v>6.0937499999999984E-5</v>
      </c>
      <c r="R142" s="129">
        <f t="shared" si="132"/>
        <v>5.8593749999999984E-5</v>
      </c>
      <c r="S142" s="129">
        <f t="shared" si="132"/>
        <v>5.6249999999999985E-5</v>
      </c>
      <c r="T142" s="129">
        <f t="shared" si="132"/>
        <v>5.3906249999999979E-5</v>
      </c>
      <c r="U142" s="129">
        <f t="shared" si="132"/>
        <v>5.1562499999999979E-5</v>
      </c>
      <c r="V142" s="129">
        <f t="shared" si="132"/>
        <v>4.921874999999998E-5</v>
      </c>
      <c r="W142" s="129">
        <f t="shared" si="132"/>
        <v>4.6874999999999974E-5</v>
      </c>
      <c r="X142" s="129">
        <f t="shared" si="132"/>
        <v>4.4531249999999974E-5</v>
      </c>
      <c r="Y142" s="129">
        <f t="shared" si="132"/>
        <v>4.2187499999999968E-5</v>
      </c>
      <c r="Z142" s="129">
        <f t="shared" si="132"/>
        <v>3.9843749999999969E-5</v>
      </c>
      <c r="AA142" s="129">
        <f t="shared" si="132"/>
        <v>3.749999999999997E-5</v>
      </c>
      <c r="AB142" s="129">
        <f t="shared" si="132"/>
        <v>3.5156249999999963E-5</v>
      </c>
      <c r="AC142" s="129">
        <f t="shared" si="132"/>
        <v>3.2812499999999964E-5</v>
      </c>
      <c r="AD142" s="129">
        <f t="shared" si="132"/>
        <v>3.0468749999999961E-5</v>
      </c>
      <c r="AE142" s="129">
        <f t="shared" si="132"/>
        <v>2.8124999999999962E-5</v>
      </c>
      <c r="AF142" s="129">
        <f t="shared" si="132"/>
        <v>2.5781249999999963E-5</v>
      </c>
      <c r="AG142" s="129">
        <f t="shared" si="132"/>
        <v>2.3437499999999963E-5</v>
      </c>
      <c r="AH142" s="129">
        <f t="shared" si="132"/>
        <v>2.1093749999999967E-5</v>
      </c>
      <c r="AI142" s="129">
        <f t="shared" si="132"/>
        <v>1.8749999999999968E-5</v>
      </c>
      <c r="AJ142" s="129">
        <f t="shared" si="132"/>
        <v>1.6406249999999968E-5</v>
      </c>
      <c r="AK142" s="129">
        <f t="shared" si="132"/>
        <v>1.4062499999999967E-5</v>
      </c>
      <c r="AL142" s="129">
        <f t="shared" si="132"/>
        <v>1.1718749999999968E-5</v>
      </c>
      <c r="AM142" s="129">
        <f t="shared" si="132"/>
        <v>9.374999999999967E-6</v>
      </c>
      <c r="AN142" s="129">
        <f t="shared" si="132"/>
        <v>7.0312499999999668E-6</v>
      </c>
      <c r="AO142" s="129">
        <f t="shared" si="132"/>
        <v>4.6874999999999666E-6</v>
      </c>
      <c r="AP142" s="129">
        <f t="shared" si="132"/>
        <v>2.3437499999999668E-6</v>
      </c>
      <c r="AQ142" s="129"/>
      <c r="AR142" s="129"/>
      <c r="AS142" s="129"/>
      <c r="AT142" s="129"/>
      <c r="AU142" s="129"/>
      <c r="AV142" s="45"/>
      <c r="AW142" s="46"/>
      <c r="AX142" s="45"/>
      <c r="AY142" s="45"/>
      <c r="AZ142" s="45"/>
      <c r="BA142" s="45"/>
      <c r="BB142" s="45"/>
      <c r="BC142" s="45"/>
      <c r="BD142" s="45"/>
    </row>
    <row r="143" spans="1:65" s="12" customFormat="1">
      <c r="C143" s="30" t="s">
        <v>89</v>
      </c>
      <c r="D143" s="129">
        <f>(D132-D134)/($B124-$B123)</f>
        <v>0</v>
      </c>
      <c r="E143" s="129">
        <f t="shared" ref="E143:AO143" si="133">(E132-E134)/($B124-$B123)</f>
        <v>0</v>
      </c>
      <c r="F143" s="129">
        <f>(F132-F134)/($B124-$B123)</f>
        <v>0</v>
      </c>
      <c r="G143" s="129">
        <f t="shared" si="133"/>
        <v>0</v>
      </c>
      <c r="H143" s="129">
        <f t="shared" si="133"/>
        <v>0</v>
      </c>
      <c r="I143" s="129">
        <f t="shared" si="133"/>
        <v>0</v>
      </c>
      <c r="J143" s="129">
        <f>(J132-J134)/($B124-$B123)</f>
        <v>0</v>
      </c>
      <c r="K143" s="129">
        <f>(K132-K134)/($B124-$B123)</f>
        <v>3.1250000000000001E-4</v>
      </c>
      <c r="L143" s="129">
        <f>(L132-L134)/($B124-$B123)</f>
        <v>3.1250000000000001E-4</v>
      </c>
      <c r="M143" s="129">
        <f t="shared" si="133"/>
        <v>3.1250000000000001E-4</v>
      </c>
      <c r="N143" s="129">
        <f t="shared" si="133"/>
        <v>3.1250000000000001E-4</v>
      </c>
      <c r="O143" s="129">
        <f t="shared" si="133"/>
        <v>3.1250000000000001E-4</v>
      </c>
      <c r="P143" s="129">
        <f t="shared" si="133"/>
        <v>3.1250000000000001E-4</v>
      </c>
      <c r="Q143" s="129">
        <f t="shared" si="133"/>
        <v>3.1250000000000001E-4</v>
      </c>
      <c r="R143" s="129">
        <f t="shared" si="133"/>
        <v>3.1250000000000001E-4</v>
      </c>
      <c r="S143" s="129">
        <f t="shared" si="133"/>
        <v>3.1250000000000001E-4</v>
      </c>
      <c r="T143" s="129">
        <f t="shared" si="133"/>
        <v>3.1250000000000001E-4</v>
      </c>
      <c r="U143" s="129">
        <f t="shared" si="133"/>
        <v>3.1250000000000001E-4</v>
      </c>
      <c r="V143" s="129">
        <f t="shared" si="133"/>
        <v>3.1250000000000001E-4</v>
      </c>
      <c r="W143" s="129">
        <f t="shared" si="133"/>
        <v>3.1250000000000001E-4</v>
      </c>
      <c r="X143" s="129">
        <f t="shared" si="133"/>
        <v>3.1250000000000001E-4</v>
      </c>
      <c r="Y143" s="129">
        <f t="shared" si="133"/>
        <v>3.1250000000000001E-4</v>
      </c>
      <c r="Z143" s="129">
        <f t="shared" si="133"/>
        <v>3.1250000000000001E-4</v>
      </c>
      <c r="AA143" s="129">
        <f t="shared" si="133"/>
        <v>3.1250000000000001E-4</v>
      </c>
      <c r="AB143" s="129">
        <f t="shared" si="133"/>
        <v>3.1250000000000001E-4</v>
      </c>
      <c r="AC143" s="129">
        <f t="shared" si="133"/>
        <v>3.1250000000000001E-4</v>
      </c>
      <c r="AD143" s="129">
        <f t="shared" si="133"/>
        <v>3.1250000000000001E-4</v>
      </c>
      <c r="AE143" s="129">
        <f t="shared" si="133"/>
        <v>3.1250000000000001E-4</v>
      </c>
      <c r="AF143" s="129">
        <f t="shared" si="133"/>
        <v>3.1250000000000001E-4</v>
      </c>
      <c r="AG143" s="129">
        <f t="shared" si="133"/>
        <v>3.1250000000000001E-4</v>
      </c>
      <c r="AH143" s="129">
        <f t="shared" si="133"/>
        <v>3.1250000000000001E-4</v>
      </c>
      <c r="AI143" s="129">
        <f t="shared" si="133"/>
        <v>3.1250000000000001E-4</v>
      </c>
      <c r="AJ143" s="129">
        <f t="shared" si="133"/>
        <v>3.1250000000000001E-4</v>
      </c>
      <c r="AK143" s="129">
        <f t="shared" si="133"/>
        <v>3.1250000000000001E-4</v>
      </c>
      <c r="AL143" s="129">
        <f t="shared" si="133"/>
        <v>3.1250000000000001E-4</v>
      </c>
      <c r="AM143" s="129">
        <f>(AM132-AM134)/($B124-$B123)</f>
        <v>3.1250000000000001E-4</v>
      </c>
      <c r="AN143" s="129">
        <f t="shared" si="133"/>
        <v>3.1250000000000001E-4</v>
      </c>
      <c r="AO143" s="129">
        <f t="shared" si="133"/>
        <v>3.1250000000000001E-4</v>
      </c>
      <c r="AP143" s="129">
        <f>(AP132-AP134)/($B124-$B123)</f>
        <v>3.1250000000000001E-4</v>
      </c>
      <c r="AQ143" s="129"/>
      <c r="AR143" s="129"/>
      <c r="AS143" s="129"/>
      <c r="AT143" s="129"/>
      <c r="AU143" s="129"/>
      <c r="AW143" s="46"/>
    </row>
    <row r="144" spans="1:65" s="12" customFormat="1">
      <c r="C144" s="30"/>
      <c r="D144" s="126"/>
      <c r="E144" s="126"/>
      <c r="F144" s="126"/>
      <c r="G144" s="126"/>
      <c r="H144" s="126"/>
      <c r="I144" s="126"/>
      <c r="J144" s="126"/>
      <c r="K144" s="126"/>
      <c r="L144" s="126"/>
      <c r="M144" s="126"/>
      <c r="N144" s="126"/>
      <c r="O144" s="126"/>
      <c r="P144" s="126"/>
      <c r="Q144" s="126"/>
      <c r="R144" s="126"/>
      <c r="S144" s="126"/>
      <c r="T144" s="126"/>
      <c r="U144" s="126"/>
      <c r="V144" s="126"/>
      <c r="W144" s="126"/>
      <c r="X144" s="126"/>
      <c r="Y144" s="126"/>
      <c r="Z144" s="126"/>
      <c r="AA144" s="126"/>
      <c r="AB144" s="126"/>
      <c r="AC144" s="126"/>
      <c r="AD144" s="126"/>
      <c r="AE144" s="126"/>
      <c r="AF144" s="46"/>
      <c r="AG144" s="46"/>
      <c r="AH144" s="46"/>
      <c r="AI144" s="46"/>
      <c r="AJ144" s="46"/>
      <c r="AK144" s="46"/>
      <c r="AL144" s="46"/>
      <c r="AM144" s="46"/>
      <c r="AN144" s="46"/>
      <c r="AO144" s="46"/>
      <c r="AP144" s="46"/>
      <c r="AQ144" s="46"/>
      <c r="AR144" s="46"/>
      <c r="AS144" s="46"/>
      <c r="AT144" s="46"/>
      <c r="AU144" s="46"/>
      <c r="AV144" s="46"/>
      <c r="AW144" s="46"/>
      <c r="AX144" s="46"/>
      <c r="AY144" s="46"/>
      <c r="AZ144" s="46"/>
      <c r="BA144" s="46"/>
      <c r="BB144" s="46"/>
      <c r="BC144" s="46"/>
      <c r="BD144" s="46"/>
    </row>
    <row r="145" spans="1:63" s="12" customFormat="1">
      <c r="A145" s="39"/>
      <c r="B145" s="86"/>
      <c r="C145" s="30"/>
      <c r="D145" s="126"/>
      <c r="E145" s="126"/>
      <c r="F145" s="126"/>
      <c r="G145" s="126"/>
      <c r="H145" s="126"/>
      <c r="I145" s="126"/>
      <c r="J145" s="126"/>
      <c r="K145" s="126"/>
      <c r="L145" s="126"/>
      <c r="M145" s="126"/>
      <c r="N145" s="126"/>
      <c r="O145" s="126"/>
      <c r="P145" s="126"/>
      <c r="Q145" s="126"/>
      <c r="R145" s="126"/>
      <c r="S145" s="126"/>
      <c r="T145" s="126"/>
      <c r="U145" s="126"/>
      <c r="V145" s="126"/>
      <c r="W145" s="126"/>
      <c r="X145" s="126"/>
      <c r="Y145" s="126"/>
      <c r="Z145" s="126"/>
      <c r="AA145" s="126"/>
      <c r="AB145" s="126"/>
      <c r="AC145" s="126"/>
      <c r="AD145" s="126"/>
      <c r="AE145" s="126"/>
      <c r="AF145" s="46"/>
      <c r="AG145" s="46"/>
      <c r="AH145" s="46"/>
      <c r="AI145" s="46"/>
      <c r="AJ145" s="46"/>
      <c r="AK145" s="46"/>
      <c r="AL145" s="46"/>
      <c r="AM145" s="46"/>
      <c r="AN145" s="46"/>
      <c r="AO145" s="46"/>
      <c r="AP145" s="46"/>
      <c r="AQ145" s="46"/>
      <c r="AR145" s="46"/>
      <c r="AS145" s="46"/>
      <c r="AT145" s="46"/>
      <c r="AU145" s="46"/>
      <c r="AV145" s="46"/>
      <c r="AW145" s="46"/>
      <c r="AX145" s="46"/>
      <c r="AY145" s="46"/>
      <c r="AZ145" s="46"/>
      <c r="BA145" s="46"/>
      <c r="BB145" s="46"/>
      <c r="BC145" s="46"/>
      <c r="BD145" s="46"/>
    </row>
    <row r="146" spans="1:63" ht="19.5" customHeight="1">
      <c r="A146" s="136"/>
      <c r="D146" s="78" t="str">
        <f>CONCATENATE(A148," repayment schedule")</f>
        <v>IDA - 50Y loans repayment schedule</v>
      </c>
      <c r="E146" s="12"/>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c r="AY146" s="12"/>
      <c r="AZ146" s="12"/>
      <c r="BA146" s="12"/>
      <c r="BB146" s="12"/>
      <c r="BC146" s="12"/>
      <c r="BD146" s="12"/>
    </row>
    <row r="147" spans="1:63" s="133" customFormat="1" ht="19.5" customHeight="1">
      <c r="A147" s="134" t="str">
        <f>B12</f>
        <v>IDA - 50Y loans</v>
      </c>
      <c r="D147" s="82">
        <f t="shared" ref="D147:AI147" si="134">+VLOOKUP($A147,$B$107:$BL$117,D$113,FALSE)</f>
        <v>0</v>
      </c>
      <c r="E147" s="82">
        <f t="shared" si="134"/>
        <v>0</v>
      </c>
      <c r="F147" s="82">
        <f t="shared" si="134"/>
        <v>0</v>
      </c>
      <c r="G147" s="82">
        <f t="shared" si="134"/>
        <v>0</v>
      </c>
      <c r="H147" s="82">
        <f t="shared" si="134"/>
        <v>0</v>
      </c>
      <c r="I147" s="82">
        <f t="shared" si="134"/>
        <v>0</v>
      </c>
      <c r="J147" s="82">
        <f t="shared" si="134"/>
        <v>0</v>
      </c>
      <c r="K147" s="82">
        <f t="shared" si="134"/>
        <v>0</v>
      </c>
      <c r="L147" s="82">
        <f t="shared" si="134"/>
        <v>0</v>
      </c>
      <c r="M147" s="82">
        <f t="shared" si="134"/>
        <v>0</v>
      </c>
      <c r="N147" s="82">
        <f t="shared" si="134"/>
        <v>0</v>
      </c>
      <c r="O147" s="82">
        <f t="shared" si="134"/>
        <v>2.5000000000000001E-2</v>
      </c>
      <c r="P147" s="82">
        <f t="shared" si="134"/>
        <v>2.5000000000000001E-2</v>
      </c>
      <c r="Q147" s="82">
        <f t="shared" si="134"/>
        <v>2.5000000000000001E-2</v>
      </c>
      <c r="R147" s="82">
        <f t="shared" si="134"/>
        <v>2.5000000000000001E-2</v>
      </c>
      <c r="S147" s="82">
        <f t="shared" si="134"/>
        <v>2.5000000000000001E-2</v>
      </c>
      <c r="T147" s="82">
        <f t="shared" si="134"/>
        <v>2.5000000000000001E-2</v>
      </c>
      <c r="U147" s="82">
        <f t="shared" si="134"/>
        <v>2.5000000000000001E-2</v>
      </c>
      <c r="V147" s="82">
        <f t="shared" si="134"/>
        <v>2.5000000000000001E-2</v>
      </c>
      <c r="W147" s="82">
        <f t="shared" si="134"/>
        <v>2.5000000000000001E-2</v>
      </c>
      <c r="X147" s="82">
        <f t="shared" si="134"/>
        <v>2.5000000000000001E-2</v>
      </c>
      <c r="Y147" s="82">
        <f t="shared" si="134"/>
        <v>2.5000000000000001E-2</v>
      </c>
      <c r="Z147" s="82">
        <f t="shared" si="134"/>
        <v>2.5000000000000001E-2</v>
      </c>
      <c r="AA147" s="82">
        <f t="shared" si="134"/>
        <v>2.5000000000000001E-2</v>
      </c>
      <c r="AB147" s="82">
        <f t="shared" si="134"/>
        <v>2.5000000000000001E-2</v>
      </c>
      <c r="AC147" s="82">
        <f t="shared" si="134"/>
        <v>2.5000000000000001E-2</v>
      </c>
      <c r="AD147" s="82">
        <f t="shared" si="134"/>
        <v>2.5000000000000001E-2</v>
      </c>
      <c r="AE147" s="82">
        <f t="shared" si="134"/>
        <v>2.5000000000000001E-2</v>
      </c>
      <c r="AF147" s="82">
        <f t="shared" si="134"/>
        <v>2.5000000000000001E-2</v>
      </c>
      <c r="AG147" s="82">
        <f t="shared" si="134"/>
        <v>2.5000000000000001E-2</v>
      </c>
      <c r="AH147" s="82">
        <f t="shared" si="134"/>
        <v>2.5000000000000001E-2</v>
      </c>
      <c r="AI147" s="82">
        <f t="shared" si="134"/>
        <v>2.5000000000000001E-2</v>
      </c>
      <c r="AJ147" s="82">
        <f t="shared" ref="AJ147:BH147" si="135">+VLOOKUP($A147,$B$107:$BL$117,AJ$113,FALSE)</f>
        <v>2.5000000000000001E-2</v>
      </c>
      <c r="AK147" s="82">
        <f t="shared" si="135"/>
        <v>2.5000000000000001E-2</v>
      </c>
      <c r="AL147" s="82">
        <f t="shared" si="135"/>
        <v>2.5000000000000001E-2</v>
      </c>
      <c r="AM147" s="82">
        <f t="shared" si="135"/>
        <v>2.5000000000000001E-2</v>
      </c>
      <c r="AN147" s="82">
        <f t="shared" si="135"/>
        <v>2.5000000000000001E-2</v>
      </c>
      <c r="AO147" s="82">
        <f t="shared" si="135"/>
        <v>2.5000000000000001E-2</v>
      </c>
      <c r="AP147" s="82">
        <f t="shared" si="135"/>
        <v>2.5000000000000001E-2</v>
      </c>
      <c r="AQ147" s="82">
        <f t="shared" si="135"/>
        <v>2.5000000000000001E-2</v>
      </c>
      <c r="AR147" s="82">
        <f t="shared" si="135"/>
        <v>2.5000000000000001E-2</v>
      </c>
      <c r="AS147" s="82">
        <f t="shared" si="135"/>
        <v>2.5000000000000001E-2</v>
      </c>
      <c r="AT147" s="82">
        <f t="shared" si="135"/>
        <v>2.5000000000000001E-2</v>
      </c>
      <c r="AU147" s="82">
        <f t="shared" si="135"/>
        <v>2.5000000000000001E-2</v>
      </c>
      <c r="AV147" s="82">
        <f t="shared" si="135"/>
        <v>2.5000000000000001E-2</v>
      </c>
      <c r="AW147" s="82">
        <f t="shared" si="135"/>
        <v>2.5000000000000001E-2</v>
      </c>
      <c r="AX147" s="82">
        <f t="shared" si="135"/>
        <v>2.5000000000000001E-2</v>
      </c>
      <c r="AY147" s="82">
        <f t="shared" si="135"/>
        <v>2.5000000000000001E-2</v>
      </c>
      <c r="AZ147" s="82">
        <f t="shared" si="135"/>
        <v>2.5000000000000001E-2</v>
      </c>
      <c r="BA147" s="82">
        <f t="shared" si="135"/>
        <v>2.5000000000000001E-2</v>
      </c>
      <c r="BB147" s="82">
        <f t="shared" si="135"/>
        <v>2.5000000000000001E-2</v>
      </c>
      <c r="BC147" s="82">
        <f t="shared" si="135"/>
        <v>0</v>
      </c>
      <c r="BD147" s="82">
        <f t="shared" si="135"/>
        <v>0</v>
      </c>
      <c r="BE147" s="82">
        <f t="shared" si="135"/>
        <v>0</v>
      </c>
      <c r="BF147" s="82">
        <f t="shared" si="135"/>
        <v>0</v>
      </c>
      <c r="BG147" s="82">
        <f t="shared" si="135"/>
        <v>0</v>
      </c>
      <c r="BH147" s="82">
        <f t="shared" si="135"/>
        <v>0</v>
      </c>
    </row>
    <row r="148" spans="1:63" s="12" customFormat="1" ht="19.5" customHeight="1">
      <c r="A148" s="112" t="str">
        <f>A147</f>
        <v>IDA - 50Y loans</v>
      </c>
      <c r="C148" s="17"/>
      <c r="D148" s="12">
        <f t="shared" ref="D148:AI148" si="136">+D122</f>
        <v>0</v>
      </c>
      <c r="E148" s="12">
        <f t="shared" si="136"/>
        <v>1</v>
      </c>
      <c r="F148" s="12">
        <f t="shared" si="136"/>
        <v>2</v>
      </c>
      <c r="G148" s="12">
        <f t="shared" si="136"/>
        <v>3</v>
      </c>
      <c r="H148" s="12">
        <f t="shared" si="136"/>
        <v>4</v>
      </c>
      <c r="I148" s="12">
        <f t="shared" si="136"/>
        <v>5</v>
      </c>
      <c r="J148" s="12">
        <f t="shared" si="136"/>
        <v>6</v>
      </c>
      <c r="K148" s="12">
        <f t="shared" si="136"/>
        <v>7</v>
      </c>
      <c r="L148" s="12">
        <f t="shared" si="136"/>
        <v>8</v>
      </c>
      <c r="M148" s="12">
        <f t="shared" si="136"/>
        <v>9</v>
      </c>
      <c r="N148" s="12">
        <f t="shared" si="136"/>
        <v>10</v>
      </c>
      <c r="O148" s="12">
        <f t="shared" si="136"/>
        <v>11</v>
      </c>
      <c r="P148" s="12">
        <f t="shared" si="136"/>
        <v>12</v>
      </c>
      <c r="Q148" s="12">
        <f t="shared" si="136"/>
        <v>13</v>
      </c>
      <c r="R148" s="12">
        <f t="shared" si="136"/>
        <v>14</v>
      </c>
      <c r="S148" s="12">
        <f t="shared" si="136"/>
        <v>15</v>
      </c>
      <c r="T148" s="12">
        <f t="shared" si="136"/>
        <v>16</v>
      </c>
      <c r="U148" s="12">
        <f t="shared" si="136"/>
        <v>17</v>
      </c>
      <c r="V148" s="12">
        <f t="shared" si="136"/>
        <v>18</v>
      </c>
      <c r="W148" s="12">
        <f t="shared" si="136"/>
        <v>19</v>
      </c>
      <c r="X148" s="12">
        <f t="shared" si="136"/>
        <v>20</v>
      </c>
      <c r="Y148" s="12">
        <f t="shared" si="136"/>
        <v>21</v>
      </c>
      <c r="Z148" s="12">
        <f t="shared" si="136"/>
        <v>22</v>
      </c>
      <c r="AA148" s="12">
        <f t="shared" si="136"/>
        <v>23</v>
      </c>
      <c r="AB148" s="12">
        <f t="shared" si="136"/>
        <v>24</v>
      </c>
      <c r="AC148" s="12">
        <f t="shared" si="136"/>
        <v>25</v>
      </c>
      <c r="AD148" s="12">
        <f t="shared" si="136"/>
        <v>26</v>
      </c>
      <c r="AE148" s="12">
        <f t="shared" si="136"/>
        <v>27</v>
      </c>
      <c r="AF148" s="12">
        <f t="shared" si="136"/>
        <v>28</v>
      </c>
      <c r="AG148" s="12">
        <f t="shared" si="136"/>
        <v>29</v>
      </c>
      <c r="AH148" s="12">
        <f t="shared" si="136"/>
        <v>30</v>
      </c>
      <c r="AI148" s="12">
        <f t="shared" si="136"/>
        <v>31</v>
      </c>
      <c r="AJ148" s="12">
        <f t="shared" ref="AJ148:BK148" si="137">+AJ122</f>
        <v>32</v>
      </c>
      <c r="AK148" s="12">
        <f t="shared" si="137"/>
        <v>33</v>
      </c>
      <c r="AL148" s="12">
        <f t="shared" si="137"/>
        <v>34</v>
      </c>
      <c r="AM148" s="12">
        <f t="shared" si="137"/>
        <v>35</v>
      </c>
      <c r="AN148" s="12">
        <f t="shared" si="137"/>
        <v>36</v>
      </c>
      <c r="AO148" s="12">
        <f t="shared" si="137"/>
        <v>37</v>
      </c>
      <c r="AP148" s="12">
        <f t="shared" si="137"/>
        <v>38</v>
      </c>
      <c r="AQ148" s="12">
        <f t="shared" si="137"/>
        <v>39</v>
      </c>
      <c r="AR148" s="12">
        <f t="shared" si="137"/>
        <v>40</v>
      </c>
      <c r="AS148" s="12">
        <f t="shared" si="137"/>
        <v>41</v>
      </c>
      <c r="AT148" s="12">
        <f t="shared" si="137"/>
        <v>42</v>
      </c>
      <c r="AU148" s="12">
        <f t="shared" si="137"/>
        <v>43</v>
      </c>
      <c r="AV148" s="12">
        <f t="shared" si="137"/>
        <v>44</v>
      </c>
      <c r="AW148" s="12">
        <f t="shared" si="137"/>
        <v>45</v>
      </c>
      <c r="AX148" s="12">
        <f t="shared" si="137"/>
        <v>46</v>
      </c>
      <c r="AY148" s="12">
        <f t="shared" si="137"/>
        <v>47</v>
      </c>
      <c r="AZ148" s="12">
        <f t="shared" si="137"/>
        <v>48</v>
      </c>
      <c r="BA148" s="12">
        <f t="shared" si="137"/>
        <v>49</v>
      </c>
      <c r="BB148" s="12">
        <f t="shared" si="137"/>
        <v>50</v>
      </c>
      <c r="BC148" s="12">
        <f t="shared" si="137"/>
        <v>51</v>
      </c>
      <c r="BD148" s="12">
        <f t="shared" si="137"/>
        <v>52</v>
      </c>
      <c r="BE148" s="12">
        <f t="shared" si="137"/>
        <v>53</v>
      </c>
      <c r="BF148" s="12">
        <f t="shared" si="137"/>
        <v>54</v>
      </c>
      <c r="BG148" s="12">
        <f t="shared" si="137"/>
        <v>55</v>
      </c>
      <c r="BH148" s="12">
        <f t="shared" si="137"/>
        <v>56</v>
      </c>
      <c r="BI148" s="12">
        <f t="shared" si="137"/>
        <v>57</v>
      </c>
      <c r="BJ148" s="12">
        <f t="shared" si="137"/>
        <v>58</v>
      </c>
      <c r="BK148" s="12">
        <f t="shared" si="137"/>
        <v>59</v>
      </c>
    </row>
    <row r="149" spans="1:63" s="12" customFormat="1">
      <c r="A149" s="28" t="str">
        <f>+"Grace "&amp; 'Input 4 - External Financing WB'!A148&amp;""</f>
        <v>Grace IDA - 50Y loans</v>
      </c>
      <c r="B149" s="110">
        <f>INDEX($B$7:$I$17, MATCH($A148, $B$7:$B$17, 0), MATCH("Grace Period", $B$7:$I$7, 0))</f>
        <v>10</v>
      </c>
      <c r="C149" s="17"/>
      <c r="D149" s="88">
        <f ca="1">$D$106</f>
        <v>0</v>
      </c>
      <c r="E149" s="88">
        <f t="shared" ref="E149:AJ149" ca="1" si="138">+E123</f>
        <v>1</v>
      </c>
      <c r="F149" s="88">
        <f t="shared" ca="1" si="138"/>
        <v>2</v>
      </c>
      <c r="G149" s="88">
        <f t="shared" ca="1" si="138"/>
        <v>3</v>
      </c>
      <c r="H149" s="88">
        <f t="shared" ca="1" si="138"/>
        <v>4</v>
      </c>
      <c r="I149" s="88">
        <f t="shared" ca="1" si="138"/>
        <v>5</v>
      </c>
      <c r="J149" s="88">
        <f t="shared" ca="1" si="138"/>
        <v>6</v>
      </c>
      <c r="K149" s="88">
        <f t="shared" ca="1" si="138"/>
        <v>7</v>
      </c>
      <c r="L149" s="88">
        <f t="shared" ca="1" si="138"/>
        <v>8</v>
      </c>
      <c r="M149" s="88">
        <f t="shared" ca="1" si="138"/>
        <v>9</v>
      </c>
      <c r="N149" s="88">
        <f t="shared" ca="1" si="138"/>
        <v>10</v>
      </c>
      <c r="O149" s="88">
        <f t="shared" ca="1" si="138"/>
        <v>11</v>
      </c>
      <c r="P149" s="88">
        <f t="shared" ca="1" si="138"/>
        <v>12</v>
      </c>
      <c r="Q149" s="88">
        <f t="shared" ca="1" si="138"/>
        <v>13</v>
      </c>
      <c r="R149" s="88">
        <f t="shared" ca="1" si="138"/>
        <v>14</v>
      </c>
      <c r="S149" s="88">
        <f t="shared" ca="1" si="138"/>
        <v>15</v>
      </c>
      <c r="T149" s="88">
        <f t="shared" ca="1" si="138"/>
        <v>16</v>
      </c>
      <c r="U149" s="88">
        <f t="shared" ca="1" si="138"/>
        <v>17</v>
      </c>
      <c r="V149" s="88">
        <f t="shared" ca="1" si="138"/>
        <v>18</v>
      </c>
      <c r="W149" s="88">
        <f t="shared" ca="1" si="138"/>
        <v>19</v>
      </c>
      <c r="X149" s="88">
        <f t="shared" ca="1" si="138"/>
        <v>20</v>
      </c>
      <c r="Y149" s="88">
        <f t="shared" ca="1" si="138"/>
        <v>21</v>
      </c>
      <c r="Z149" s="88">
        <f t="shared" ca="1" si="138"/>
        <v>22</v>
      </c>
      <c r="AA149" s="88">
        <f t="shared" ca="1" si="138"/>
        <v>23</v>
      </c>
      <c r="AB149" s="88">
        <f t="shared" ca="1" si="138"/>
        <v>24</v>
      </c>
      <c r="AC149" s="88">
        <f t="shared" ca="1" si="138"/>
        <v>25</v>
      </c>
      <c r="AD149" s="88">
        <f t="shared" ca="1" si="138"/>
        <v>26</v>
      </c>
      <c r="AE149" s="88">
        <f t="shared" ca="1" si="138"/>
        <v>27</v>
      </c>
      <c r="AF149" s="88">
        <f t="shared" ca="1" si="138"/>
        <v>28</v>
      </c>
      <c r="AG149" s="88">
        <f t="shared" ca="1" si="138"/>
        <v>29</v>
      </c>
      <c r="AH149" s="88">
        <f t="shared" ca="1" si="138"/>
        <v>30</v>
      </c>
      <c r="AI149" s="88">
        <f t="shared" ca="1" si="138"/>
        <v>31</v>
      </c>
      <c r="AJ149" s="88">
        <f t="shared" ca="1" si="138"/>
        <v>32</v>
      </c>
      <c r="AK149" s="88">
        <f t="shared" ref="AK149:BK149" ca="1" si="139">+AK123</f>
        <v>33</v>
      </c>
      <c r="AL149" s="88">
        <f t="shared" ca="1" si="139"/>
        <v>34</v>
      </c>
      <c r="AM149" s="88">
        <f t="shared" ca="1" si="139"/>
        <v>35</v>
      </c>
      <c r="AN149" s="88">
        <f t="shared" ca="1" si="139"/>
        <v>36</v>
      </c>
      <c r="AO149" s="88">
        <f t="shared" ca="1" si="139"/>
        <v>37</v>
      </c>
      <c r="AP149" s="88">
        <f t="shared" ca="1" si="139"/>
        <v>38</v>
      </c>
      <c r="AQ149" s="88">
        <f t="shared" ca="1" si="139"/>
        <v>39</v>
      </c>
      <c r="AR149" s="88">
        <f t="shared" ca="1" si="139"/>
        <v>40</v>
      </c>
      <c r="AS149" s="88">
        <f t="shared" ca="1" si="139"/>
        <v>41</v>
      </c>
      <c r="AT149" s="88">
        <f t="shared" ca="1" si="139"/>
        <v>42</v>
      </c>
      <c r="AU149" s="88">
        <f t="shared" ca="1" si="139"/>
        <v>43</v>
      </c>
      <c r="AV149" s="88">
        <f t="shared" ca="1" si="139"/>
        <v>44</v>
      </c>
      <c r="AW149" s="88">
        <f t="shared" ca="1" si="139"/>
        <v>45</v>
      </c>
      <c r="AX149" s="88">
        <f t="shared" ca="1" si="139"/>
        <v>46</v>
      </c>
      <c r="AY149" s="88">
        <f t="shared" ca="1" si="139"/>
        <v>47</v>
      </c>
      <c r="AZ149" s="88">
        <f t="shared" ca="1" si="139"/>
        <v>48</v>
      </c>
      <c r="BA149" s="88">
        <f t="shared" ca="1" si="139"/>
        <v>49</v>
      </c>
      <c r="BB149" s="88">
        <f t="shared" ca="1" si="139"/>
        <v>50</v>
      </c>
      <c r="BC149" s="88">
        <f t="shared" ca="1" si="139"/>
        <v>51</v>
      </c>
      <c r="BD149" s="88">
        <f t="shared" ca="1" si="139"/>
        <v>52</v>
      </c>
      <c r="BE149" s="88">
        <f t="shared" ca="1" si="139"/>
        <v>53</v>
      </c>
      <c r="BF149" s="88">
        <f t="shared" ca="1" si="139"/>
        <v>54</v>
      </c>
      <c r="BG149" s="88">
        <f t="shared" ca="1" si="139"/>
        <v>55</v>
      </c>
      <c r="BH149" s="88">
        <f t="shared" ca="1" si="139"/>
        <v>56</v>
      </c>
      <c r="BI149" s="88">
        <f t="shared" ca="1" si="139"/>
        <v>57</v>
      </c>
      <c r="BJ149" s="88">
        <f t="shared" ca="1" si="139"/>
        <v>58</v>
      </c>
      <c r="BK149" s="88">
        <f t="shared" ca="1" si="139"/>
        <v>59</v>
      </c>
    </row>
    <row r="150" spans="1:63" s="12" customFormat="1">
      <c r="A150" s="32" t="str">
        <f>+"Maturity "&amp; 'Input 4 - External Financing WB'!A148&amp;""</f>
        <v>Maturity IDA - 50Y loans</v>
      </c>
      <c r="B150" s="111">
        <f>INDEX($B$7:$I$17, MATCH($A148, $B$7:$B$17, 0), MATCH("Loan Maturity", $B$7:$I$7, 0))</f>
        <v>50</v>
      </c>
      <c r="C150" s="30" t="str">
        <f>$C$124</f>
        <v>Base</v>
      </c>
      <c r="D150" s="31">
        <v>100</v>
      </c>
      <c r="E150" s="27"/>
      <c r="F150" s="27"/>
      <c r="G150" s="27"/>
      <c r="H150" s="27"/>
      <c r="I150" s="27"/>
      <c r="J150" s="27"/>
      <c r="K150" s="27"/>
      <c r="L150" s="27"/>
      <c r="M150" s="27"/>
      <c r="N150" s="27"/>
      <c r="O150" s="27"/>
      <c r="P150" s="27"/>
      <c r="Q150" s="27"/>
      <c r="R150" s="27"/>
      <c r="S150" s="27"/>
      <c r="T150" s="27"/>
      <c r="U150" s="27"/>
      <c r="V150" s="27"/>
      <c r="W150" s="27"/>
      <c r="X150" s="27"/>
      <c r="Y150" s="27"/>
      <c r="Z150" s="27"/>
      <c r="AA150" s="27"/>
      <c r="AB150" s="27"/>
      <c r="AC150" s="27"/>
      <c r="AD150" s="27"/>
      <c r="AE150" s="27"/>
      <c r="AF150" s="27"/>
      <c r="AG150" s="27"/>
      <c r="AH150" s="27"/>
      <c r="AI150" s="27"/>
      <c r="AJ150" s="27"/>
      <c r="AK150" s="27"/>
      <c r="AL150" s="27"/>
      <c r="AM150" s="27"/>
      <c r="AN150" s="27"/>
      <c r="AO150" s="27"/>
      <c r="AP150" s="27"/>
      <c r="AQ150" s="27"/>
      <c r="AR150" s="45"/>
      <c r="AS150" s="45"/>
      <c r="AT150" s="45"/>
      <c r="AU150" s="45"/>
      <c r="AV150" s="45"/>
      <c r="AW150" s="45"/>
      <c r="AX150" s="45"/>
      <c r="AY150" s="45"/>
      <c r="AZ150" s="45"/>
      <c r="BA150" s="45"/>
      <c r="BB150" s="45"/>
      <c r="BC150" s="45"/>
      <c r="BD150" s="45"/>
      <c r="BE150" s="45"/>
      <c r="BF150" s="45"/>
      <c r="BG150" s="45"/>
      <c r="BH150" s="45"/>
      <c r="BI150" s="45"/>
      <c r="BJ150" s="45"/>
      <c r="BK150" s="45"/>
    </row>
    <row r="151" spans="1:63" s="12" customFormat="1">
      <c r="A151" s="32" t="str">
        <f>+"Interest "&amp; 'Input 4 - External Financing WB'!A148&amp;""</f>
        <v>Interest IDA - 50Y loans</v>
      </c>
      <c r="B151" s="35">
        <f>INDEX($B$7:$I$17, MATCH($A148, $B$7:$B$17, 0), MATCH("Interest rate", $B$7:$I$7, 0))</f>
        <v>0</v>
      </c>
      <c r="C151" s="30" t="str">
        <f>$C$125</f>
        <v>Debt stock</v>
      </c>
      <c r="D151" s="126">
        <f>D150-D152</f>
        <v>100</v>
      </c>
      <c r="E151" s="126">
        <f t="shared" ref="E151:AJ151" si="140">D151-E152</f>
        <v>100</v>
      </c>
      <c r="F151" s="126">
        <f t="shared" si="140"/>
        <v>100</v>
      </c>
      <c r="G151" s="126">
        <f t="shared" si="140"/>
        <v>100</v>
      </c>
      <c r="H151" s="126">
        <f t="shared" si="140"/>
        <v>100</v>
      </c>
      <c r="I151" s="126">
        <f t="shared" si="140"/>
        <v>100</v>
      </c>
      <c r="J151" s="126">
        <f t="shared" si="140"/>
        <v>100</v>
      </c>
      <c r="K151" s="126">
        <f t="shared" si="140"/>
        <v>100</v>
      </c>
      <c r="L151" s="126">
        <f t="shared" si="140"/>
        <v>100</v>
      </c>
      <c r="M151" s="126">
        <f t="shared" si="140"/>
        <v>100</v>
      </c>
      <c r="N151" s="126">
        <f t="shared" si="140"/>
        <v>100</v>
      </c>
      <c r="O151" s="126">
        <f t="shared" si="140"/>
        <v>97.5</v>
      </c>
      <c r="P151" s="126">
        <f t="shared" si="140"/>
        <v>95</v>
      </c>
      <c r="Q151" s="126">
        <f t="shared" si="140"/>
        <v>92.5</v>
      </c>
      <c r="R151" s="126">
        <f t="shared" si="140"/>
        <v>90</v>
      </c>
      <c r="S151" s="126">
        <f t="shared" si="140"/>
        <v>87.5</v>
      </c>
      <c r="T151" s="126">
        <f t="shared" si="140"/>
        <v>85</v>
      </c>
      <c r="U151" s="126">
        <f t="shared" si="140"/>
        <v>82.5</v>
      </c>
      <c r="V151" s="126">
        <f t="shared" si="140"/>
        <v>80</v>
      </c>
      <c r="W151" s="126">
        <f t="shared" si="140"/>
        <v>77.5</v>
      </c>
      <c r="X151" s="126">
        <f t="shared" si="140"/>
        <v>75</v>
      </c>
      <c r="Y151" s="126">
        <f t="shared" si="140"/>
        <v>72.5</v>
      </c>
      <c r="Z151" s="126">
        <f t="shared" si="140"/>
        <v>70</v>
      </c>
      <c r="AA151" s="126">
        <f t="shared" si="140"/>
        <v>67.5</v>
      </c>
      <c r="AB151" s="126">
        <f t="shared" si="140"/>
        <v>65</v>
      </c>
      <c r="AC151" s="126">
        <f t="shared" si="140"/>
        <v>62.5</v>
      </c>
      <c r="AD151" s="126">
        <f t="shared" si="140"/>
        <v>60</v>
      </c>
      <c r="AE151" s="126">
        <f t="shared" si="140"/>
        <v>57.5</v>
      </c>
      <c r="AF151" s="126">
        <f t="shared" si="140"/>
        <v>55</v>
      </c>
      <c r="AG151" s="126">
        <f t="shared" si="140"/>
        <v>52.5</v>
      </c>
      <c r="AH151" s="126">
        <f t="shared" si="140"/>
        <v>50</v>
      </c>
      <c r="AI151" s="126">
        <f t="shared" si="140"/>
        <v>47.5</v>
      </c>
      <c r="AJ151" s="126">
        <f t="shared" si="140"/>
        <v>45</v>
      </c>
      <c r="AK151" s="126">
        <f t="shared" ref="AK151:BK151" si="141">AJ151-AK152</f>
        <v>42.5</v>
      </c>
      <c r="AL151" s="126">
        <f t="shared" si="141"/>
        <v>40</v>
      </c>
      <c r="AM151" s="126">
        <f t="shared" si="141"/>
        <v>37.5</v>
      </c>
      <c r="AN151" s="126">
        <f t="shared" si="141"/>
        <v>35</v>
      </c>
      <c r="AO151" s="126">
        <f t="shared" si="141"/>
        <v>32.5</v>
      </c>
      <c r="AP151" s="126">
        <f t="shared" si="141"/>
        <v>30</v>
      </c>
      <c r="AQ151" s="126">
        <f t="shared" si="141"/>
        <v>27.5</v>
      </c>
      <c r="AR151" s="126">
        <f t="shared" si="141"/>
        <v>25</v>
      </c>
      <c r="AS151" s="126">
        <f t="shared" si="141"/>
        <v>22.5</v>
      </c>
      <c r="AT151" s="126">
        <f t="shared" si="141"/>
        <v>20</v>
      </c>
      <c r="AU151" s="126">
        <f t="shared" si="141"/>
        <v>17.5</v>
      </c>
      <c r="AV151" s="126">
        <f t="shared" si="141"/>
        <v>15</v>
      </c>
      <c r="AW151" s="126">
        <f t="shared" si="141"/>
        <v>12.5</v>
      </c>
      <c r="AX151" s="126">
        <f t="shared" si="141"/>
        <v>10</v>
      </c>
      <c r="AY151" s="126">
        <f t="shared" si="141"/>
        <v>7.5</v>
      </c>
      <c r="AZ151" s="126">
        <f t="shared" si="141"/>
        <v>5</v>
      </c>
      <c r="BA151" s="126">
        <f t="shared" si="141"/>
        <v>2.5</v>
      </c>
      <c r="BB151" s="126">
        <f t="shared" si="141"/>
        <v>0</v>
      </c>
      <c r="BC151" s="126">
        <f t="shared" si="141"/>
        <v>0</v>
      </c>
      <c r="BD151" s="126">
        <f t="shared" si="141"/>
        <v>0</v>
      </c>
      <c r="BE151" s="126">
        <f t="shared" si="141"/>
        <v>0</v>
      </c>
      <c r="BF151" s="126">
        <f t="shared" si="141"/>
        <v>0</v>
      </c>
      <c r="BG151" s="126">
        <f t="shared" si="141"/>
        <v>0</v>
      </c>
      <c r="BH151" s="126">
        <f t="shared" si="141"/>
        <v>0</v>
      </c>
      <c r="BI151" s="126">
        <f t="shared" si="141"/>
        <v>0</v>
      </c>
      <c r="BJ151" s="126">
        <f t="shared" si="141"/>
        <v>0</v>
      </c>
      <c r="BK151" s="126">
        <f t="shared" si="141"/>
        <v>0</v>
      </c>
    </row>
    <row r="152" spans="1:63" s="12" customFormat="1">
      <c r="A152" s="36" t="str">
        <f>+"Discount "&amp; 'Input 4 - External Financing WB'!A148&amp;""</f>
        <v>Discount IDA - 50Y loans</v>
      </c>
      <c r="B152" s="37">
        <f>INDEX($B$7:$I$17, MATCH($A148, $B$7:$B$17, 0), MATCH("Discount rate", $B$7:$I$7, 0))</f>
        <v>0.05</v>
      </c>
      <c r="C152" s="30" t="str">
        <f>$C$126</f>
        <v>Amortization</v>
      </c>
      <c r="D152" s="132">
        <f t="shared" ref="D152:AI152" si="142">IF(D148-$D148&lt;$B149,0,IF(D148-$D148&lt;=$B150,$D150*D147,0))</f>
        <v>0</v>
      </c>
      <c r="E152" s="132">
        <f t="shared" si="142"/>
        <v>0</v>
      </c>
      <c r="F152" s="132">
        <f t="shared" si="142"/>
        <v>0</v>
      </c>
      <c r="G152" s="132">
        <f t="shared" si="142"/>
        <v>0</v>
      </c>
      <c r="H152" s="132">
        <f t="shared" si="142"/>
        <v>0</v>
      </c>
      <c r="I152" s="132">
        <f t="shared" si="142"/>
        <v>0</v>
      </c>
      <c r="J152" s="132">
        <f t="shared" si="142"/>
        <v>0</v>
      </c>
      <c r="K152" s="132">
        <f t="shared" si="142"/>
        <v>0</v>
      </c>
      <c r="L152" s="132">
        <f t="shared" si="142"/>
        <v>0</v>
      </c>
      <c r="M152" s="132">
        <f t="shared" si="142"/>
        <v>0</v>
      </c>
      <c r="N152" s="132">
        <f t="shared" si="142"/>
        <v>0</v>
      </c>
      <c r="O152" s="132">
        <f t="shared" si="142"/>
        <v>2.5</v>
      </c>
      <c r="P152" s="132">
        <f t="shared" si="142"/>
        <v>2.5</v>
      </c>
      <c r="Q152" s="132">
        <f t="shared" si="142"/>
        <v>2.5</v>
      </c>
      <c r="R152" s="132">
        <f t="shared" si="142"/>
        <v>2.5</v>
      </c>
      <c r="S152" s="132">
        <f t="shared" si="142"/>
        <v>2.5</v>
      </c>
      <c r="T152" s="132">
        <f t="shared" si="142"/>
        <v>2.5</v>
      </c>
      <c r="U152" s="132">
        <f t="shared" si="142"/>
        <v>2.5</v>
      </c>
      <c r="V152" s="132">
        <f t="shared" si="142"/>
        <v>2.5</v>
      </c>
      <c r="W152" s="132">
        <f t="shared" si="142"/>
        <v>2.5</v>
      </c>
      <c r="X152" s="132">
        <f t="shared" si="142"/>
        <v>2.5</v>
      </c>
      <c r="Y152" s="132">
        <f t="shared" si="142"/>
        <v>2.5</v>
      </c>
      <c r="Z152" s="132">
        <f t="shared" si="142"/>
        <v>2.5</v>
      </c>
      <c r="AA152" s="132">
        <f t="shared" si="142"/>
        <v>2.5</v>
      </c>
      <c r="AB152" s="132">
        <f t="shared" si="142"/>
        <v>2.5</v>
      </c>
      <c r="AC152" s="132">
        <f t="shared" si="142"/>
        <v>2.5</v>
      </c>
      <c r="AD152" s="132">
        <f t="shared" si="142"/>
        <v>2.5</v>
      </c>
      <c r="AE152" s="132">
        <f t="shared" si="142"/>
        <v>2.5</v>
      </c>
      <c r="AF152" s="132">
        <f t="shared" si="142"/>
        <v>2.5</v>
      </c>
      <c r="AG152" s="132">
        <f t="shared" si="142"/>
        <v>2.5</v>
      </c>
      <c r="AH152" s="132">
        <f t="shared" si="142"/>
        <v>2.5</v>
      </c>
      <c r="AI152" s="132">
        <f t="shared" si="142"/>
        <v>2.5</v>
      </c>
      <c r="AJ152" s="132">
        <f t="shared" ref="AJ152:BK152" si="143">IF(AJ148-$D148&lt;$B149,0,IF(AJ148-$D148&lt;=$B150,$D150*AJ147,0))</f>
        <v>2.5</v>
      </c>
      <c r="AK152" s="132">
        <f t="shared" si="143"/>
        <v>2.5</v>
      </c>
      <c r="AL152" s="132">
        <f t="shared" si="143"/>
        <v>2.5</v>
      </c>
      <c r="AM152" s="132">
        <f t="shared" si="143"/>
        <v>2.5</v>
      </c>
      <c r="AN152" s="132">
        <f t="shared" si="143"/>
        <v>2.5</v>
      </c>
      <c r="AO152" s="132">
        <f t="shared" si="143"/>
        <v>2.5</v>
      </c>
      <c r="AP152" s="132">
        <f t="shared" si="143"/>
        <v>2.5</v>
      </c>
      <c r="AQ152" s="132">
        <f t="shared" si="143"/>
        <v>2.5</v>
      </c>
      <c r="AR152" s="132">
        <f t="shared" si="143"/>
        <v>2.5</v>
      </c>
      <c r="AS152" s="132">
        <f t="shared" si="143"/>
        <v>2.5</v>
      </c>
      <c r="AT152" s="132">
        <f t="shared" si="143"/>
        <v>2.5</v>
      </c>
      <c r="AU152" s="132">
        <f t="shared" si="143"/>
        <v>2.5</v>
      </c>
      <c r="AV152" s="132">
        <f t="shared" si="143"/>
        <v>2.5</v>
      </c>
      <c r="AW152" s="132">
        <f t="shared" si="143"/>
        <v>2.5</v>
      </c>
      <c r="AX152" s="132">
        <f t="shared" si="143"/>
        <v>2.5</v>
      </c>
      <c r="AY152" s="132">
        <f t="shared" si="143"/>
        <v>2.5</v>
      </c>
      <c r="AZ152" s="132">
        <f t="shared" si="143"/>
        <v>2.5</v>
      </c>
      <c r="BA152" s="132">
        <f t="shared" si="143"/>
        <v>2.5</v>
      </c>
      <c r="BB152" s="132">
        <f t="shared" si="143"/>
        <v>2.5</v>
      </c>
      <c r="BC152" s="132">
        <f t="shared" si="143"/>
        <v>0</v>
      </c>
      <c r="BD152" s="132">
        <f t="shared" si="143"/>
        <v>0</v>
      </c>
      <c r="BE152" s="132">
        <f t="shared" si="143"/>
        <v>0</v>
      </c>
      <c r="BF152" s="132">
        <f t="shared" si="143"/>
        <v>0</v>
      </c>
      <c r="BG152" s="132">
        <f t="shared" si="143"/>
        <v>0</v>
      </c>
      <c r="BH152" s="132">
        <f t="shared" si="143"/>
        <v>0</v>
      </c>
      <c r="BI152" s="132">
        <f t="shared" si="143"/>
        <v>0</v>
      </c>
      <c r="BJ152" s="132">
        <f t="shared" si="143"/>
        <v>0</v>
      </c>
      <c r="BK152" s="132">
        <f t="shared" si="143"/>
        <v>0</v>
      </c>
    </row>
    <row r="153" spans="1:63" s="12" customFormat="1">
      <c r="A153" s="39"/>
      <c r="C153" s="30" t="str">
        <f>$C$127</f>
        <v>Interest</v>
      </c>
      <c r="D153" s="129"/>
      <c r="E153" s="129">
        <f t="shared" ref="E153:AJ153" si="144">$B151*D151</f>
        <v>0</v>
      </c>
      <c r="F153" s="129">
        <f t="shared" si="144"/>
        <v>0</v>
      </c>
      <c r="G153" s="129">
        <f t="shared" si="144"/>
        <v>0</v>
      </c>
      <c r="H153" s="129">
        <f t="shared" si="144"/>
        <v>0</v>
      </c>
      <c r="I153" s="129">
        <f t="shared" si="144"/>
        <v>0</v>
      </c>
      <c r="J153" s="129">
        <f t="shared" si="144"/>
        <v>0</v>
      </c>
      <c r="K153" s="129">
        <f t="shared" si="144"/>
        <v>0</v>
      </c>
      <c r="L153" s="129">
        <f t="shared" si="144"/>
        <v>0</v>
      </c>
      <c r="M153" s="129">
        <f t="shared" si="144"/>
        <v>0</v>
      </c>
      <c r="N153" s="129">
        <f t="shared" si="144"/>
        <v>0</v>
      </c>
      <c r="O153" s="129">
        <f t="shared" si="144"/>
        <v>0</v>
      </c>
      <c r="P153" s="129">
        <f t="shared" si="144"/>
        <v>0</v>
      </c>
      <c r="Q153" s="129">
        <f t="shared" si="144"/>
        <v>0</v>
      </c>
      <c r="R153" s="129">
        <f t="shared" si="144"/>
        <v>0</v>
      </c>
      <c r="S153" s="129">
        <f t="shared" si="144"/>
        <v>0</v>
      </c>
      <c r="T153" s="129">
        <f t="shared" si="144"/>
        <v>0</v>
      </c>
      <c r="U153" s="129">
        <f t="shared" si="144"/>
        <v>0</v>
      </c>
      <c r="V153" s="129">
        <f t="shared" si="144"/>
        <v>0</v>
      </c>
      <c r="W153" s="129">
        <f t="shared" si="144"/>
        <v>0</v>
      </c>
      <c r="X153" s="129">
        <f t="shared" si="144"/>
        <v>0</v>
      </c>
      <c r="Y153" s="129">
        <f t="shared" si="144"/>
        <v>0</v>
      </c>
      <c r="Z153" s="129">
        <f t="shared" si="144"/>
        <v>0</v>
      </c>
      <c r="AA153" s="129">
        <f t="shared" si="144"/>
        <v>0</v>
      </c>
      <c r="AB153" s="129">
        <f t="shared" si="144"/>
        <v>0</v>
      </c>
      <c r="AC153" s="129">
        <f t="shared" si="144"/>
        <v>0</v>
      </c>
      <c r="AD153" s="129">
        <f t="shared" si="144"/>
        <v>0</v>
      </c>
      <c r="AE153" s="129">
        <f t="shared" si="144"/>
        <v>0</v>
      </c>
      <c r="AF153" s="129">
        <f t="shared" si="144"/>
        <v>0</v>
      </c>
      <c r="AG153" s="129">
        <f t="shared" si="144"/>
        <v>0</v>
      </c>
      <c r="AH153" s="129">
        <f t="shared" si="144"/>
        <v>0</v>
      </c>
      <c r="AI153" s="129">
        <f t="shared" si="144"/>
        <v>0</v>
      </c>
      <c r="AJ153" s="129">
        <f t="shared" si="144"/>
        <v>0</v>
      </c>
      <c r="AK153" s="129">
        <f t="shared" ref="AK153:BK153" si="145">$B151*AJ151</f>
        <v>0</v>
      </c>
      <c r="AL153" s="129">
        <f t="shared" si="145"/>
        <v>0</v>
      </c>
      <c r="AM153" s="129">
        <f t="shared" si="145"/>
        <v>0</v>
      </c>
      <c r="AN153" s="129">
        <f t="shared" si="145"/>
        <v>0</v>
      </c>
      <c r="AO153" s="129">
        <f t="shared" si="145"/>
        <v>0</v>
      </c>
      <c r="AP153" s="129">
        <f t="shared" si="145"/>
        <v>0</v>
      </c>
      <c r="AQ153" s="129">
        <f t="shared" si="145"/>
        <v>0</v>
      </c>
      <c r="AR153" s="129">
        <f t="shared" si="145"/>
        <v>0</v>
      </c>
      <c r="AS153" s="129">
        <f t="shared" si="145"/>
        <v>0</v>
      </c>
      <c r="AT153" s="129">
        <f t="shared" si="145"/>
        <v>0</v>
      </c>
      <c r="AU153" s="129">
        <f t="shared" si="145"/>
        <v>0</v>
      </c>
      <c r="AV153" s="129">
        <f t="shared" si="145"/>
        <v>0</v>
      </c>
      <c r="AW153" s="129">
        <f t="shared" si="145"/>
        <v>0</v>
      </c>
      <c r="AX153" s="129">
        <f t="shared" si="145"/>
        <v>0</v>
      </c>
      <c r="AY153" s="129">
        <f t="shared" si="145"/>
        <v>0</v>
      </c>
      <c r="AZ153" s="129">
        <f t="shared" si="145"/>
        <v>0</v>
      </c>
      <c r="BA153" s="129">
        <f t="shared" si="145"/>
        <v>0</v>
      </c>
      <c r="BB153" s="129">
        <f t="shared" si="145"/>
        <v>0</v>
      </c>
      <c r="BC153" s="129">
        <f t="shared" si="145"/>
        <v>0</v>
      </c>
      <c r="BD153" s="129">
        <f t="shared" si="145"/>
        <v>0</v>
      </c>
      <c r="BE153" s="129">
        <f t="shared" si="145"/>
        <v>0</v>
      </c>
      <c r="BF153" s="129">
        <f t="shared" si="145"/>
        <v>0</v>
      </c>
      <c r="BG153" s="129">
        <f t="shared" si="145"/>
        <v>0</v>
      </c>
      <c r="BH153" s="129">
        <f t="shared" si="145"/>
        <v>0</v>
      </c>
      <c r="BI153" s="129">
        <f t="shared" si="145"/>
        <v>0</v>
      </c>
      <c r="BJ153" s="129">
        <f t="shared" si="145"/>
        <v>0</v>
      </c>
      <c r="BK153" s="129">
        <f t="shared" si="145"/>
        <v>0</v>
      </c>
    </row>
    <row r="154" spans="1:63" s="12" customFormat="1">
      <c r="A154" s="39"/>
      <c r="C154" s="30" t="str">
        <f>$C$128</f>
        <v>Total debt service</v>
      </c>
      <c r="D154" s="126">
        <f t="shared" ref="D154:AI154" si="146">D152+D153</f>
        <v>0</v>
      </c>
      <c r="E154" s="126">
        <f t="shared" si="146"/>
        <v>0</v>
      </c>
      <c r="F154" s="126">
        <f t="shared" si="146"/>
        <v>0</v>
      </c>
      <c r="G154" s="126">
        <f t="shared" si="146"/>
        <v>0</v>
      </c>
      <c r="H154" s="126">
        <f t="shared" si="146"/>
        <v>0</v>
      </c>
      <c r="I154" s="126">
        <f t="shared" si="146"/>
        <v>0</v>
      </c>
      <c r="J154" s="126">
        <f t="shared" si="146"/>
        <v>0</v>
      </c>
      <c r="K154" s="126">
        <f t="shared" si="146"/>
        <v>0</v>
      </c>
      <c r="L154" s="126">
        <f t="shared" si="146"/>
        <v>0</v>
      </c>
      <c r="M154" s="126">
        <f t="shared" si="146"/>
        <v>0</v>
      </c>
      <c r="N154" s="126">
        <f t="shared" si="146"/>
        <v>0</v>
      </c>
      <c r="O154" s="126">
        <f t="shared" si="146"/>
        <v>2.5</v>
      </c>
      <c r="P154" s="126">
        <f t="shared" si="146"/>
        <v>2.5</v>
      </c>
      <c r="Q154" s="126">
        <f t="shared" si="146"/>
        <v>2.5</v>
      </c>
      <c r="R154" s="126">
        <f t="shared" si="146"/>
        <v>2.5</v>
      </c>
      <c r="S154" s="126">
        <f t="shared" si="146"/>
        <v>2.5</v>
      </c>
      <c r="T154" s="126">
        <f t="shared" si="146"/>
        <v>2.5</v>
      </c>
      <c r="U154" s="126">
        <f t="shared" si="146"/>
        <v>2.5</v>
      </c>
      <c r="V154" s="126">
        <f t="shared" si="146"/>
        <v>2.5</v>
      </c>
      <c r="W154" s="126">
        <f t="shared" si="146"/>
        <v>2.5</v>
      </c>
      <c r="X154" s="126">
        <f t="shared" si="146"/>
        <v>2.5</v>
      </c>
      <c r="Y154" s="126">
        <f t="shared" si="146"/>
        <v>2.5</v>
      </c>
      <c r="Z154" s="126">
        <f t="shared" si="146"/>
        <v>2.5</v>
      </c>
      <c r="AA154" s="126">
        <f t="shared" si="146"/>
        <v>2.5</v>
      </c>
      <c r="AB154" s="126">
        <f t="shared" si="146"/>
        <v>2.5</v>
      </c>
      <c r="AC154" s="126">
        <f t="shared" si="146"/>
        <v>2.5</v>
      </c>
      <c r="AD154" s="126">
        <f t="shared" si="146"/>
        <v>2.5</v>
      </c>
      <c r="AE154" s="126">
        <f t="shared" si="146"/>
        <v>2.5</v>
      </c>
      <c r="AF154" s="126">
        <f t="shared" si="146"/>
        <v>2.5</v>
      </c>
      <c r="AG154" s="126">
        <f t="shared" si="146"/>
        <v>2.5</v>
      </c>
      <c r="AH154" s="126">
        <f t="shared" si="146"/>
        <v>2.5</v>
      </c>
      <c r="AI154" s="126">
        <f t="shared" si="146"/>
        <v>2.5</v>
      </c>
      <c r="AJ154" s="126">
        <f t="shared" ref="AJ154:BK154" si="147">AJ152+AJ153</f>
        <v>2.5</v>
      </c>
      <c r="AK154" s="126">
        <f t="shared" si="147"/>
        <v>2.5</v>
      </c>
      <c r="AL154" s="126">
        <f t="shared" si="147"/>
        <v>2.5</v>
      </c>
      <c r="AM154" s="126">
        <f t="shared" si="147"/>
        <v>2.5</v>
      </c>
      <c r="AN154" s="126">
        <f t="shared" si="147"/>
        <v>2.5</v>
      </c>
      <c r="AO154" s="126">
        <f t="shared" si="147"/>
        <v>2.5</v>
      </c>
      <c r="AP154" s="126">
        <f t="shared" si="147"/>
        <v>2.5</v>
      </c>
      <c r="AQ154" s="126">
        <f t="shared" si="147"/>
        <v>2.5</v>
      </c>
      <c r="AR154" s="126">
        <f t="shared" si="147"/>
        <v>2.5</v>
      </c>
      <c r="AS154" s="126">
        <f t="shared" si="147"/>
        <v>2.5</v>
      </c>
      <c r="AT154" s="126">
        <f t="shared" si="147"/>
        <v>2.5</v>
      </c>
      <c r="AU154" s="126">
        <f t="shared" si="147"/>
        <v>2.5</v>
      </c>
      <c r="AV154" s="126">
        <f t="shared" si="147"/>
        <v>2.5</v>
      </c>
      <c r="AW154" s="126">
        <f t="shared" si="147"/>
        <v>2.5</v>
      </c>
      <c r="AX154" s="126">
        <f t="shared" si="147"/>
        <v>2.5</v>
      </c>
      <c r="AY154" s="126">
        <f t="shared" si="147"/>
        <v>2.5</v>
      </c>
      <c r="AZ154" s="126">
        <f t="shared" si="147"/>
        <v>2.5</v>
      </c>
      <c r="BA154" s="126">
        <f t="shared" si="147"/>
        <v>2.5</v>
      </c>
      <c r="BB154" s="126">
        <f t="shared" si="147"/>
        <v>2.5</v>
      </c>
      <c r="BC154" s="126">
        <f t="shared" si="147"/>
        <v>0</v>
      </c>
      <c r="BD154" s="126">
        <f t="shared" si="147"/>
        <v>0</v>
      </c>
      <c r="BE154" s="126">
        <f t="shared" si="147"/>
        <v>0</v>
      </c>
      <c r="BF154" s="126">
        <f t="shared" si="147"/>
        <v>0</v>
      </c>
      <c r="BG154" s="126">
        <f t="shared" si="147"/>
        <v>0</v>
      </c>
      <c r="BH154" s="126">
        <f t="shared" si="147"/>
        <v>0</v>
      </c>
      <c r="BI154" s="126">
        <f t="shared" si="147"/>
        <v>0</v>
      </c>
      <c r="BJ154" s="126">
        <f t="shared" si="147"/>
        <v>0</v>
      </c>
      <c r="BK154" s="126">
        <f t="shared" si="147"/>
        <v>0</v>
      </c>
    </row>
    <row r="155" spans="1:63" s="12" customFormat="1">
      <c r="A155" s="39"/>
      <c r="C155" s="30" t="str">
        <f>$C$129</f>
        <v>PV of debt</v>
      </c>
      <c r="D155" s="126">
        <f>IF($B151&gt;=$B152, D151, NPV($B152,E154:$BD154))</f>
        <v>26.335476328418906</v>
      </c>
      <c r="E155" s="126">
        <f>IF($B151&gt;=$B152, E151, NPV($B152,F154:$BD154))</f>
        <v>27.652250144839854</v>
      </c>
      <c r="F155" s="126">
        <f>IF($B151&gt;=$B152, F151, NPV($B152,G154:$BD154))</f>
        <v>29.034862652081848</v>
      </c>
      <c r="G155" s="126">
        <f>IF($B151&gt;=$B152, G151, NPV($B152,H154:$BD154))</f>
        <v>30.486605784685942</v>
      </c>
      <c r="H155" s="126">
        <f>IF($B151&gt;=$B152, H151, NPV($B152,I154:$BD154))</f>
        <v>32.010936073920242</v>
      </c>
      <c r="I155" s="126">
        <f>IF($B151&gt;=$B152, I151, NPV($B152,J154:$BD154))</f>
        <v>33.611482877616261</v>
      </c>
      <c r="J155" s="126">
        <f>IF($B151&gt;=$B152, J151, NPV($B152,K154:$BD154))</f>
        <v>35.292057021497072</v>
      </c>
      <c r="K155" s="126">
        <f>IF($B151&gt;=$B152, K151, NPV($B152,L154:$BD154))</f>
        <v>37.056659872571927</v>
      </c>
      <c r="L155" s="126">
        <f>IF($B151&gt;=$B152, L151, NPV($B152,M154:$BD154))</f>
        <v>38.909492866200523</v>
      </c>
      <c r="M155" s="126">
        <f>IF($B151&gt;=$B152, M151, NPV($B152,N154:$BD154))</f>
        <v>40.854967509510544</v>
      </c>
      <c r="N155" s="126">
        <f>IF($B151&gt;=$B152, N151, NPV($B152,O154:$BD154))</f>
        <v>42.89771588498607</v>
      </c>
      <c r="O155" s="126">
        <f>IF($B151&gt;=$B152, O151, NPV($B152,P154:$BD154))</f>
        <v>42.542601679235375</v>
      </c>
      <c r="P155" s="126">
        <f>IF($B151&gt;=$B152, P151, NPV($B152,Q154:$BD154))</f>
        <v>42.169731763197156</v>
      </c>
      <c r="Q155" s="126">
        <f>IF($B151&gt;=$B152, Q151, NPV($B152,R154:$BD154))</f>
        <v>41.778218351357012</v>
      </c>
      <c r="R155" s="126">
        <f>IF($B151&gt;=$B152, R151, NPV($B152,S154:$BD154))</f>
        <v>41.367129268924863</v>
      </c>
      <c r="S155" s="126">
        <f>IF($B151&gt;=$B152, S151, NPV($B152,T154:$BD154))</f>
        <v>40.935485732371106</v>
      </c>
      <c r="T155" s="126">
        <f>IF($B151&gt;=$B152, T151, NPV($B152,U154:$BD154))</f>
        <v>40.482260018989663</v>
      </c>
      <c r="U155" s="126">
        <f>IF($B151&gt;=$B152, U151, NPV($B152,V154:$BD154))</f>
        <v>40.006373019939147</v>
      </c>
      <c r="V155" s="126">
        <f>IF($B151&gt;=$B152, V151, NPV($B152,W154:$BD154))</f>
        <v>39.506691670936114</v>
      </c>
      <c r="W155" s="126">
        <f>IF($B151&gt;=$B152, W151, NPV($B152,X154:$BD154))</f>
        <v>38.982026254482918</v>
      </c>
      <c r="X155" s="126">
        <f>IF($B151&gt;=$B152, X151, NPV($B152,Y154:$BD154))</f>
        <v>38.431127567207064</v>
      </c>
      <c r="Y155" s="126">
        <f>IF($B151&gt;=$B152, Y151, NPV($B152,Z154:$BD154))</f>
        <v>37.852683945567421</v>
      </c>
      <c r="Z155" s="126">
        <f>IF($B151&gt;=$B152, Z151, NPV($B152,AA154:$BD154))</f>
        <v>37.245318142845797</v>
      </c>
      <c r="AA155" s="126">
        <f>IF($B151&gt;=$B152, AA151, NPV($B152,AB154:$BD154))</f>
        <v>36.607584049988091</v>
      </c>
      <c r="AB155" s="126">
        <f>IF($B151&gt;=$B152, AB151, NPV($B152,AC154:$BD154))</f>
        <v>35.937963252487499</v>
      </c>
      <c r="AC155" s="126">
        <f>IF($B151&gt;=$B152, AC151, NPV($B152,AD154:$BD154))</f>
        <v>35.234861415111872</v>
      </c>
      <c r="AD155" s="126">
        <f>IF($B151&gt;=$B152, AD151, NPV($B152,AE154:$BD154))</f>
        <v>34.496604485867465</v>
      </c>
      <c r="AE155" s="126">
        <f>IF($B151&gt;=$B152, AE151, NPV($B152,AF154:$BD154))</f>
        <v>33.721434710160842</v>
      </c>
      <c r="AF155" s="126">
        <f>IF($B151&gt;=$B152, AF151, NPV($B152,AG154:$BD154))</f>
        <v>32.907506445668886</v>
      </c>
      <c r="AG155" s="126">
        <f>IF($B151&gt;=$B152, AG151, NPV($B152,AH154:$BD154))</f>
        <v>32.052881767952336</v>
      </c>
      <c r="AH155" s="126">
        <f>IF($B151&gt;=$B152, AH151, NPV($B152,AI154:$BD154))</f>
        <v>31.155525856349954</v>
      </c>
      <c r="AI155" s="126">
        <f>IF($B151&gt;=$B152, AI151, NPV($B152,AJ154:$BD154))</f>
        <v>30.213302149167454</v>
      </c>
      <c r="AJ155" s="126">
        <f>IF($B151&gt;=$B152, AJ151, NPV($B152,AK154:$BD154))</f>
        <v>29.22396725662583</v>
      </c>
      <c r="AK155" s="126">
        <f>IF($B151&gt;=$B152, AK151, NPV($B152,AL154:$BD154))</f>
        <v>28.185165619457123</v>
      </c>
      <c r="AL155" s="126">
        <f>IF($B151&gt;=$B152, AL151, NPV($B152,AM154:$BD154))</f>
        <v>27.09442390042998</v>
      </c>
      <c r="AM155" s="126">
        <f>IF($B151&gt;=$B152, AM151, NPV($B152,AN154:$BD154))</f>
        <v>25.949145095451481</v>
      </c>
      <c r="AN155" s="126">
        <f>IF($B151&gt;=$B152, AN151, NPV($B152,AO154:$BD154))</f>
        <v>24.746602350224055</v>
      </c>
      <c r="AO155" s="126">
        <f>IF($B151&gt;=$B152, AO151, NPV($B152,AP154:$BD154))</f>
        <v>23.483932467735258</v>
      </c>
      <c r="AP155" s="126">
        <f>IF($B151&gt;=$B152, AP151, NPV($B152,AQ154:$BD154))</f>
        <v>22.158129091122021</v>
      </c>
      <c r="AQ155" s="126">
        <f>IF($B151&gt;=$B152, AQ151, NPV($B152,AR154:$BD154))</f>
        <v>20.766035545678122</v>
      </c>
      <c r="AR155" s="126">
        <f>IF($B151&gt;=$B152, AR151, NPV($B152,AS154:$BD154))</f>
        <v>19.304337322962027</v>
      </c>
      <c r="AS155" s="126">
        <f>IF($B151&gt;=$B152, AS151, NPV($B152,AT154:$BD154))</f>
        <v>17.769554189110128</v>
      </c>
      <c r="AT155" s="126">
        <f>IF($B151&gt;=$B152, AT151, NPV($B152,AU154:$BD154))</f>
        <v>16.158031898565635</v>
      </c>
      <c r="AU155" s="126">
        <f>IF($B151&gt;=$B152, AU151, NPV($B152,AV154:$BD154))</f>
        <v>14.465933493493919</v>
      </c>
      <c r="AV155" s="126">
        <f>IF($B151&gt;=$B152, AV151, NPV($B152,AW154:$BD154))</f>
        <v>12.689230168168615</v>
      </c>
      <c r="AW155" s="126">
        <f>IF($B151&gt;=$B152, AW151, NPV($B152,AX154:$BD154))</f>
        <v>10.823691676577047</v>
      </c>
      <c r="AX155" s="126">
        <f>IF($B151&gt;=$B152, AX151, NPV($B152,AY154:$BD154))</f>
        <v>8.8648762604059002</v>
      </c>
      <c r="AY155" s="126">
        <f>IF($B151&gt;=$B152, AY151, NPV($B152,AZ154:$BD154))</f>
        <v>6.8081200734261955</v>
      </c>
      <c r="AZ155" s="126">
        <f>IF($B151&gt;=$B152, AZ151, NPV($B152,BA154:$BD154))</f>
        <v>4.6485260770975056</v>
      </c>
      <c r="BA155" s="126">
        <f>IF($B151&gt;=$B152, BA151, NPV($B152,BB154:$BD154))</f>
        <v>2.3809523809523809</v>
      </c>
      <c r="BB155" s="126">
        <f>IF($B151&gt;=$B152, BB151, NPV($B152,BC154:$BD154))</f>
        <v>0</v>
      </c>
      <c r="BC155" s="126">
        <f>IF($B151&gt;=$B152, BC151, NPV($B152,BD154:$BD154))</f>
        <v>0</v>
      </c>
      <c r="BD155" s="126">
        <f>IF($B151&gt;=$B152, BD151, NPV($B152,$BD154:BD154))</f>
        <v>0</v>
      </c>
      <c r="BE155" s="126">
        <f>IF($B151&gt;=$B152, BE151, NPV($B152,$BD154:BF154))</f>
        <v>0</v>
      </c>
      <c r="BF155" s="126">
        <f>IF($B151&gt;=$B152, BF151, NPV($B152,$BD154:BG154))</f>
        <v>0</v>
      </c>
      <c r="BG155" s="126">
        <f>IF($B151&gt;=$B152, BG151, NPV($B152,$BD154:BG154))</f>
        <v>0</v>
      </c>
      <c r="BH155" s="126">
        <f>IF($B151&gt;=$B152, BH151, NPV($B152,$BD154:BI154))</f>
        <v>0</v>
      </c>
      <c r="BI155" s="126">
        <f>IF($B151&gt;=$B152, BI151, NPV($B152,$BD154:BJ154))</f>
        <v>0</v>
      </c>
      <c r="BJ155" s="126">
        <f>IF($B151&gt;=$B152, BJ151, NPV($B152,$BD154:BJ154))</f>
        <v>0</v>
      </c>
      <c r="BK155" s="126">
        <f>IF($B151&gt;=$B152, BK151, NPV($B152,$BD154:BL154))</f>
        <v>0</v>
      </c>
    </row>
    <row r="156" spans="1:63" s="12" customFormat="1">
      <c r="A156" s="39"/>
      <c r="C156" s="30" t="str">
        <f>$C$130</f>
        <v>Grant element</v>
      </c>
      <c r="D156" s="126">
        <f t="shared" ref="D156:AI156" si="148">IF(D155=0,0,(1-D155/D151)*100)</f>
        <v>73.664523671581094</v>
      </c>
      <c r="E156" s="126">
        <f t="shared" si="148"/>
        <v>72.347749855160146</v>
      </c>
      <c r="F156" s="126">
        <f t="shared" si="148"/>
        <v>70.965137347918144</v>
      </c>
      <c r="G156" s="126">
        <f t="shared" si="148"/>
        <v>69.513394215314065</v>
      </c>
      <c r="H156" s="126">
        <f t="shared" si="148"/>
        <v>67.989063926079751</v>
      </c>
      <c r="I156" s="126">
        <f t="shared" si="148"/>
        <v>66.388517122383746</v>
      </c>
      <c r="J156" s="126">
        <f t="shared" si="148"/>
        <v>64.707942978502928</v>
      </c>
      <c r="K156" s="126">
        <f t="shared" si="148"/>
        <v>62.943340127428073</v>
      </c>
      <c r="L156" s="126">
        <f t="shared" si="148"/>
        <v>61.090507133799477</v>
      </c>
      <c r="M156" s="126">
        <f t="shared" si="148"/>
        <v>59.145032490489456</v>
      </c>
      <c r="N156" s="126">
        <f t="shared" si="148"/>
        <v>57.102284115013923</v>
      </c>
      <c r="O156" s="126">
        <f t="shared" si="148"/>
        <v>56.366562380271411</v>
      </c>
      <c r="P156" s="126">
        <f t="shared" si="148"/>
        <v>55.610808670318775</v>
      </c>
      <c r="Q156" s="126">
        <f t="shared" si="148"/>
        <v>54.834358539073506</v>
      </c>
      <c r="R156" s="126">
        <f t="shared" si="148"/>
        <v>54.036523034527931</v>
      </c>
      <c r="S156" s="126">
        <f t="shared" si="148"/>
        <v>53.216587734433027</v>
      </c>
      <c r="T156" s="126">
        <f t="shared" si="148"/>
        <v>52.373811742365106</v>
      </c>
      <c r="U156" s="126">
        <f t="shared" si="148"/>
        <v>51.507426642498011</v>
      </c>
      <c r="V156" s="126">
        <f t="shared" si="148"/>
        <v>50.61663541132986</v>
      </c>
      <c r="W156" s="126">
        <f t="shared" si="148"/>
        <v>49.700611284538162</v>
      </c>
      <c r="X156" s="126">
        <f t="shared" si="148"/>
        <v>48.758496577057251</v>
      </c>
      <c r="Y156" s="126">
        <f t="shared" si="148"/>
        <v>47.789401454389768</v>
      </c>
      <c r="Z156" s="126">
        <f t="shared" si="148"/>
        <v>46.792402653077438</v>
      </c>
      <c r="AA156" s="126">
        <f t="shared" si="148"/>
        <v>45.76654214816579</v>
      </c>
      <c r="AB156" s="126">
        <f t="shared" si="148"/>
        <v>44.710825765403847</v>
      </c>
      <c r="AC156" s="126">
        <f t="shared" si="148"/>
        <v>43.624221735821003</v>
      </c>
      <c r="AD156" s="126">
        <f t="shared" si="148"/>
        <v>42.505659190220889</v>
      </c>
      <c r="AE156" s="126">
        <f t="shared" si="148"/>
        <v>41.354026591024621</v>
      </c>
      <c r="AF156" s="126">
        <f t="shared" si="148"/>
        <v>40.16817009878384</v>
      </c>
      <c r="AG156" s="126">
        <f t="shared" si="148"/>
        <v>38.946891870566979</v>
      </c>
      <c r="AH156" s="126">
        <f t="shared" si="148"/>
        <v>37.688948287300093</v>
      </c>
      <c r="AI156" s="126">
        <f t="shared" si="148"/>
        <v>36.393048107015893</v>
      </c>
      <c r="AJ156" s="126">
        <f t="shared" ref="AJ156:BK156" si="149">IF(AJ155=0,0,(1-AJ155/AJ151)*100)</f>
        <v>35.057850540831495</v>
      </c>
      <c r="AK156" s="126">
        <f t="shared" si="149"/>
        <v>33.681963248336174</v>
      </c>
      <c r="AL156" s="126">
        <f t="shared" si="149"/>
        <v>32.263940248925053</v>
      </c>
      <c r="AM156" s="126">
        <f t="shared" si="149"/>
        <v>30.802279745462712</v>
      </c>
      <c r="AN156" s="126">
        <f t="shared" si="149"/>
        <v>29.295421856502703</v>
      </c>
      <c r="AO156" s="126">
        <f t="shared" si="149"/>
        <v>27.74174625312228</v>
      </c>
      <c r="AP156" s="126">
        <f t="shared" si="149"/>
        <v>26.139569696259933</v>
      </c>
      <c r="AQ156" s="126">
        <f t="shared" si="149"/>
        <v>24.487143470261373</v>
      </c>
      <c r="AR156" s="126">
        <f t="shared" si="149"/>
        <v>22.782650708151884</v>
      </c>
      <c r="AS156" s="126">
        <f t="shared" si="149"/>
        <v>21.024203603954984</v>
      </c>
      <c r="AT156" s="126">
        <f t="shared" si="149"/>
        <v>19.209840507171826</v>
      </c>
      <c r="AU156" s="126">
        <f t="shared" si="149"/>
        <v>17.337522894320458</v>
      </c>
      <c r="AV156" s="126">
        <f t="shared" si="149"/>
        <v>15.405132212209228</v>
      </c>
      <c r="AW156" s="126">
        <f t="shared" si="149"/>
        <v>13.410466587383629</v>
      </c>
      <c r="AX156" s="126">
        <f t="shared" si="149"/>
        <v>11.351237395940995</v>
      </c>
      <c r="AY156" s="126">
        <f t="shared" si="149"/>
        <v>9.2250656876507247</v>
      </c>
      <c r="AZ156" s="126">
        <f t="shared" si="149"/>
        <v>7.029478458049887</v>
      </c>
      <c r="BA156" s="126">
        <f t="shared" si="149"/>
        <v>4.7619047619047672</v>
      </c>
      <c r="BB156" s="126">
        <f t="shared" si="149"/>
        <v>0</v>
      </c>
      <c r="BC156" s="126">
        <f t="shared" si="149"/>
        <v>0</v>
      </c>
      <c r="BD156" s="126">
        <f t="shared" si="149"/>
        <v>0</v>
      </c>
      <c r="BE156" s="126">
        <f t="shared" si="149"/>
        <v>0</v>
      </c>
      <c r="BF156" s="126">
        <f t="shared" si="149"/>
        <v>0</v>
      </c>
      <c r="BG156" s="126">
        <f t="shared" si="149"/>
        <v>0</v>
      </c>
      <c r="BH156" s="126">
        <f t="shared" si="149"/>
        <v>0</v>
      </c>
      <c r="BI156" s="126">
        <f t="shared" si="149"/>
        <v>0</v>
      </c>
      <c r="BJ156" s="126">
        <f t="shared" si="149"/>
        <v>0</v>
      </c>
      <c r="BK156" s="126">
        <f t="shared" si="149"/>
        <v>0</v>
      </c>
    </row>
    <row r="157" spans="1:63" s="12" customFormat="1">
      <c r="A157" s="39"/>
      <c r="C157" s="30" t="str">
        <f>$C$131</f>
        <v>t-g&gt;0</v>
      </c>
      <c r="D157" s="131">
        <f>IF(D122-B149&gt;0,D122-B149,0)</f>
        <v>0</v>
      </c>
      <c r="E157" s="131">
        <f>IF(E122-B149&gt;0,E122-B149,0)</f>
        <v>0</v>
      </c>
      <c r="F157" s="131">
        <f>IF(F122-B149&gt;0,F122-B149,0)</f>
        <v>0</v>
      </c>
      <c r="G157" s="131">
        <f>IF(G122-B149&gt;0,G122-B149,0)</f>
        <v>0</v>
      </c>
      <c r="H157" s="131">
        <f>IF(H122-B149&gt;0,H122-B149,0)</f>
        <v>0</v>
      </c>
      <c r="I157" s="131">
        <f>IF(I122-B149&gt;0,I122-B149,0)</f>
        <v>0</v>
      </c>
      <c r="J157" s="131">
        <f>IF(J122-B149&gt;0,J122-B149,0)</f>
        <v>0</v>
      </c>
      <c r="K157" s="131">
        <f>IF(K122-B149&gt;0,K122-B149,0)</f>
        <v>0</v>
      </c>
      <c r="L157" s="131">
        <f>IF(L122-B149&gt;0,L122-B149,0)</f>
        <v>0</v>
      </c>
      <c r="M157" s="131">
        <f>IF(M122-B149&gt;0,M122-B149,0)</f>
        <v>0</v>
      </c>
      <c r="N157" s="131">
        <f>IF(N122-B149&gt;0,N122-B149,0)</f>
        <v>0</v>
      </c>
      <c r="O157" s="131">
        <f>IF(O122-B149&gt;0,O122-B149,0)</f>
        <v>1</v>
      </c>
      <c r="P157" s="131">
        <f>IF(P122-B149&gt;0,P122-B149,0)</f>
        <v>2</v>
      </c>
      <c r="Q157" s="131">
        <f>IF(Q122-B149&gt;0,Q122-B149,0)</f>
        <v>3</v>
      </c>
      <c r="R157" s="131">
        <f>IF(R122-B149&gt;0,R122-B149,0)</f>
        <v>4</v>
      </c>
      <c r="S157" s="131">
        <f>IF(S122-B149&gt;0,S122-B149,0)</f>
        <v>5</v>
      </c>
      <c r="T157" s="131">
        <f>IF(T122-B149&gt;0,T122-B149,0)</f>
        <v>6</v>
      </c>
      <c r="U157" s="131">
        <f>IF(U122-B149&gt;0,U122-B149,0)</f>
        <v>7</v>
      </c>
      <c r="V157" s="131">
        <f>IF(V122-B149&gt;0,V122-B149,0)</f>
        <v>8</v>
      </c>
      <c r="W157" s="131">
        <f>IF(W122-B149&gt;0,W122-B149,0)</f>
        <v>9</v>
      </c>
      <c r="X157" s="131">
        <f>IF(X122-B149&gt;0,X122-B149,0)</f>
        <v>10</v>
      </c>
      <c r="Y157" s="131">
        <f>IF(Y122-B149&gt;0,Y122-B149,0)</f>
        <v>11</v>
      </c>
      <c r="Z157" s="131">
        <f>IF(Z122-B149&gt;0,Z122-B149,0)</f>
        <v>12</v>
      </c>
      <c r="AA157" s="131">
        <f>IF(AA122-B149&gt;0,AA122-B149,0)</f>
        <v>13</v>
      </c>
      <c r="AB157" s="131">
        <f>IF(AB122-B149&gt;0,AB122-B149,0)</f>
        <v>14</v>
      </c>
      <c r="AC157" s="131">
        <f>IF(AC122-B149&gt;0,AC122-B149,0)</f>
        <v>15</v>
      </c>
      <c r="AD157" s="131">
        <f>IF(AD122-B149&gt;0,AD122-B149,0)</f>
        <v>16</v>
      </c>
      <c r="AE157" s="131">
        <f>IF(AE122-$B149&gt;0,AE122-$B149,0)</f>
        <v>17</v>
      </c>
      <c r="AF157" s="131">
        <f t="shared" ref="AF157:BB157" si="150">IF(AF122-$B149&gt;0,AF122-$B149,0)</f>
        <v>18</v>
      </c>
      <c r="AG157" s="131">
        <f t="shared" si="150"/>
        <v>19</v>
      </c>
      <c r="AH157" s="131">
        <f t="shared" si="150"/>
        <v>20</v>
      </c>
      <c r="AI157" s="131">
        <f t="shared" si="150"/>
        <v>21</v>
      </c>
      <c r="AJ157" s="131">
        <f t="shared" si="150"/>
        <v>22</v>
      </c>
      <c r="AK157" s="131">
        <f t="shared" si="150"/>
        <v>23</v>
      </c>
      <c r="AL157" s="131">
        <f t="shared" si="150"/>
        <v>24</v>
      </c>
      <c r="AM157" s="131">
        <f t="shared" si="150"/>
        <v>25</v>
      </c>
      <c r="AN157" s="131">
        <f t="shared" si="150"/>
        <v>26</v>
      </c>
      <c r="AO157" s="131">
        <f t="shared" si="150"/>
        <v>27</v>
      </c>
      <c r="AP157" s="131">
        <f t="shared" si="150"/>
        <v>28</v>
      </c>
      <c r="AQ157" s="131">
        <f t="shared" si="150"/>
        <v>29</v>
      </c>
      <c r="AR157" s="131">
        <f t="shared" si="150"/>
        <v>30</v>
      </c>
      <c r="AS157" s="131">
        <f t="shared" si="150"/>
        <v>31</v>
      </c>
      <c r="AT157" s="131">
        <f t="shared" si="150"/>
        <v>32</v>
      </c>
      <c r="AU157" s="131">
        <f t="shared" si="150"/>
        <v>33</v>
      </c>
      <c r="AV157" s="131">
        <f t="shared" si="150"/>
        <v>34</v>
      </c>
      <c r="AW157" s="131">
        <f t="shared" si="150"/>
        <v>35</v>
      </c>
      <c r="AX157" s="131">
        <f t="shared" si="150"/>
        <v>36</v>
      </c>
      <c r="AY157" s="131">
        <f t="shared" si="150"/>
        <v>37</v>
      </c>
      <c r="AZ157" s="131">
        <f t="shared" si="150"/>
        <v>38</v>
      </c>
      <c r="BA157" s="131">
        <f t="shared" si="150"/>
        <v>39</v>
      </c>
      <c r="BB157" s="131">
        <f t="shared" si="150"/>
        <v>40</v>
      </c>
      <c r="BC157" s="45"/>
      <c r="BD157" s="45"/>
    </row>
    <row r="158" spans="1:63" s="12" customFormat="1">
      <c r="A158" s="39"/>
      <c r="C158" s="30"/>
      <c r="D158" s="131">
        <f t="shared" ref="D158:AI158" si="151">IF(D157=0,0,CHOOSE(D157,$D$164,$E$164,$F$164,$G$164,$H$164,$I$164,$J$164,$K$164,$L$164,$M$164,$N$164,$O$164,$P$164,$Q$164,$R$164,$S$164,$T$164,$U$164,$V$164,$W$164,$X$164,$Y$164,$Z$164,$AA$164,$AB$164,$AC$164,$AD$164,$AE$164,$AF$164,$AG$164,$AH$164,$AI$164,$AJ$164,$AK$164,$AL$164,$AM$164,$AN$164,$AO$164,$AP$164,$AQ$164,$AR$164,$AS$164,$AT$164,$AU$164,$AV$164,$AW$164,$AX$164,$AY$164,$AZ$164,$BA$164,$BB$164,$BC$164,$BD$164))</f>
        <v>0</v>
      </c>
      <c r="E158" s="131">
        <f t="shared" si="151"/>
        <v>0</v>
      </c>
      <c r="F158" s="131">
        <f t="shared" si="151"/>
        <v>0</v>
      </c>
      <c r="G158" s="131">
        <f t="shared" si="151"/>
        <v>0</v>
      </c>
      <c r="H158" s="131">
        <f t="shared" si="151"/>
        <v>0</v>
      </c>
      <c r="I158" s="131">
        <f t="shared" si="151"/>
        <v>0</v>
      </c>
      <c r="J158" s="131">
        <f t="shared" si="151"/>
        <v>0</v>
      </c>
      <c r="K158" s="131">
        <f t="shared" si="151"/>
        <v>0</v>
      </c>
      <c r="L158" s="131">
        <f t="shared" si="151"/>
        <v>0</v>
      </c>
      <c r="M158" s="131">
        <f t="shared" si="151"/>
        <v>0</v>
      </c>
      <c r="N158" s="131">
        <f t="shared" si="151"/>
        <v>0</v>
      </c>
      <c r="O158" s="131">
        <f t="shared" si="151"/>
        <v>0</v>
      </c>
      <c r="P158" s="131">
        <f t="shared" si="151"/>
        <v>0</v>
      </c>
      <c r="Q158" s="131">
        <f t="shared" si="151"/>
        <v>0</v>
      </c>
      <c r="R158" s="131">
        <f t="shared" si="151"/>
        <v>0</v>
      </c>
      <c r="S158" s="131">
        <f t="shared" si="151"/>
        <v>0</v>
      </c>
      <c r="T158" s="131">
        <f t="shared" si="151"/>
        <v>0</v>
      </c>
      <c r="U158" s="131">
        <f t="shared" si="151"/>
        <v>0</v>
      </c>
      <c r="V158" s="131">
        <f t="shared" si="151"/>
        <v>0</v>
      </c>
      <c r="W158" s="131">
        <f t="shared" si="151"/>
        <v>0</v>
      </c>
      <c r="X158" s="131">
        <f t="shared" si="151"/>
        <v>0</v>
      </c>
      <c r="Y158" s="131">
        <f t="shared" si="151"/>
        <v>0</v>
      </c>
      <c r="Z158" s="131">
        <f t="shared" si="151"/>
        <v>0</v>
      </c>
      <c r="AA158" s="131">
        <f t="shared" si="151"/>
        <v>0</v>
      </c>
      <c r="AB158" s="131">
        <f t="shared" si="151"/>
        <v>0</v>
      </c>
      <c r="AC158" s="131">
        <f t="shared" si="151"/>
        <v>0</v>
      </c>
      <c r="AD158" s="131">
        <f t="shared" si="151"/>
        <v>0</v>
      </c>
      <c r="AE158" s="131">
        <f t="shared" si="151"/>
        <v>0</v>
      </c>
      <c r="AF158" s="131">
        <f t="shared" si="151"/>
        <v>0</v>
      </c>
      <c r="AG158" s="131">
        <f t="shared" si="151"/>
        <v>0</v>
      </c>
      <c r="AH158" s="131">
        <f t="shared" si="151"/>
        <v>0</v>
      </c>
      <c r="AI158" s="131">
        <f t="shared" si="151"/>
        <v>0</v>
      </c>
      <c r="AJ158" s="131">
        <f t="shared" ref="AJ158:BB158" si="152">IF(AJ157=0,0,CHOOSE(AJ157,$D$164,$E$164,$F$164,$G$164,$H$164,$I$164,$J$164,$K$164,$L$164,$M$164,$N$164,$O$164,$P$164,$Q$164,$R$164,$S$164,$T$164,$U$164,$V$164,$W$164,$X$164,$Y$164,$Z$164,$AA$164,$AB$164,$AC$164,$AD$164,$AE$164,$AF$164,$AG$164,$AH$164,$AI$164,$AJ$164,$AK$164,$AL$164,$AM$164,$AN$164,$AO$164,$AP$164,$AQ$164,$AR$164,$AS$164,$AT$164,$AU$164,$AV$164,$AW$164,$AX$164,$AY$164,$AZ$164,$BA$164,$BB$164,$BC$164,$BD$164))</f>
        <v>0</v>
      </c>
      <c r="AK158" s="131">
        <f t="shared" si="152"/>
        <v>0</v>
      </c>
      <c r="AL158" s="131">
        <f t="shared" si="152"/>
        <v>0</v>
      </c>
      <c r="AM158" s="131">
        <f t="shared" si="152"/>
        <v>0</v>
      </c>
      <c r="AN158" s="131">
        <f t="shared" si="152"/>
        <v>0</v>
      </c>
      <c r="AO158" s="131">
        <f t="shared" si="152"/>
        <v>0</v>
      </c>
      <c r="AP158" s="131">
        <f t="shared" si="152"/>
        <v>0</v>
      </c>
      <c r="AQ158" s="131">
        <f>IF(AQ157=0,0,CHOOSE(AQ157,$D$164,$E$164,$F$164,$G$164,$H$164,$I$164,$J$164,$K$164,$L$164,$M$164,$N$164,$O$164,$P$164,$Q$164,$R$164,$S$164,$T$164,$U$164,$V$164,$W$164,$X$164,$Y$164,$Z$164,$AA$164,$AB$164,$AC$164,$AD$164,$AE$164,$AF$164,$AG$164,$AH$164,$AI$164,$AJ$164,$AK$164,$AL$164,$AM$164,$AN$164,$AO$164,$AP$164,$AQ$164,$AR$164,$AS$164,$AT$164,$AU$164,$AV$164,$AW$164,$AX$164,$AY$164,$AZ$164,$BA$164,$BB$164,$BC$164,$BD$164))</f>
        <v>0</v>
      </c>
      <c r="AR158" s="131">
        <f>IF(AR157=0,0,CHOOSE(AR157,$D$164,$E$164,$F$164,$G$164,$H$164,$I$164,$J$164,$K$164,$L$164,$M$164,$N$164,$O$164,$P$164,$Q$164,$R$164,$S$164,$T$164,$U$164,$V$164,$W$164,$X$164,$Y$164,$Z$164,$AA$164,$AB$164,$AC$164,$AD$164,$AE$164,$AF$164,$AG$164,$AH$164,$AI$164,$AJ$164,$AK$164,$AL$164,$AM$164,$AN$164,$AO$164,$AP$164,$AQ$164,$AR$164,$AS$164,$AT$164,$AU$164,$AV$164,$AW$164,$AX$164,$AY$164,$AZ$164,$BA$164,$BB$164,$BC$164,$BD$164))</f>
        <v>0</v>
      </c>
      <c r="AS158" s="131">
        <f t="shared" si="152"/>
        <v>0</v>
      </c>
      <c r="AT158" s="131">
        <f t="shared" si="152"/>
        <v>0</v>
      </c>
      <c r="AU158" s="131">
        <f>IF(AU157=0,0,CHOOSE(AU157,$D$164,$E$164,$F$164,$G$164,$H$164,$I$164,$J$164,$K$164,$L$164,$M$164,$N$164,$O$164,$P$164,$Q$164,$R$164,$S$164,$T$164,$U$164,$V$164,$W$164,$X$164,$Y$164,$Z$164,$AA$164,$AB$164,$AC$164,$AD$164,$AE$164,$AF$164,$AG$164,$AH$164,$AI$164,$AJ$164,$AK$164,$AL$164,$AM$164,$AN$164,$AO$164,$AP$164,$AQ$164,$AR$164,$AS$164,$AT$164,$AU$164,$AV$164,$AW$164,$AX$164,$AY$164,$AZ$164,$BA$164,$BB$164,$BC$164,$BD$164))</f>
        <v>0</v>
      </c>
      <c r="AV158" s="131">
        <f t="shared" si="152"/>
        <v>0</v>
      </c>
      <c r="AW158" s="131">
        <f t="shared" si="152"/>
        <v>0</v>
      </c>
      <c r="AX158" s="131">
        <f t="shared" si="152"/>
        <v>0</v>
      </c>
      <c r="AY158" s="131">
        <f t="shared" si="152"/>
        <v>0</v>
      </c>
      <c r="AZ158" s="131">
        <f t="shared" si="152"/>
        <v>0</v>
      </c>
      <c r="BA158" s="131">
        <f t="shared" si="152"/>
        <v>0</v>
      </c>
      <c r="BB158" s="131">
        <f t="shared" si="152"/>
        <v>0</v>
      </c>
      <c r="BC158" s="45"/>
      <c r="BD158" s="45"/>
    </row>
    <row r="159" spans="1:63" s="12" customFormat="1">
      <c r="A159" s="39"/>
      <c r="C159" s="30" t="str">
        <f>$C$133</f>
        <v>t-m condition</v>
      </c>
      <c r="D159" s="131">
        <f>IF(D122-B150&gt;0,D122-B150,0)</f>
        <v>0</v>
      </c>
      <c r="E159" s="131">
        <f>IF(E122-B150&gt;0,E122-B150,0)</f>
        <v>0</v>
      </c>
      <c r="F159" s="131">
        <f>IF(F122-B150&gt;0,F122-B150,0)</f>
        <v>0</v>
      </c>
      <c r="G159" s="131">
        <f>IF(G122-B150&gt;0,G122-B150,0)</f>
        <v>0</v>
      </c>
      <c r="H159" s="131">
        <f>IF(H122-B150&gt;0,H122-B150,0)</f>
        <v>0</v>
      </c>
      <c r="I159" s="131">
        <f>IF(I122-B150&gt;0,I122-B150,0)</f>
        <v>0</v>
      </c>
      <c r="J159" s="131">
        <f>IF(J122-B150&gt;0,J122-B150,0)</f>
        <v>0</v>
      </c>
      <c r="K159" s="131">
        <f>IF(K122-B150&gt;0,K122-B150,0)</f>
        <v>0</v>
      </c>
      <c r="L159" s="131">
        <f>IF(L122-B150&gt;0,L122-B150,0)</f>
        <v>0</v>
      </c>
      <c r="M159" s="131">
        <f>IF(M122-B150&gt;0,M122-B150,0)</f>
        <v>0</v>
      </c>
      <c r="N159" s="131">
        <f>IF(N122-B150&gt;0,N122-B150,0)</f>
        <v>0</v>
      </c>
      <c r="O159" s="131">
        <f>IF(O122-B150&gt;0,O122-B150,0)</f>
        <v>0</v>
      </c>
      <c r="P159" s="131">
        <f>IF(P122-B150&gt;0,P122-B150,0)</f>
        <v>0</v>
      </c>
      <c r="Q159" s="131">
        <f>IF(Q122-B150&gt;0,Q122-B150,0)</f>
        <v>0</v>
      </c>
      <c r="R159" s="131">
        <f>IF(R122-B150&gt;0,R122-B150,0)</f>
        <v>0</v>
      </c>
      <c r="S159" s="131">
        <f>IF(S122-B150&gt;0,S122-B150,0)</f>
        <v>0</v>
      </c>
      <c r="T159" s="131">
        <f>IF(T122-B150&gt;0,T122-B150,0)</f>
        <v>0</v>
      </c>
      <c r="U159" s="131">
        <f>IF(U122-B150&gt;0,U122-B150,0)</f>
        <v>0</v>
      </c>
      <c r="V159" s="131">
        <f>IF(V122-B150&gt;0,V122-B150,0)</f>
        <v>0</v>
      </c>
      <c r="W159" s="131">
        <f>IF(W122-B150&gt;0,W122-B150,0)</f>
        <v>0</v>
      </c>
      <c r="X159" s="131">
        <f>IF(X122-B150&gt;0,X122-B150,0)</f>
        <v>0</v>
      </c>
      <c r="Y159" s="131">
        <f>IF(Y122-B150&gt;0,Y122-B150,0)</f>
        <v>0</v>
      </c>
      <c r="Z159" s="131">
        <f>IF(Z122-B150&gt;0,Z122-B150,0)</f>
        <v>0</v>
      </c>
      <c r="AA159" s="131">
        <f>IF(AA122-B150&gt;0,AA122-B150,0)</f>
        <v>0</v>
      </c>
      <c r="AB159" s="131">
        <f>IF(AB122-B150&gt;0,AB122-B150,0)</f>
        <v>0</v>
      </c>
      <c r="AC159" s="131">
        <f>IF(AC122-B150&gt;0,AC122-B150,0)</f>
        <v>0</v>
      </c>
      <c r="AD159" s="131">
        <f>IF(AD122-B150&gt;0,AD122-B150,0)</f>
        <v>0</v>
      </c>
      <c r="AE159" s="131">
        <f>IF(AE122-B150&gt;0,AE122-B150,0)</f>
        <v>0</v>
      </c>
      <c r="AF159" s="131">
        <f t="shared" ref="AF159:BB159" si="153">IF(AF122-$B150&gt;0,AF122-$B150,0)</f>
        <v>0</v>
      </c>
      <c r="AG159" s="131">
        <f t="shared" si="153"/>
        <v>0</v>
      </c>
      <c r="AH159" s="131">
        <f t="shared" si="153"/>
        <v>0</v>
      </c>
      <c r="AI159" s="131">
        <f t="shared" si="153"/>
        <v>0</v>
      </c>
      <c r="AJ159" s="131">
        <f t="shared" si="153"/>
        <v>0</v>
      </c>
      <c r="AK159" s="131">
        <f t="shared" si="153"/>
        <v>0</v>
      </c>
      <c r="AL159" s="131">
        <f t="shared" si="153"/>
        <v>0</v>
      </c>
      <c r="AM159" s="131">
        <f t="shared" si="153"/>
        <v>0</v>
      </c>
      <c r="AN159" s="131">
        <f t="shared" si="153"/>
        <v>0</v>
      </c>
      <c r="AO159" s="131">
        <f t="shared" si="153"/>
        <v>0</v>
      </c>
      <c r="AP159" s="131">
        <f t="shared" si="153"/>
        <v>0</v>
      </c>
      <c r="AQ159" s="131">
        <f t="shared" si="153"/>
        <v>0</v>
      </c>
      <c r="AR159" s="131">
        <f t="shared" si="153"/>
        <v>0</v>
      </c>
      <c r="AS159" s="131">
        <f t="shared" si="153"/>
        <v>0</v>
      </c>
      <c r="AT159" s="131">
        <f t="shared" si="153"/>
        <v>0</v>
      </c>
      <c r="AU159" s="131">
        <f t="shared" si="153"/>
        <v>0</v>
      </c>
      <c r="AV159" s="131">
        <f t="shared" si="153"/>
        <v>0</v>
      </c>
      <c r="AW159" s="131">
        <f t="shared" si="153"/>
        <v>0</v>
      </c>
      <c r="AX159" s="131">
        <f t="shared" si="153"/>
        <v>0</v>
      </c>
      <c r="AY159" s="131">
        <f t="shared" si="153"/>
        <v>0</v>
      </c>
      <c r="AZ159" s="131">
        <f t="shared" si="153"/>
        <v>0</v>
      </c>
      <c r="BA159" s="131">
        <f t="shared" si="153"/>
        <v>0</v>
      </c>
      <c r="BB159" s="131">
        <f t="shared" si="153"/>
        <v>0</v>
      </c>
      <c r="BC159" s="45"/>
      <c r="BD159" s="45"/>
    </row>
    <row r="160" spans="1:63" s="12" customFormat="1">
      <c r="A160" s="39"/>
      <c r="C160" s="124"/>
      <c r="D160" s="126">
        <f t="shared" ref="D160:AI160" si="154">IF(D159=0,0,CHOOSE(D159,$D$164,$E$164,$F$164,$G$164,$H$164,$I$164,$J$164,$K$164,$L$164,$M$164,$N$164,$O$164,$P$164,$Q$164,$R$164,$S$164,$T$164,$U$164,$V$164,$W$164,$X$164,$Y$164,$Z$164,$AA$164,$AB$164,$AC$164,$AD$164,$AE$164,$AF$164,$AG$164,$AH$164,$AI$164,$AJ$164,$AK$164,$AL$164,$AM$164,$AN$164,$AO$164,$AP$164,$AQ$164,$AR$164,$AS$164,$AT$164,$AU$164,$AV$164,$AW$164,$AX$164,$AY$164,$AZ$164,$BA$164,$BB$164,$BC$164,$BD$164))</f>
        <v>0</v>
      </c>
      <c r="E160" s="126">
        <f t="shared" si="154"/>
        <v>0</v>
      </c>
      <c r="F160" s="126">
        <f t="shared" si="154"/>
        <v>0</v>
      </c>
      <c r="G160" s="126">
        <f t="shared" si="154"/>
        <v>0</v>
      </c>
      <c r="H160" s="126">
        <f t="shared" si="154"/>
        <v>0</v>
      </c>
      <c r="I160" s="126">
        <f t="shared" si="154"/>
        <v>0</v>
      </c>
      <c r="J160" s="126">
        <f t="shared" si="154"/>
        <v>0</v>
      </c>
      <c r="K160" s="126">
        <f t="shared" si="154"/>
        <v>0</v>
      </c>
      <c r="L160" s="126">
        <f t="shared" si="154"/>
        <v>0</v>
      </c>
      <c r="M160" s="126">
        <f t="shared" si="154"/>
        <v>0</v>
      </c>
      <c r="N160" s="126">
        <f t="shared" si="154"/>
        <v>0</v>
      </c>
      <c r="O160" s="126">
        <f t="shared" si="154"/>
        <v>0</v>
      </c>
      <c r="P160" s="126">
        <f t="shared" si="154"/>
        <v>0</v>
      </c>
      <c r="Q160" s="126">
        <f t="shared" si="154"/>
        <v>0</v>
      </c>
      <c r="R160" s="126">
        <f t="shared" si="154"/>
        <v>0</v>
      </c>
      <c r="S160" s="126">
        <f t="shared" si="154"/>
        <v>0</v>
      </c>
      <c r="T160" s="126">
        <f t="shared" si="154"/>
        <v>0</v>
      </c>
      <c r="U160" s="126">
        <f t="shared" si="154"/>
        <v>0</v>
      </c>
      <c r="V160" s="126">
        <f t="shared" si="154"/>
        <v>0</v>
      </c>
      <c r="W160" s="126">
        <f t="shared" si="154"/>
        <v>0</v>
      </c>
      <c r="X160" s="126">
        <f t="shared" si="154"/>
        <v>0</v>
      </c>
      <c r="Y160" s="126">
        <f t="shared" si="154"/>
        <v>0</v>
      </c>
      <c r="Z160" s="126">
        <f t="shared" si="154"/>
        <v>0</v>
      </c>
      <c r="AA160" s="126">
        <f t="shared" si="154"/>
        <v>0</v>
      </c>
      <c r="AB160" s="126">
        <f t="shared" si="154"/>
        <v>0</v>
      </c>
      <c r="AC160" s="126">
        <f t="shared" si="154"/>
        <v>0</v>
      </c>
      <c r="AD160" s="126">
        <f t="shared" si="154"/>
        <v>0</v>
      </c>
      <c r="AE160" s="126">
        <f t="shared" si="154"/>
        <v>0</v>
      </c>
      <c r="AF160" s="126">
        <f t="shared" si="154"/>
        <v>0</v>
      </c>
      <c r="AG160" s="126">
        <f t="shared" si="154"/>
        <v>0</v>
      </c>
      <c r="AH160" s="126">
        <f t="shared" si="154"/>
        <v>0</v>
      </c>
      <c r="AI160" s="126">
        <f t="shared" si="154"/>
        <v>0</v>
      </c>
      <c r="AJ160" s="126">
        <f t="shared" ref="AJ160:BB160" si="155">IF(AJ159=0,0,CHOOSE(AJ159,$D$164,$E$164,$F$164,$G$164,$H$164,$I$164,$J$164,$K$164,$L$164,$M$164,$N$164,$O$164,$P$164,$Q$164,$R$164,$S$164,$T$164,$U$164,$V$164,$W$164,$X$164,$Y$164,$Z$164,$AA$164,$AB$164,$AC$164,$AD$164,$AE$164,$AF$164,$AG$164,$AH$164,$AI$164,$AJ$164,$AK$164,$AL$164,$AM$164,$AN$164,$AO$164,$AP$164,$AQ$164,$AR$164,$AS$164,$AT$164,$AU$164,$AV$164,$AW$164,$AX$164,$AY$164,$AZ$164,$BA$164,$BB$164,$BC$164,$BD$164))</f>
        <v>0</v>
      </c>
      <c r="AK160" s="126">
        <f t="shared" si="155"/>
        <v>0</v>
      </c>
      <c r="AL160" s="126">
        <f t="shared" si="155"/>
        <v>0</v>
      </c>
      <c r="AM160" s="126">
        <f t="shared" si="155"/>
        <v>0</v>
      </c>
      <c r="AN160" s="126">
        <f t="shared" si="155"/>
        <v>0</v>
      </c>
      <c r="AO160" s="126">
        <f t="shared" si="155"/>
        <v>0</v>
      </c>
      <c r="AP160" s="126">
        <f t="shared" si="155"/>
        <v>0</v>
      </c>
      <c r="AQ160" s="126">
        <f t="shared" si="155"/>
        <v>0</v>
      </c>
      <c r="AR160" s="126">
        <f t="shared" si="155"/>
        <v>0</v>
      </c>
      <c r="AS160" s="126">
        <f t="shared" si="155"/>
        <v>0</v>
      </c>
      <c r="AT160" s="126">
        <f t="shared" si="155"/>
        <v>0</v>
      </c>
      <c r="AU160" s="126">
        <f t="shared" si="155"/>
        <v>0</v>
      </c>
      <c r="AV160" s="126">
        <f t="shared" si="155"/>
        <v>0</v>
      </c>
      <c r="AW160" s="126">
        <f t="shared" si="155"/>
        <v>0</v>
      </c>
      <c r="AX160" s="126">
        <f t="shared" si="155"/>
        <v>0</v>
      </c>
      <c r="AY160" s="126">
        <f t="shared" si="155"/>
        <v>0</v>
      </c>
      <c r="AZ160" s="126">
        <f t="shared" si="155"/>
        <v>0</v>
      </c>
      <c r="BA160" s="126">
        <f t="shared" si="155"/>
        <v>0</v>
      </c>
      <c r="BB160" s="126">
        <f t="shared" si="155"/>
        <v>0</v>
      </c>
      <c r="BC160" s="45"/>
      <c r="BD160" s="45"/>
    </row>
    <row r="161" spans="1:56" s="12" customFormat="1">
      <c r="A161" s="39"/>
      <c r="D161" s="22"/>
      <c r="E161" s="22"/>
      <c r="F161" s="22"/>
      <c r="G161" s="22"/>
      <c r="H161" s="22"/>
      <c r="I161" s="22"/>
      <c r="J161" s="22"/>
      <c r="K161" s="22"/>
      <c r="L161" s="22"/>
      <c r="M161" s="22"/>
      <c r="N161" s="22"/>
      <c r="O161" s="22"/>
      <c r="P161" s="22"/>
      <c r="Q161" s="22"/>
      <c r="R161" s="22"/>
      <c r="S161" s="22"/>
      <c r="T161" s="22"/>
      <c r="U161" s="22"/>
      <c r="V161" s="22"/>
      <c r="W161" s="22"/>
      <c r="X161" s="22"/>
      <c r="Y161" s="22"/>
      <c r="Z161" s="22"/>
      <c r="AA161" s="22"/>
      <c r="AB161" s="22"/>
      <c r="AC161" s="22"/>
      <c r="AD161" s="50"/>
      <c r="AE161" s="50"/>
      <c r="AF161" s="50"/>
      <c r="AG161" s="50"/>
      <c r="AH161" s="50"/>
      <c r="AI161" s="50"/>
      <c r="AJ161" s="50"/>
      <c r="AK161" s="50"/>
      <c r="AL161" s="50"/>
      <c r="AM161" s="50"/>
      <c r="AN161" s="50"/>
      <c r="AO161" s="50"/>
      <c r="AP161" s="50"/>
      <c r="AQ161" s="50"/>
      <c r="AR161" s="50"/>
      <c r="AS161" s="50"/>
      <c r="AT161" s="50"/>
      <c r="AU161" s="50"/>
      <c r="AV161" s="50"/>
      <c r="AW161" s="50"/>
      <c r="AX161" s="50"/>
      <c r="AY161" s="50"/>
      <c r="AZ161" s="50"/>
      <c r="BA161" s="50"/>
      <c r="BB161" s="50"/>
      <c r="BC161" s="45"/>
      <c r="BD161" s="45"/>
    </row>
    <row r="162" spans="1:56" s="12" customFormat="1">
      <c r="A162" s="49" t="str">
        <f>+"Output "&amp; 'Input 4 - External Financing WB'!A148&amp;""</f>
        <v>Output IDA - 50Y loans</v>
      </c>
      <c r="C162" s="51"/>
      <c r="D162" s="52">
        <f ca="1">$D$106</f>
        <v>0</v>
      </c>
      <c r="E162" s="25">
        <f t="shared" ref="E162:AJ162" ca="1" si="156">D162+1</f>
        <v>1</v>
      </c>
      <c r="F162" s="25">
        <f t="shared" ca="1" si="156"/>
        <v>2</v>
      </c>
      <c r="G162" s="25">
        <f t="shared" ca="1" si="156"/>
        <v>3</v>
      </c>
      <c r="H162" s="25">
        <f t="shared" ca="1" si="156"/>
        <v>4</v>
      </c>
      <c r="I162" s="25">
        <f t="shared" ca="1" si="156"/>
        <v>5</v>
      </c>
      <c r="J162" s="25">
        <f t="shared" ca="1" si="156"/>
        <v>6</v>
      </c>
      <c r="K162" s="25">
        <f t="shared" ca="1" si="156"/>
        <v>7</v>
      </c>
      <c r="L162" s="25">
        <f t="shared" ca="1" si="156"/>
        <v>8</v>
      </c>
      <c r="M162" s="25">
        <f t="shared" ca="1" si="156"/>
        <v>9</v>
      </c>
      <c r="N162" s="25">
        <f t="shared" ca="1" si="156"/>
        <v>10</v>
      </c>
      <c r="O162" s="25">
        <f t="shared" ca="1" si="156"/>
        <v>11</v>
      </c>
      <c r="P162" s="25">
        <f t="shared" ca="1" si="156"/>
        <v>12</v>
      </c>
      <c r="Q162" s="25">
        <f t="shared" ca="1" si="156"/>
        <v>13</v>
      </c>
      <c r="R162" s="25">
        <f t="shared" ca="1" si="156"/>
        <v>14</v>
      </c>
      <c r="S162" s="25">
        <f t="shared" ca="1" si="156"/>
        <v>15</v>
      </c>
      <c r="T162" s="25">
        <f t="shared" ca="1" si="156"/>
        <v>16</v>
      </c>
      <c r="U162" s="25">
        <f t="shared" ca="1" si="156"/>
        <v>17</v>
      </c>
      <c r="V162" s="25">
        <f t="shared" ca="1" si="156"/>
        <v>18</v>
      </c>
      <c r="W162" s="25">
        <f t="shared" ca="1" si="156"/>
        <v>19</v>
      </c>
      <c r="X162" s="25">
        <f t="shared" ca="1" si="156"/>
        <v>20</v>
      </c>
      <c r="Y162" s="25">
        <f t="shared" ca="1" si="156"/>
        <v>21</v>
      </c>
      <c r="Z162" s="25">
        <f t="shared" ca="1" si="156"/>
        <v>22</v>
      </c>
      <c r="AA162" s="25">
        <f t="shared" ca="1" si="156"/>
        <v>23</v>
      </c>
      <c r="AB162" s="25">
        <f t="shared" ca="1" si="156"/>
        <v>24</v>
      </c>
      <c r="AC162" s="25">
        <f t="shared" ca="1" si="156"/>
        <v>25</v>
      </c>
      <c r="AD162" s="25">
        <f t="shared" ca="1" si="156"/>
        <v>26</v>
      </c>
      <c r="AE162" s="25">
        <f t="shared" ca="1" si="156"/>
        <v>27</v>
      </c>
      <c r="AF162" s="25">
        <f t="shared" ca="1" si="156"/>
        <v>28</v>
      </c>
      <c r="AG162" s="25">
        <f t="shared" ca="1" si="156"/>
        <v>29</v>
      </c>
      <c r="AH162" s="25">
        <f t="shared" ca="1" si="156"/>
        <v>30</v>
      </c>
      <c r="AI162" s="25">
        <f t="shared" ca="1" si="156"/>
        <v>31</v>
      </c>
      <c r="AJ162" s="25">
        <f t="shared" ca="1" si="156"/>
        <v>32</v>
      </c>
      <c r="AK162" s="25">
        <f t="shared" ref="AK162:BB162" ca="1" si="157">AJ162+1</f>
        <v>33</v>
      </c>
      <c r="AL162" s="25">
        <f t="shared" ca="1" si="157"/>
        <v>34</v>
      </c>
      <c r="AM162" s="25">
        <f t="shared" ca="1" si="157"/>
        <v>35</v>
      </c>
      <c r="AN162" s="25">
        <f t="shared" ca="1" si="157"/>
        <v>36</v>
      </c>
      <c r="AO162" s="25">
        <f t="shared" ca="1" si="157"/>
        <v>37</v>
      </c>
      <c r="AP162" s="25">
        <f t="shared" ca="1" si="157"/>
        <v>38</v>
      </c>
      <c r="AQ162" s="25">
        <f t="shared" ca="1" si="157"/>
        <v>39</v>
      </c>
      <c r="AR162" s="25">
        <f t="shared" ca="1" si="157"/>
        <v>40</v>
      </c>
      <c r="AS162" s="25">
        <f t="shared" ca="1" si="157"/>
        <v>41</v>
      </c>
      <c r="AT162" s="25">
        <f t="shared" ca="1" si="157"/>
        <v>42</v>
      </c>
      <c r="AU162" s="25">
        <f t="shared" ca="1" si="157"/>
        <v>43</v>
      </c>
      <c r="AV162" s="25">
        <f t="shared" ca="1" si="157"/>
        <v>44</v>
      </c>
      <c r="AW162" s="25">
        <f t="shared" ca="1" si="157"/>
        <v>45</v>
      </c>
      <c r="AX162" s="25">
        <f t="shared" ca="1" si="157"/>
        <v>46</v>
      </c>
      <c r="AY162" s="25">
        <f t="shared" ca="1" si="157"/>
        <v>47</v>
      </c>
      <c r="AZ162" s="25">
        <f t="shared" ca="1" si="157"/>
        <v>48</v>
      </c>
      <c r="BA162" s="25">
        <f t="shared" ca="1" si="157"/>
        <v>49</v>
      </c>
      <c r="BB162" s="25">
        <f t="shared" ca="1" si="157"/>
        <v>50</v>
      </c>
      <c r="BC162" s="45"/>
      <c r="BD162" s="45"/>
    </row>
    <row r="163" spans="1:56" s="12" customFormat="1">
      <c r="A163" s="39"/>
      <c r="C163" s="54" t="str">
        <f>$C$137</f>
        <v>New forex borrowing (gross, USD)</v>
      </c>
      <c r="D163" s="85">
        <f t="shared" ref="D163:AI163" si="158">L12</f>
        <v>0</v>
      </c>
      <c r="E163" s="85">
        <f t="shared" si="158"/>
        <v>0</v>
      </c>
      <c r="F163" s="85">
        <f t="shared" si="158"/>
        <v>0</v>
      </c>
      <c r="G163" s="85">
        <f t="shared" si="158"/>
        <v>0</v>
      </c>
      <c r="H163" s="85">
        <f t="shared" si="158"/>
        <v>0</v>
      </c>
      <c r="I163" s="85">
        <f t="shared" si="158"/>
        <v>0</v>
      </c>
      <c r="J163" s="85">
        <f t="shared" si="158"/>
        <v>0</v>
      </c>
      <c r="K163" s="85">
        <f t="shared" si="158"/>
        <v>0</v>
      </c>
      <c r="L163" s="85">
        <f t="shared" si="158"/>
        <v>0</v>
      </c>
      <c r="M163" s="85">
        <f t="shared" si="158"/>
        <v>0</v>
      </c>
      <c r="N163" s="85">
        <f t="shared" si="158"/>
        <v>0</v>
      </c>
      <c r="O163" s="85">
        <f t="shared" si="158"/>
        <v>0</v>
      </c>
      <c r="P163" s="85">
        <f t="shared" si="158"/>
        <v>0</v>
      </c>
      <c r="Q163" s="85">
        <f t="shared" si="158"/>
        <v>0</v>
      </c>
      <c r="R163" s="85">
        <f t="shared" si="158"/>
        <v>0</v>
      </c>
      <c r="S163" s="85">
        <f t="shared" si="158"/>
        <v>0</v>
      </c>
      <c r="T163" s="85">
        <f t="shared" si="158"/>
        <v>0</v>
      </c>
      <c r="U163" s="85">
        <f t="shared" si="158"/>
        <v>0</v>
      </c>
      <c r="V163" s="85">
        <f t="shared" si="158"/>
        <v>0</v>
      </c>
      <c r="W163" s="85">
        <f t="shared" si="158"/>
        <v>0</v>
      </c>
      <c r="X163" s="85">
        <f t="shared" si="158"/>
        <v>0</v>
      </c>
      <c r="Y163" s="85">
        <f t="shared" si="158"/>
        <v>0</v>
      </c>
      <c r="Z163" s="85">
        <f t="shared" si="158"/>
        <v>0</v>
      </c>
      <c r="AA163" s="85">
        <f t="shared" si="158"/>
        <v>0</v>
      </c>
      <c r="AB163" s="85">
        <f t="shared" si="158"/>
        <v>0</v>
      </c>
      <c r="AC163" s="85">
        <f t="shared" si="158"/>
        <v>0</v>
      </c>
      <c r="AD163" s="85">
        <f t="shared" si="158"/>
        <v>0</v>
      </c>
      <c r="AE163" s="85">
        <f t="shared" si="158"/>
        <v>0</v>
      </c>
      <c r="AF163" s="85">
        <f t="shared" si="158"/>
        <v>0</v>
      </c>
      <c r="AG163" s="85">
        <f t="shared" si="158"/>
        <v>0</v>
      </c>
      <c r="AH163" s="85">
        <f t="shared" si="158"/>
        <v>0</v>
      </c>
      <c r="AI163" s="85">
        <f t="shared" si="158"/>
        <v>0</v>
      </c>
      <c r="AJ163" s="85">
        <f t="shared" ref="AJ163" si="159">AR12</f>
        <v>0</v>
      </c>
      <c r="AK163" s="85">
        <f t="shared" ref="AK163" si="160">AS12</f>
        <v>0</v>
      </c>
      <c r="AL163" s="85">
        <f t="shared" ref="AL163" si="161">AT12</f>
        <v>0</v>
      </c>
      <c r="AM163" s="85">
        <f t="shared" ref="AM163" si="162">AU12</f>
        <v>0</v>
      </c>
      <c r="AN163" s="85">
        <f t="shared" ref="AN163" si="163">AV12</f>
        <v>0</v>
      </c>
      <c r="AO163" s="85">
        <f t="shared" ref="AO163" si="164">AW12</f>
        <v>0</v>
      </c>
      <c r="AP163" s="85">
        <f t="shared" ref="AP163" si="165">AX12</f>
        <v>0</v>
      </c>
      <c r="AQ163" s="85">
        <f t="shared" ref="AQ163" si="166">AY12</f>
        <v>0</v>
      </c>
      <c r="AR163" s="85">
        <f t="shared" ref="AR163" si="167">AZ12</f>
        <v>0</v>
      </c>
      <c r="AS163" s="85">
        <f t="shared" ref="AS163" si="168">BA12</f>
        <v>0</v>
      </c>
      <c r="AT163" s="85">
        <f t="shared" ref="AT163" si="169">BB12</f>
        <v>0</v>
      </c>
      <c r="AU163" s="85">
        <f t="shared" ref="AU163" si="170">BC12</f>
        <v>0</v>
      </c>
      <c r="AV163" s="85">
        <f t="shared" ref="AV163" si="171">BD12</f>
        <v>0</v>
      </c>
      <c r="AW163" s="85">
        <f t="shared" ref="AW163" si="172">BE12</f>
        <v>0</v>
      </c>
      <c r="AX163" s="85">
        <f t="shared" ref="AX163" si="173">BF12</f>
        <v>0</v>
      </c>
      <c r="AY163" s="85">
        <f t="shared" ref="AY163" si="174">BG12</f>
        <v>0</v>
      </c>
      <c r="AZ163" s="85">
        <f t="shared" ref="AZ163" si="175">BH12</f>
        <v>0</v>
      </c>
      <c r="BA163" s="85">
        <f t="shared" ref="BA163" si="176">BI12</f>
        <v>0</v>
      </c>
      <c r="BB163" s="85">
        <f t="shared" ref="BB163" si="177">BJ12</f>
        <v>0</v>
      </c>
      <c r="BC163" s="45"/>
      <c r="BD163" s="45"/>
    </row>
    <row r="164" spans="1:56" s="12" customFormat="1">
      <c r="A164" s="39"/>
      <c r="C164" s="30" t="str">
        <f>$C$138</f>
        <v>cumulative</v>
      </c>
      <c r="D164" s="126">
        <f>D163</f>
        <v>0</v>
      </c>
      <c r="E164" s="129">
        <f>SUM($D163:E163)</f>
        <v>0</v>
      </c>
      <c r="F164" s="129">
        <f>SUM($D163:F163)</f>
        <v>0</v>
      </c>
      <c r="G164" s="129">
        <f>SUM($D163:G163)</f>
        <v>0</v>
      </c>
      <c r="H164" s="129">
        <f>SUM($D163:H163)</f>
        <v>0</v>
      </c>
      <c r="I164" s="129">
        <f>SUM($D163:I163)</f>
        <v>0</v>
      </c>
      <c r="J164" s="129">
        <f>SUM($D163:J163)</f>
        <v>0</v>
      </c>
      <c r="K164" s="129">
        <f>SUM($D163:K163)</f>
        <v>0</v>
      </c>
      <c r="L164" s="129">
        <f>SUM($D163:L163)</f>
        <v>0</v>
      </c>
      <c r="M164" s="129">
        <f>SUM($D163:M163)</f>
        <v>0</v>
      </c>
      <c r="N164" s="129">
        <f>SUM($D163:N163)</f>
        <v>0</v>
      </c>
      <c r="O164" s="129">
        <f>SUM($D163:O163)</f>
        <v>0</v>
      </c>
      <c r="P164" s="129">
        <f>SUM($D163:P163)</f>
        <v>0</v>
      </c>
      <c r="Q164" s="129">
        <f>SUM($D163:Q163)</f>
        <v>0</v>
      </c>
      <c r="R164" s="129">
        <f>SUM($D163:R163)</f>
        <v>0</v>
      </c>
      <c r="S164" s="129">
        <f>SUM($D163:S163)</f>
        <v>0</v>
      </c>
      <c r="T164" s="129">
        <f>SUM($D163:T163)</f>
        <v>0</v>
      </c>
      <c r="U164" s="129">
        <f>SUM($D163:U163)</f>
        <v>0</v>
      </c>
      <c r="V164" s="129">
        <f>SUM($D163:V163)</f>
        <v>0</v>
      </c>
      <c r="W164" s="129">
        <f>SUM($D163:W163)</f>
        <v>0</v>
      </c>
      <c r="X164" s="129">
        <f>SUM($D163:X163)</f>
        <v>0</v>
      </c>
      <c r="Y164" s="129">
        <f>SUM($D163:Y163)</f>
        <v>0</v>
      </c>
      <c r="Z164" s="129">
        <f>SUM($D163:Z163)</f>
        <v>0</v>
      </c>
      <c r="AA164" s="129">
        <f>SUM($D163:AA163)</f>
        <v>0</v>
      </c>
      <c r="AB164" s="129">
        <f>SUM($D163:AB163)</f>
        <v>0</v>
      </c>
      <c r="AC164" s="129">
        <f>SUM($D163:AC163)</f>
        <v>0</v>
      </c>
      <c r="AD164" s="129">
        <f>SUM($D163:AD163)</f>
        <v>0</v>
      </c>
      <c r="AE164" s="129">
        <f>SUM($D163:AE163)</f>
        <v>0</v>
      </c>
      <c r="AF164" s="129">
        <f>SUM($D163:AF163)</f>
        <v>0</v>
      </c>
      <c r="AG164" s="129">
        <f>SUM($D163:AG163)</f>
        <v>0</v>
      </c>
      <c r="AH164" s="129">
        <f>SUM($D163:AH163)</f>
        <v>0</v>
      </c>
      <c r="AI164" s="129">
        <f>SUM($D163:AI163)</f>
        <v>0</v>
      </c>
      <c r="AJ164" s="129">
        <f>SUM($D163:AJ163)</f>
        <v>0</v>
      </c>
      <c r="AK164" s="129">
        <f>SUM($D163:AK163)</f>
        <v>0</v>
      </c>
      <c r="AL164" s="129">
        <f>SUM($D163:AL163)</f>
        <v>0</v>
      </c>
      <c r="AM164" s="129">
        <f>SUM($D163:AM163)</f>
        <v>0</v>
      </c>
      <c r="AN164" s="129">
        <f>SUM($D163:AN163)</f>
        <v>0</v>
      </c>
      <c r="AO164" s="129">
        <f>SUM($D163:AO163)</f>
        <v>0</v>
      </c>
      <c r="AP164" s="129">
        <f>SUM($D163:AP163)</f>
        <v>0</v>
      </c>
      <c r="AQ164" s="129">
        <f>SUM($D163:AQ163)</f>
        <v>0</v>
      </c>
      <c r="AR164" s="129">
        <f>SUM($D163:AR163)</f>
        <v>0</v>
      </c>
      <c r="AS164" s="129">
        <f>SUM($D163:AS163)</f>
        <v>0</v>
      </c>
      <c r="AT164" s="129">
        <f>SUM($D163:AT163)</f>
        <v>0</v>
      </c>
      <c r="AU164" s="129">
        <f>SUM($D163:AU163)</f>
        <v>0</v>
      </c>
      <c r="AV164" s="129">
        <f>SUM($D163:AV163)</f>
        <v>0</v>
      </c>
      <c r="AW164" s="129">
        <f>SUM($D163:AW163)</f>
        <v>0</v>
      </c>
      <c r="AX164" s="129">
        <f>SUM($D163:AX163)</f>
        <v>0</v>
      </c>
      <c r="AY164" s="129">
        <f>SUM($D163:AY163)</f>
        <v>0</v>
      </c>
      <c r="AZ164" s="129">
        <f>SUM($D163:AZ163)</f>
        <v>0</v>
      </c>
      <c r="BA164" s="129">
        <f>SUM($D163:BA163)</f>
        <v>0</v>
      </c>
      <c r="BB164" s="129">
        <f>SUM($D163:BB163)</f>
        <v>0</v>
      </c>
      <c r="BC164" s="45"/>
      <c r="BD164" s="45"/>
    </row>
    <row r="165" spans="1:56" s="12" customFormat="1">
      <c r="A165" s="39"/>
      <c r="C165" s="30" t="str">
        <f>$C$139</f>
        <v>Stock of new forex debt (in USD)</v>
      </c>
      <c r="D165" s="129">
        <f>D163-D169</f>
        <v>0</v>
      </c>
      <c r="E165" s="126">
        <f t="shared" ref="E165:AJ165" si="178">D165+E163-E169</f>
        <v>0</v>
      </c>
      <c r="F165" s="126">
        <f t="shared" si="178"/>
        <v>0</v>
      </c>
      <c r="G165" s="126">
        <f t="shared" si="178"/>
        <v>0</v>
      </c>
      <c r="H165" s="126">
        <f t="shared" si="178"/>
        <v>0</v>
      </c>
      <c r="I165" s="126">
        <f t="shared" si="178"/>
        <v>0</v>
      </c>
      <c r="J165" s="126">
        <f t="shared" si="178"/>
        <v>0</v>
      </c>
      <c r="K165" s="126">
        <f t="shared" si="178"/>
        <v>0</v>
      </c>
      <c r="L165" s="126">
        <f t="shared" si="178"/>
        <v>0</v>
      </c>
      <c r="M165" s="126">
        <f t="shared" si="178"/>
        <v>0</v>
      </c>
      <c r="N165" s="126">
        <f t="shared" si="178"/>
        <v>0</v>
      </c>
      <c r="O165" s="126">
        <f t="shared" si="178"/>
        <v>0</v>
      </c>
      <c r="P165" s="126">
        <f t="shared" si="178"/>
        <v>0</v>
      </c>
      <c r="Q165" s="126">
        <f t="shared" si="178"/>
        <v>0</v>
      </c>
      <c r="R165" s="126">
        <f t="shared" si="178"/>
        <v>0</v>
      </c>
      <c r="S165" s="126">
        <f t="shared" si="178"/>
        <v>0</v>
      </c>
      <c r="T165" s="126">
        <f t="shared" si="178"/>
        <v>0</v>
      </c>
      <c r="U165" s="126">
        <f t="shared" si="178"/>
        <v>0</v>
      </c>
      <c r="V165" s="126">
        <f t="shared" si="178"/>
        <v>0</v>
      </c>
      <c r="W165" s="126">
        <f t="shared" si="178"/>
        <v>0</v>
      </c>
      <c r="X165" s="126">
        <f t="shared" si="178"/>
        <v>0</v>
      </c>
      <c r="Y165" s="126">
        <f t="shared" si="178"/>
        <v>0</v>
      </c>
      <c r="Z165" s="126">
        <f t="shared" si="178"/>
        <v>0</v>
      </c>
      <c r="AA165" s="126">
        <f t="shared" si="178"/>
        <v>0</v>
      </c>
      <c r="AB165" s="126">
        <f t="shared" si="178"/>
        <v>0</v>
      </c>
      <c r="AC165" s="126">
        <f t="shared" si="178"/>
        <v>0</v>
      </c>
      <c r="AD165" s="126">
        <f t="shared" si="178"/>
        <v>0</v>
      </c>
      <c r="AE165" s="126">
        <f t="shared" si="178"/>
        <v>0</v>
      </c>
      <c r="AF165" s="126">
        <f t="shared" si="178"/>
        <v>0</v>
      </c>
      <c r="AG165" s="126">
        <f t="shared" si="178"/>
        <v>0</v>
      </c>
      <c r="AH165" s="126">
        <f t="shared" si="178"/>
        <v>0</v>
      </c>
      <c r="AI165" s="126">
        <f t="shared" si="178"/>
        <v>0</v>
      </c>
      <c r="AJ165" s="126">
        <f t="shared" si="178"/>
        <v>0</v>
      </c>
      <c r="AK165" s="126">
        <f t="shared" ref="AK165:BB165" si="179">AJ165+AK163-AK169</f>
        <v>0</v>
      </c>
      <c r="AL165" s="126">
        <f t="shared" si="179"/>
        <v>0</v>
      </c>
      <c r="AM165" s="126">
        <f t="shared" si="179"/>
        <v>0</v>
      </c>
      <c r="AN165" s="126">
        <f t="shared" si="179"/>
        <v>0</v>
      </c>
      <c r="AO165" s="126">
        <f t="shared" si="179"/>
        <v>0</v>
      </c>
      <c r="AP165" s="126">
        <f t="shared" si="179"/>
        <v>0</v>
      </c>
      <c r="AQ165" s="126">
        <f t="shared" si="179"/>
        <v>0</v>
      </c>
      <c r="AR165" s="126">
        <f t="shared" si="179"/>
        <v>0</v>
      </c>
      <c r="AS165" s="126">
        <f t="shared" si="179"/>
        <v>0</v>
      </c>
      <c r="AT165" s="126">
        <f t="shared" si="179"/>
        <v>0</v>
      </c>
      <c r="AU165" s="126">
        <f t="shared" si="179"/>
        <v>0</v>
      </c>
      <c r="AV165" s="126">
        <f t="shared" si="179"/>
        <v>0</v>
      </c>
      <c r="AW165" s="126">
        <f t="shared" si="179"/>
        <v>0</v>
      </c>
      <c r="AX165" s="126">
        <f t="shared" si="179"/>
        <v>0</v>
      </c>
      <c r="AY165" s="126">
        <f t="shared" si="179"/>
        <v>0</v>
      </c>
      <c r="AZ165" s="126">
        <f t="shared" si="179"/>
        <v>0</v>
      </c>
      <c r="BA165" s="126">
        <f t="shared" si="179"/>
        <v>0</v>
      </c>
      <c r="BB165" s="126">
        <f t="shared" si="179"/>
        <v>0</v>
      </c>
      <c r="BC165" s="45"/>
      <c r="BD165" s="45"/>
    </row>
    <row r="166" spans="1:56" s="12" customFormat="1">
      <c r="A166" s="39"/>
      <c r="C166" s="113" t="str">
        <f>+TEXT(C155,"#")&amp;"   "&amp;TEXT(A148,"#")</f>
        <v>PV of debt   IDA - 50Y loans</v>
      </c>
      <c r="D166" s="56">
        <f>D163*D155/100</f>
        <v>0</v>
      </c>
      <c r="E166" s="56">
        <f t="shared" ref="E166:AJ166" si="180">IF((D166*(1+$B152)-E167)&lt;=0,E163*$D155/100,D166*(1+$B152)-E167+E163*$D155/100)</f>
        <v>0</v>
      </c>
      <c r="F166" s="56">
        <f t="shared" si="180"/>
        <v>0</v>
      </c>
      <c r="G166" s="56">
        <f t="shared" si="180"/>
        <v>0</v>
      </c>
      <c r="H166" s="56">
        <f t="shared" si="180"/>
        <v>0</v>
      </c>
      <c r="I166" s="56">
        <f t="shared" si="180"/>
        <v>0</v>
      </c>
      <c r="J166" s="56">
        <f t="shared" si="180"/>
        <v>0</v>
      </c>
      <c r="K166" s="56">
        <f t="shared" si="180"/>
        <v>0</v>
      </c>
      <c r="L166" s="56">
        <f t="shared" si="180"/>
        <v>0</v>
      </c>
      <c r="M166" s="56">
        <f t="shared" si="180"/>
        <v>0</v>
      </c>
      <c r="N166" s="56">
        <f t="shared" si="180"/>
        <v>0</v>
      </c>
      <c r="O166" s="56">
        <f t="shared" si="180"/>
        <v>0</v>
      </c>
      <c r="P166" s="56">
        <f t="shared" si="180"/>
        <v>0</v>
      </c>
      <c r="Q166" s="56">
        <f t="shared" si="180"/>
        <v>0</v>
      </c>
      <c r="R166" s="56">
        <f t="shared" si="180"/>
        <v>0</v>
      </c>
      <c r="S166" s="56">
        <f t="shared" si="180"/>
        <v>0</v>
      </c>
      <c r="T166" s="56">
        <f t="shared" si="180"/>
        <v>0</v>
      </c>
      <c r="U166" s="56">
        <f t="shared" si="180"/>
        <v>0</v>
      </c>
      <c r="V166" s="56">
        <f t="shared" si="180"/>
        <v>0</v>
      </c>
      <c r="W166" s="56">
        <f t="shared" si="180"/>
        <v>0</v>
      </c>
      <c r="X166" s="56">
        <f t="shared" si="180"/>
        <v>0</v>
      </c>
      <c r="Y166" s="56">
        <f t="shared" si="180"/>
        <v>0</v>
      </c>
      <c r="Z166" s="56">
        <f t="shared" si="180"/>
        <v>0</v>
      </c>
      <c r="AA166" s="56">
        <f t="shared" si="180"/>
        <v>0</v>
      </c>
      <c r="AB166" s="56">
        <f t="shared" si="180"/>
        <v>0</v>
      </c>
      <c r="AC166" s="56">
        <f t="shared" si="180"/>
        <v>0</v>
      </c>
      <c r="AD166" s="56">
        <f t="shared" si="180"/>
        <v>0</v>
      </c>
      <c r="AE166" s="56">
        <f t="shared" si="180"/>
        <v>0</v>
      </c>
      <c r="AF166" s="56">
        <f t="shared" si="180"/>
        <v>0</v>
      </c>
      <c r="AG166" s="56">
        <f t="shared" si="180"/>
        <v>0</v>
      </c>
      <c r="AH166" s="56">
        <f t="shared" si="180"/>
        <v>0</v>
      </c>
      <c r="AI166" s="56">
        <f t="shared" si="180"/>
        <v>0</v>
      </c>
      <c r="AJ166" s="56">
        <f t="shared" si="180"/>
        <v>0</v>
      </c>
      <c r="AK166" s="56">
        <f t="shared" ref="AK166:BB166" si="181">IF((AJ166*(1+$B152)-AK167)&lt;=0,AK163*$D155/100,AJ166*(1+$B152)-AK167+AK163*$D155/100)</f>
        <v>0</v>
      </c>
      <c r="AL166" s="56">
        <f t="shared" si="181"/>
        <v>0</v>
      </c>
      <c r="AM166" s="56">
        <f t="shared" si="181"/>
        <v>0</v>
      </c>
      <c r="AN166" s="56">
        <f t="shared" si="181"/>
        <v>0</v>
      </c>
      <c r="AO166" s="56">
        <f t="shared" si="181"/>
        <v>0</v>
      </c>
      <c r="AP166" s="56">
        <f t="shared" si="181"/>
        <v>0</v>
      </c>
      <c r="AQ166" s="56">
        <f t="shared" si="181"/>
        <v>0</v>
      </c>
      <c r="AR166" s="56">
        <f t="shared" si="181"/>
        <v>0</v>
      </c>
      <c r="AS166" s="56">
        <f t="shared" si="181"/>
        <v>0</v>
      </c>
      <c r="AT166" s="56">
        <f t="shared" si="181"/>
        <v>0</v>
      </c>
      <c r="AU166" s="56">
        <f t="shared" si="181"/>
        <v>0</v>
      </c>
      <c r="AV166" s="56">
        <f t="shared" si="181"/>
        <v>0</v>
      </c>
      <c r="AW166" s="56">
        <f t="shared" si="181"/>
        <v>0</v>
      </c>
      <c r="AX166" s="56">
        <f t="shared" si="181"/>
        <v>0</v>
      </c>
      <c r="AY166" s="56">
        <f t="shared" si="181"/>
        <v>0</v>
      </c>
      <c r="AZ166" s="56">
        <f t="shared" si="181"/>
        <v>0</v>
      </c>
      <c r="BA166" s="56">
        <f t="shared" si="181"/>
        <v>0</v>
      </c>
      <c r="BB166" s="56">
        <f t="shared" si="181"/>
        <v>0</v>
      </c>
      <c r="BC166" s="50"/>
      <c r="BD166" s="50"/>
    </row>
    <row r="167" spans="1:56" s="12" customFormat="1">
      <c r="C167" s="30" t="str">
        <f>$C$141</f>
        <v>Total debt service (in USD)</v>
      </c>
      <c r="D167" s="129">
        <f t="shared" ref="D167:AI167" si="182">D168+D169</f>
        <v>0</v>
      </c>
      <c r="E167" s="129">
        <f t="shared" si="182"/>
        <v>0</v>
      </c>
      <c r="F167" s="129">
        <f t="shared" si="182"/>
        <v>0</v>
      </c>
      <c r="G167" s="129">
        <f t="shared" si="182"/>
        <v>0</v>
      </c>
      <c r="H167" s="129">
        <f t="shared" si="182"/>
        <v>0</v>
      </c>
      <c r="I167" s="129">
        <f t="shared" si="182"/>
        <v>0</v>
      </c>
      <c r="J167" s="129">
        <f t="shared" si="182"/>
        <v>0</v>
      </c>
      <c r="K167" s="129">
        <f t="shared" si="182"/>
        <v>0</v>
      </c>
      <c r="L167" s="129">
        <f t="shared" si="182"/>
        <v>0</v>
      </c>
      <c r="M167" s="129">
        <f t="shared" si="182"/>
        <v>0</v>
      </c>
      <c r="N167" s="129">
        <f t="shared" si="182"/>
        <v>0</v>
      </c>
      <c r="O167" s="129">
        <f t="shared" si="182"/>
        <v>0</v>
      </c>
      <c r="P167" s="129">
        <f t="shared" si="182"/>
        <v>0</v>
      </c>
      <c r="Q167" s="129">
        <f t="shared" si="182"/>
        <v>0</v>
      </c>
      <c r="R167" s="129">
        <f t="shared" si="182"/>
        <v>0</v>
      </c>
      <c r="S167" s="129">
        <f t="shared" si="182"/>
        <v>0</v>
      </c>
      <c r="T167" s="129">
        <f t="shared" si="182"/>
        <v>0</v>
      </c>
      <c r="U167" s="129">
        <f t="shared" si="182"/>
        <v>0</v>
      </c>
      <c r="V167" s="129">
        <f t="shared" si="182"/>
        <v>0</v>
      </c>
      <c r="W167" s="129">
        <f t="shared" si="182"/>
        <v>0</v>
      </c>
      <c r="X167" s="129">
        <f t="shared" si="182"/>
        <v>0</v>
      </c>
      <c r="Y167" s="129">
        <f t="shared" si="182"/>
        <v>0</v>
      </c>
      <c r="Z167" s="129">
        <f t="shared" si="182"/>
        <v>0</v>
      </c>
      <c r="AA167" s="129">
        <f t="shared" si="182"/>
        <v>0</v>
      </c>
      <c r="AB167" s="129">
        <f t="shared" si="182"/>
        <v>0</v>
      </c>
      <c r="AC167" s="129">
        <f t="shared" si="182"/>
        <v>0</v>
      </c>
      <c r="AD167" s="129">
        <f t="shared" si="182"/>
        <v>0</v>
      </c>
      <c r="AE167" s="129">
        <f t="shared" si="182"/>
        <v>0</v>
      </c>
      <c r="AF167" s="129">
        <f t="shared" si="182"/>
        <v>0</v>
      </c>
      <c r="AG167" s="129">
        <f t="shared" si="182"/>
        <v>0</v>
      </c>
      <c r="AH167" s="129">
        <f t="shared" si="182"/>
        <v>0</v>
      </c>
      <c r="AI167" s="129">
        <f t="shared" si="182"/>
        <v>0</v>
      </c>
      <c r="AJ167" s="129">
        <f t="shared" ref="AJ167:BB167" si="183">AJ168+AJ169</f>
        <v>0</v>
      </c>
      <c r="AK167" s="129">
        <f t="shared" si="183"/>
        <v>0</v>
      </c>
      <c r="AL167" s="129">
        <f t="shared" si="183"/>
        <v>0</v>
      </c>
      <c r="AM167" s="129">
        <f t="shared" si="183"/>
        <v>0</v>
      </c>
      <c r="AN167" s="129">
        <f t="shared" si="183"/>
        <v>0</v>
      </c>
      <c r="AO167" s="129">
        <f t="shared" si="183"/>
        <v>0</v>
      </c>
      <c r="AP167" s="129">
        <f t="shared" si="183"/>
        <v>0</v>
      </c>
      <c r="AQ167" s="129">
        <f t="shared" si="183"/>
        <v>0</v>
      </c>
      <c r="AR167" s="129">
        <f t="shared" si="183"/>
        <v>0</v>
      </c>
      <c r="AS167" s="129">
        <f t="shared" si="183"/>
        <v>0</v>
      </c>
      <c r="AT167" s="129">
        <f>AT168+AT169</f>
        <v>0</v>
      </c>
      <c r="AU167" s="129">
        <f>AU168+AU169</f>
        <v>0</v>
      </c>
      <c r="AV167" s="129">
        <f t="shared" si="183"/>
        <v>0</v>
      </c>
      <c r="AW167" s="129">
        <f t="shared" si="183"/>
        <v>0</v>
      </c>
      <c r="AX167" s="129">
        <f t="shared" si="183"/>
        <v>0</v>
      </c>
      <c r="AY167" s="129">
        <f t="shared" si="183"/>
        <v>0</v>
      </c>
      <c r="AZ167" s="129">
        <f t="shared" si="183"/>
        <v>0</v>
      </c>
      <c r="BA167" s="129">
        <f t="shared" si="183"/>
        <v>0</v>
      </c>
      <c r="BB167" s="129">
        <f t="shared" si="183"/>
        <v>0</v>
      </c>
      <c r="BC167" s="45"/>
      <c r="BD167" s="45"/>
    </row>
    <row r="168" spans="1:56" s="12" customFormat="1">
      <c r="C168" s="30" t="str">
        <f>$C$142</f>
        <v>Interest</v>
      </c>
      <c r="D168" s="129"/>
      <c r="E168" s="129">
        <f t="shared" ref="E168:AJ168" si="184">$B151*D165</f>
        <v>0</v>
      </c>
      <c r="F168" s="129">
        <f t="shared" si="184"/>
        <v>0</v>
      </c>
      <c r="G168" s="129">
        <f t="shared" si="184"/>
        <v>0</v>
      </c>
      <c r="H168" s="129">
        <f t="shared" si="184"/>
        <v>0</v>
      </c>
      <c r="I168" s="129">
        <f t="shared" si="184"/>
        <v>0</v>
      </c>
      <c r="J168" s="129">
        <f t="shared" si="184"/>
        <v>0</v>
      </c>
      <c r="K168" s="129">
        <f t="shared" si="184"/>
        <v>0</v>
      </c>
      <c r="L168" s="129">
        <f t="shared" si="184"/>
        <v>0</v>
      </c>
      <c r="M168" s="129">
        <f t="shared" si="184"/>
        <v>0</v>
      </c>
      <c r="N168" s="129">
        <f t="shared" si="184"/>
        <v>0</v>
      </c>
      <c r="O168" s="129">
        <f t="shared" si="184"/>
        <v>0</v>
      </c>
      <c r="P168" s="129">
        <f t="shared" si="184"/>
        <v>0</v>
      </c>
      <c r="Q168" s="129">
        <f t="shared" si="184"/>
        <v>0</v>
      </c>
      <c r="R168" s="129">
        <f t="shared" si="184"/>
        <v>0</v>
      </c>
      <c r="S168" s="129">
        <f t="shared" si="184"/>
        <v>0</v>
      </c>
      <c r="T168" s="129">
        <f t="shared" si="184"/>
        <v>0</v>
      </c>
      <c r="U168" s="129">
        <f t="shared" si="184"/>
        <v>0</v>
      </c>
      <c r="V168" s="129">
        <f t="shared" si="184"/>
        <v>0</v>
      </c>
      <c r="W168" s="129">
        <f t="shared" si="184"/>
        <v>0</v>
      </c>
      <c r="X168" s="129">
        <f t="shared" si="184"/>
        <v>0</v>
      </c>
      <c r="Y168" s="129">
        <f t="shared" si="184"/>
        <v>0</v>
      </c>
      <c r="Z168" s="129">
        <f t="shared" si="184"/>
        <v>0</v>
      </c>
      <c r="AA168" s="129">
        <f t="shared" si="184"/>
        <v>0</v>
      </c>
      <c r="AB168" s="129">
        <f t="shared" si="184"/>
        <v>0</v>
      </c>
      <c r="AC168" s="129">
        <f t="shared" si="184"/>
        <v>0</v>
      </c>
      <c r="AD168" s="129">
        <f t="shared" si="184"/>
        <v>0</v>
      </c>
      <c r="AE168" s="129">
        <f t="shared" si="184"/>
        <v>0</v>
      </c>
      <c r="AF168" s="129">
        <f t="shared" si="184"/>
        <v>0</v>
      </c>
      <c r="AG168" s="129">
        <f t="shared" si="184"/>
        <v>0</v>
      </c>
      <c r="AH168" s="129">
        <f t="shared" si="184"/>
        <v>0</v>
      </c>
      <c r="AI168" s="129">
        <f t="shared" si="184"/>
        <v>0</v>
      </c>
      <c r="AJ168" s="129">
        <f t="shared" si="184"/>
        <v>0</v>
      </c>
      <c r="AK168" s="129">
        <f t="shared" ref="AK168:BB168" si="185">$B151*AJ165</f>
        <v>0</v>
      </c>
      <c r="AL168" s="129">
        <f t="shared" si="185"/>
        <v>0</v>
      </c>
      <c r="AM168" s="129">
        <f t="shared" si="185"/>
        <v>0</v>
      </c>
      <c r="AN168" s="129">
        <f t="shared" si="185"/>
        <v>0</v>
      </c>
      <c r="AO168" s="129">
        <f t="shared" si="185"/>
        <v>0</v>
      </c>
      <c r="AP168" s="129">
        <f t="shared" si="185"/>
        <v>0</v>
      </c>
      <c r="AQ168" s="129">
        <f t="shared" si="185"/>
        <v>0</v>
      </c>
      <c r="AR168" s="129">
        <f t="shared" si="185"/>
        <v>0</v>
      </c>
      <c r="AS168" s="129">
        <f t="shared" si="185"/>
        <v>0</v>
      </c>
      <c r="AT168" s="129">
        <f t="shared" si="185"/>
        <v>0</v>
      </c>
      <c r="AU168" s="129">
        <f t="shared" si="185"/>
        <v>0</v>
      </c>
      <c r="AV168" s="129">
        <f t="shared" si="185"/>
        <v>0</v>
      </c>
      <c r="AW168" s="129">
        <f t="shared" si="185"/>
        <v>0</v>
      </c>
      <c r="AX168" s="129">
        <f t="shared" si="185"/>
        <v>0</v>
      </c>
      <c r="AY168" s="129">
        <f t="shared" si="185"/>
        <v>0</v>
      </c>
      <c r="AZ168" s="129">
        <f t="shared" si="185"/>
        <v>0</v>
      </c>
      <c r="BA168" s="129">
        <f t="shared" si="185"/>
        <v>0</v>
      </c>
      <c r="BB168" s="129">
        <f t="shared" si="185"/>
        <v>0</v>
      </c>
      <c r="BC168" s="45"/>
      <c r="BD168" s="45"/>
    </row>
    <row r="169" spans="1:56" s="12" customFormat="1">
      <c r="C169" s="30" t="str">
        <f>$C$143</f>
        <v>Amortization</v>
      </c>
      <c r="D169" s="129">
        <f>(D158-D160)/(B150-B149)</f>
        <v>0</v>
      </c>
      <c r="E169" s="129">
        <f>(E158-E160)/(B150-B149)</f>
        <v>0</v>
      </c>
      <c r="F169" s="129">
        <f>(F158-F160)/(B150-B149)</f>
        <v>0</v>
      </c>
      <c r="G169" s="129">
        <f>(G158-G160)/(B150-B149)</f>
        <v>0</v>
      </c>
      <c r="H169" s="129">
        <f>(H158-H160)/(B150-B149)</f>
        <v>0</v>
      </c>
      <c r="I169" s="129">
        <f>(I158-I160)/(B150-B149)</f>
        <v>0</v>
      </c>
      <c r="J169" s="129">
        <f>(J158-J160)/(B150-B149)</f>
        <v>0</v>
      </c>
      <c r="K169" s="130">
        <f>(K158-K160)/(B150-B149)</f>
        <v>0</v>
      </c>
      <c r="L169" s="129">
        <f>(L158-L160)/(B150-B149)</f>
        <v>0</v>
      </c>
      <c r="M169" s="129">
        <f>(M158-M160)/(B150-B149)</f>
        <v>0</v>
      </c>
      <c r="N169" s="129">
        <f>(N158-N160)/(B150-B149)</f>
        <v>0</v>
      </c>
      <c r="O169" s="129">
        <f>(O158-O160)/(B150-B149)</f>
        <v>0</v>
      </c>
      <c r="P169" s="129">
        <f>(P158-P160)/(B150-B149)</f>
        <v>0</v>
      </c>
      <c r="Q169" s="129">
        <f>(Q158-Q160)/(B150-B149)</f>
        <v>0</v>
      </c>
      <c r="R169" s="129">
        <f>(R158-R160)/(B150-B149)</f>
        <v>0</v>
      </c>
      <c r="S169" s="129">
        <f>(S158-S160)/(B150-B149)</f>
        <v>0</v>
      </c>
      <c r="T169" s="129">
        <f>(T158-T160)/(B150-B149)</f>
        <v>0</v>
      </c>
      <c r="U169" s="129">
        <f>(U158-U160)/(B150-B149)</f>
        <v>0</v>
      </c>
      <c r="V169" s="129">
        <f>(V158-V160)/(B150-B149)</f>
        <v>0</v>
      </c>
      <c r="W169" s="129">
        <f>(W158-W160)/(B150-B149)</f>
        <v>0</v>
      </c>
      <c r="X169" s="129">
        <f>(X158-X160)/(B150-B149)</f>
        <v>0</v>
      </c>
      <c r="Y169" s="129">
        <f>(Y158-Y160)/(B150-B149)</f>
        <v>0</v>
      </c>
      <c r="Z169" s="129">
        <f>(Z158-Z160)/(B150-B149)</f>
        <v>0</v>
      </c>
      <c r="AA169" s="129">
        <f>(AA158-AA160)/(B150-B149)</f>
        <v>0</v>
      </c>
      <c r="AB169" s="129">
        <f>(AB158-AB160)/(B150-B149)</f>
        <v>0</v>
      </c>
      <c r="AC169" s="129">
        <f>(AC158-AC160)/(B150-B149)</f>
        <v>0</v>
      </c>
      <c r="AD169" s="129">
        <f>(AD158-AD160)/(B150-B149)</f>
        <v>0</v>
      </c>
      <c r="AE169" s="129">
        <f t="shared" ref="AE169:BB169" si="186">(AE158-AE160)/($B150-$B149)</f>
        <v>0</v>
      </c>
      <c r="AF169" s="129">
        <f t="shared" si="186"/>
        <v>0</v>
      </c>
      <c r="AG169" s="129">
        <f t="shared" si="186"/>
        <v>0</v>
      </c>
      <c r="AH169" s="129">
        <f t="shared" si="186"/>
        <v>0</v>
      </c>
      <c r="AI169" s="129">
        <f t="shared" si="186"/>
        <v>0</v>
      </c>
      <c r="AJ169" s="129">
        <f t="shared" si="186"/>
        <v>0</v>
      </c>
      <c r="AK169" s="129">
        <f t="shared" si="186"/>
        <v>0</v>
      </c>
      <c r="AL169" s="129">
        <f t="shared" si="186"/>
        <v>0</v>
      </c>
      <c r="AM169" s="129">
        <f t="shared" si="186"/>
        <v>0</v>
      </c>
      <c r="AN169" s="129">
        <f t="shared" si="186"/>
        <v>0</v>
      </c>
      <c r="AO169" s="129">
        <f t="shared" si="186"/>
        <v>0</v>
      </c>
      <c r="AP169" s="129">
        <f t="shared" si="186"/>
        <v>0</v>
      </c>
      <c r="AQ169" s="129">
        <f t="shared" si="186"/>
        <v>0</v>
      </c>
      <c r="AR169" s="129">
        <f>(AR158-AR160)/($B150-$B149)</f>
        <v>0</v>
      </c>
      <c r="AS169" s="129">
        <f>(AS158-AS160)/($B150-$B149)</f>
        <v>0</v>
      </c>
      <c r="AT169" s="129">
        <f t="shared" si="186"/>
        <v>0</v>
      </c>
      <c r="AU169" s="129">
        <f t="shared" si="186"/>
        <v>0</v>
      </c>
      <c r="AV169" s="129">
        <f t="shared" si="186"/>
        <v>0</v>
      </c>
      <c r="AW169" s="129">
        <f t="shared" si="186"/>
        <v>0</v>
      </c>
      <c r="AX169" s="129">
        <f t="shared" si="186"/>
        <v>0</v>
      </c>
      <c r="AY169" s="129">
        <f t="shared" si="186"/>
        <v>0</v>
      </c>
      <c r="AZ169" s="129">
        <f t="shared" si="186"/>
        <v>0</v>
      </c>
      <c r="BA169" s="129">
        <f t="shared" si="186"/>
        <v>0</v>
      </c>
      <c r="BB169" s="129">
        <f t="shared" si="186"/>
        <v>0</v>
      </c>
      <c r="BC169" s="45"/>
      <c r="BD169" s="45"/>
    </row>
    <row r="170" spans="1:56" s="12" customFormat="1">
      <c r="AF170" s="45"/>
      <c r="AG170" s="45"/>
      <c r="AH170" s="45"/>
      <c r="AI170" s="45"/>
      <c r="AJ170" s="45"/>
      <c r="AK170" s="45"/>
      <c r="AL170" s="45"/>
      <c r="AM170" s="45"/>
      <c r="AN170" s="45"/>
      <c r="AO170" s="45"/>
      <c r="AP170" s="45"/>
      <c r="AQ170" s="45"/>
      <c r="AR170" s="45"/>
      <c r="AS170" s="45"/>
      <c r="AT170" s="45"/>
      <c r="AU170" s="45"/>
      <c r="AV170" s="45"/>
      <c r="AW170" s="45"/>
      <c r="AX170" s="45"/>
      <c r="AY170" s="45"/>
      <c r="AZ170" s="45"/>
      <c r="BA170" s="45"/>
      <c r="BB170" s="45"/>
      <c r="BC170" s="45"/>
      <c r="BD170" s="45"/>
    </row>
    <row r="171" spans="1:56" s="12" customFormat="1">
      <c r="A171" s="39"/>
      <c r="D171" s="78"/>
      <c r="AF171" s="45"/>
      <c r="AG171" s="45"/>
      <c r="AH171" s="45"/>
      <c r="AI171" s="45"/>
      <c r="AJ171" s="45"/>
      <c r="AK171" s="45"/>
      <c r="AL171" s="45"/>
      <c r="AM171" s="45"/>
      <c r="AN171" s="45"/>
      <c r="AO171" s="45"/>
      <c r="AP171" s="45"/>
      <c r="AQ171" s="45"/>
      <c r="AR171" s="45"/>
      <c r="AS171" s="45"/>
      <c r="AT171" s="45"/>
      <c r="AU171" s="45"/>
      <c r="AV171" s="45"/>
      <c r="AW171" s="45"/>
      <c r="AX171" s="45"/>
      <c r="AY171" s="45"/>
      <c r="AZ171" s="45"/>
      <c r="BA171" s="45"/>
      <c r="BB171" s="45"/>
      <c r="BC171" s="45"/>
      <c r="BD171" s="45"/>
    </row>
    <row r="172" spans="1:56" s="133" customFormat="1" ht="19.5" customHeight="1">
      <c r="A172" s="134" t="str">
        <f>B13</f>
        <v>IDA - SML</v>
      </c>
      <c r="D172" s="82"/>
      <c r="E172" s="82"/>
      <c r="F172" s="82"/>
      <c r="G172" s="82"/>
      <c r="H172" s="82"/>
      <c r="I172" s="82"/>
      <c r="J172" s="82"/>
      <c r="K172" s="82"/>
      <c r="L172" s="82"/>
      <c r="M172" s="82"/>
      <c r="N172" s="82"/>
      <c r="O172" s="82"/>
      <c r="P172" s="82"/>
      <c r="Q172" s="82"/>
      <c r="R172" s="82"/>
      <c r="S172" s="82"/>
      <c r="T172" s="82"/>
      <c r="U172" s="82"/>
      <c r="V172" s="82"/>
      <c r="W172" s="82"/>
      <c r="X172" s="82"/>
      <c r="Y172" s="82"/>
      <c r="Z172" s="82"/>
      <c r="AA172" s="82"/>
      <c r="AB172" s="82"/>
      <c r="AC172" s="82"/>
      <c r="AD172" s="82"/>
      <c r="AE172" s="82"/>
      <c r="AF172" s="82"/>
      <c r="AG172" s="82"/>
      <c r="AH172" s="82"/>
      <c r="AI172" s="82"/>
      <c r="AJ172" s="82"/>
      <c r="AK172" s="82"/>
      <c r="AL172" s="82"/>
      <c r="AM172" s="82"/>
      <c r="AN172" s="82"/>
      <c r="AO172" s="82"/>
      <c r="AP172" s="82"/>
      <c r="AQ172" s="82"/>
      <c r="AR172" s="82"/>
      <c r="AS172" s="82"/>
      <c r="AT172" s="82"/>
      <c r="AU172" s="82"/>
      <c r="AV172" s="82"/>
      <c r="AW172" s="82"/>
      <c r="AX172" s="82"/>
      <c r="AY172" s="82"/>
      <c r="AZ172" s="82"/>
      <c r="BA172" s="82"/>
      <c r="BB172" s="82"/>
      <c r="BC172" s="82"/>
      <c r="BD172" s="82"/>
    </row>
    <row r="173" spans="1:56" s="12" customFormat="1">
      <c r="A173" s="112" t="str">
        <f>A172</f>
        <v>IDA - SML</v>
      </c>
      <c r="C173" s="17"/>
      <c r="D173" s="12">
        <f t="shared" ref="D173:AI173" si="187">+D148</f>
        <v>0</v>
      </c>
      <c r="E173" s="12">
        <f t="shared" si="187"/>
        <v>1</v>
      </c>
      <c r="F173" s="12">
        <f t="shared" si="187"/>
        <v>2</v>
      </c>
      <c r="G173" s="12">
        <f t="shared" si="187"/>
        <v>3</v>
      </c>
      <c r="H173" s="12">
        <f t="shared" si="187"/>
        <v>4</v>
      </c>
      <c r="I173" s="12">
        <f t="shared" si="187"/>
        <v>5</v>
      </c>
      <c r="J173" s="12">
        <f t="shared" si="187"/>
        <v>6</v>
      </c>
      <c r="K173" s="12">
        <f t="shared" si="187"/>
        <v>7</v>
      </c>
      <c r="L173" s="12">
        <f t="shared" si="187"/>
        <v>8</v>
      </c>
      <c r="M173" s="12">
        <f t="shared" si="187"/>
        <v>9</v>
      </c>
      <c r="N173" s="12">
        <f t="shared" si="187"/>
        <v>10</v>
      </c>
      <c r="O173" s="12">
        <f t="shared" si="187"/>
        <v>11</v>
      </c>
      <c r="P173" s="12">
        <f t="shared" si="187"/>
        <v>12</v>
      </c>
      <c r="Q173" s="12">
        <f t="shared" si="187"/>
        <v>13</v>
      </c>
      <c r="R173" s="12">
        <f t="shared" si="187"/>
        <v>14</v>
      </c>
      <c r="S173" s="12">
        <f t="shared" si="187"/>
        <v>15</v>
      </c>
      <c r="T173" s="12">
        <f t="shared" si="187"/>
        <v>16</v>
      </c>
      <c r="U173" s="12">
        <f t="shared" si="187"/>
        <v>17</v>
      </c>
      <c r="V173" s="12">
        <f t="shared" si="187"/>
        <v>18</v>
      </c>
      <c r="W173" s="12">
        <f t="shared" si="187"/>
        <v>19</v>
      </c>
      <c r="X173" s="12">
        <f t="shared" si="187"/>
        <v>20</v>
      </c>
      <c r="Y173" s="12">
        <f t="shared" si="187"/>
        <v>21</v>
      </c>
      <c r="Z173" s="12">
        <f t="shared" si="187"/>
        <v>22</v>
      </c>
      <c r="AA173" s="12">
        <f t="shared" si="187"/>
        <v>23</v>
      </c>
      <c r="AB173" s="12">
        <f t="shared" si="187"/>
        <v>24</v>
      </c>
      <c r="AC173" s="12">
        <f t="shared" si="187"/>
        <v>25</v>
      </c>
      <c r="AD173" s="12">
        <f t="shared" si="187"/>
        <v>26</v>
      </c>
      <c r="AE173" s="12">
        <f t="shared" si="187"/>
        <v>27</v>
      </c>
      <c r="AF173" s="12">
        <f t="shared" si="187"/>
        <v>28</v>
      </c>
      <c r="AG173" s="12">
        <f t="shared" si="187"/>
        <v>29</v>
      </c>
      <c r="AH173" s="12">
        <f t="shared" si="187"/>
        <v>30</v>
      </c>
      <c r="AI173" s="12">
        <f t="shared" si="187"/>
        <v>31</v>
      </c>
      <c r="AJ173" s="12">
        <f t="shared" ref="AJ173:BD173" si="188">+AJ148</f>
        <v>32</v>
      </c>
      <c r="AK173" s="12">
        <f t="shared" si="188"/>
        <v>33</v>
      </c>
      <c r="AL173" s="12">
        <f t="shared" si="188"/>
        <v>34</v>
      </c>
      <c r="AM173" s="12">
        <f t="shared" si="188"/>
        <v>35</v>
      </c>
      <c r="AN173" s="12">
        <f t="shared" si="188"/>
        <v>36</v>
      </c>
      <c r="AO173" s="12">
        <f t="shared" si="188"/>
        <v>37</v>
      </c>
      <c r="AP173" s="12">
        <f t="shared" si="188"/>
        <v>38</v>
      </c>
      <c r="AQ173" s="12">
        <f t="shared" si="188"/>
        <v>39</v>
      </c>
      <c r="AR173" s="12">
        <f t="shared" si="188"/>
        <v>40</v>
      </c>
      <c r="AS173" s="12">
        <f t="shared" si="188"/>
        <v>41</v>
      </c>
      <c r="AT173" s="12">
        <f t="shared" si="188"/>
        <v>42</v>
      </c>
      <c r="AU173" s="12">
        <f t="shared" si="188"/>
        <v>43</v>
      </c>
      <c r="AV173" s="12">
        <f t="shared" si="188"/>
        <v>44</v>
      </c>
      <c r="AW173" s="12">
        <f t="shared" si="188"/>
        <v>45</v>
      </c>
      <c r="AX173" s="12">
        <f t="shared" si="188"/>
        <v>46</v>
      </c>
      <c r="AY173" s="12">
        <f t="shared" si="188"/>
        <v>47</v>
      </c>
      <c r="AZ173" s="12">
        <f t="shared" si="188"/>
        <v>48</v>
      </c>
      <c r="BA173" s="12">
        <f t="shared" si="188"/>
        <v>49</v>
      </c>
      <c r="BB173" s="12">
        <f t="shared" si="188"/>
        <v>50</v>
      </c>
      <c r="BC173" s="12">
        <f t="shared" si="188"/>
        <v>51</v>
      </c>
      <c r="BD173" s="12">
        <f t="shared" si="188"/>
        <v>52</v>
      </c>
    </row>
    <row r="174" spans="1:56" s="12" customFormat="1">
      <c r="A174" s="28" t="str">
        <f>+"Grace "&amp; A173&amp;""</f>
        <v>Grace IDA - SML</v>
      </c>
      <c r="B174" s="110">
        <f>INDEX($B$7:$I$17, MATCH($A173, $B$7:$B$17, 0), MATCH("Grace Period", $B$7:$I$7, 0))</f>
        <v>6</v>
      </c>
      <c r="C174" s="17"/>
      <c r="D174" s="12">
        <f t="shared" ref="D174:AI174" ca="1" si="189">+D149</f>
        <v>0</v>
      </c>
      <c r="E174" s="12">
        <f t="shared" ca="1" si="189"/>
        <v>1</v>
      </c>
      <c r="F174" s="12">
        <f t="shared" ca="1" si="189"/>
        <v>2</v>
      </c>
      <c r="G174" s="12">
        <f t="shared" ca="1" si="189"/>
        <v>3</v>
      </c>
      <c r="H174" s="12">
        <f t="shared" ca="1" si="189"/>
        <v>4</v>
      </c>
      <c r="I174" s="12">
        <f t="shared" ca="1" si="189"/>
        <v>5</v>
      </c>
      <c r="J174" s="12">
        <f t="shared" ca="1" si="189"/>
        <v>6</v>
      </c>
      <c r="K174" s="12">
        <f t="shared" ca="1" si="189"/>
        <v>7</v>
      </c>
      <c r="L174" s="12">
        <f t="shared" ca="1" si="189"/>
        <v>8</v>
      </c>
      <c r="M174" s="12">
        <f t="shared" ca="1" si="189"/>
        <v>9</v>
      </c>
      <c r="N174" s="12">
        <f t="shared" ca="1" si="189"/>
        <v>10</v>
      </c>
      <c r="O174" s="12">
        <f t="shared" ca="1" si="189"/>
        <v>11</v>
      </c>
      <c r="P174" s="12">
        <f t="shared" ca="1" si="189"/>
        <v>12</v>
      </c>
      <c r="Q174" s="12">
        <f t="shared" ca="1" si="189"/>
        <v>13</v>
      </c>
      <c r="R174" s="12">
        <f t="shared" ca="1" si="189"/>
        <v>14</v>
      </c>
      <c r="S174" s="12">
        <f t="shared" ca="1" si="189"/>
        <v>15</v>
      </c>
      <c r="T174" s="12">
        <f t="shared" ca="1" si="189"/>
        <v>16</v>
      </c>
      <c r="U174" s="12">
        <f t="shared" ca="1" si="189"/>
        <v>17</v>
      </c>
      <c r="V174" s="12">
        <f t="shared" ca="1" si="189"/>
        <v>18</v>
      </c>
      <c r="W174" s="12">
        <f t="shared" ca="1" si="189"/>
        <v>19</v>
      </c>
      <c r="X174" s="12">
        <f t="shared" ca="1" si="189"/>
        <v>20</v>
      </c>
      <c r="Y174" s="12">
        <f t="shared" ca="1" si="189"/>
        <v>21</v>
      </c>
      <c r="Z174" s="12">
        <f t="shared" ca="1" si="189"/>
        <v>22</v>
      </c>
      <c r="AA174" s="12">
        <f t="shared" ca="1" si="189"/>
        <v>23</v>
      </c>
      <c r="AB174" s="12">
        <f t="shared" ca="1" si="189"/>
        <v>24</v>
      </c>
      <c r="AC174" s="12">
        <f t="shared" ca="1" si="189"/>
        <v>25</v>
      </c>
      <c r="AD174" s="12">
        <f t="shared" ca="1" si="189"/>
        <v>26</v>
      </c>
      <c r="AE174" s="12">
        <f t="shared" ca="1" si="189"/>
        <v>27</v>
      </c>
      <c r="AF174" s="12">
        <f t="shared" ca="1" si="189"/>
        <v>28</v>
      </c>
      <c r="AG174" s="12">
        <f t="shared" ca="1" si="189"/>
        <v>29</v>
      </c>
      <c r="AH174" s="12">
        <f t="shared" ca="1" si="189"/>
        <v>30</v>
      </c>
      <c r="AI174" s="12">
        <f t="shared" ca="1" si="189"/>
        <v>31</v>
      </c>
      <c r="AJ174" s="12">
        <f t="shared" ref="AJ174:BD174" ca="1" si="190">+AJ149</f>
        <v>32</v>
      </c>
      <c r="AK174" s="12">
        <f t="shared" ca="1" si="190"/>
        <v>33</v>
      </c>
      <c r="AL174" s="12">
        <f t="shared" ca="1" si="190"/>
        <v>34</v>
      </c>
      <c r="AM174" s="12">
        <f t="shared" ca="1" si="190"/>
        <v>35</v>
      </c>
      <c r="AN174" s="12">
        <f t="shared" ca="1" si="190"/>
        <v>36</v>
      </c>
      <c r="AO174" s="12">
        <f t="shared" ca="1" si="190"/>
        <v>37</v>
      </c>
      <c r="AP174" s="12">
        <f t="shared" ca="1" si="190"/>
        <v>38</v>
      </c>
      <c r="AQ174" s="12">
        <f t="shared" ca="1" si="190"/>
        <v>39</v>
      </c>
      <c r="AR174" s="12">
        <f t="shared" ca="1" si="190"/>
        <v>40</v>
      </c>
      <c r="AS174" s="12">
        <f t="shared" ca="1" si="190"/>
        <v>41</v>
      </c>
      <c r="AT174" s="12">
        <f t="shared" ca="1" si="190"/>
        <v>42</v>
      </c>
      <c r="AU174" s="12">
        <f t="shared" ca="1" si="190"/>
        <v>43</v>
      </c>
      <c r="AV174" s="12">
        <f t="shared" ca="1" si="190"/>
        <v>44</v>
      </c>
      <c r="AW174" s="12">
        <f t="shared" ca="1" si="190"/>
        <v>45</v>
      </c>
      <c r="AX174" s="12">
        <f t="shared" ca="1" si="190"/>
        <v>46</v>
      </c>
      <c r="AY174" s="12">
        <f t="shared" ca="1" si="190"/>
        <v>47</v>
      </c>
      <c r="AZ174" s="12">
        <f t="shared" ca="1" si="190"/>
        <v>48</v>
      </c>
      <c r="BA174" s="12">
        <f t="shared" ca="1" si="190"/>
        <v>49</v>
      </c>
      <c r="BB174" s="12">
        <f t="shared" ca="1" si="190"/>
        <v>50</v>
      </c>
      <c r="BC174" s="12">
        <f t="shared" ca="1" si="190"/>
        <v>51</v>
      </c>
      <c r="BD174" s="12">
        <f t="shared" ca="1" si="190"/>
        <v>52</v>
      </c>
    </row>
    <row r="175" spans="1:56" s="12" customFormat="1">
      <c r="A175" s="32" t="str">
        <f>+"Maturity "&amp; 'Input 4 - External Financing WB'!A172&amp;""</f>
        <v>Maturity IDA - SML</v>
      </c>
      <c r="B175" s="111">
        <f>INDEX($B$7:$I$17, MATCH($A173, $B$7:$B$17, 0), MATCH("Loan Maturity", $B$7:$I$7, 0))</f>
        <v>12</v>
      </c>
      <c r="C175" s="30" t="str">
        <f>$C$124</f>
        <v>Base</v>
      </c>
      <c r="D175" s="31">
        <v>100</v>
      </c>
      <c r="E175" s="27"/>
      <c r="F175" s="27"/>
      <c r="G175" s="27"/>
      <c r="H175" s="27"/>
      <c r="I175" s="27"/>
      <c r="J175" s="27"/>
      <c r="K175" s="27"/>
      <c r="L175" s="27"/>
      <c r="M175" s="27"/>
      <c r="N175" s="27"/>
      <c r="O175" s="27"/>
      <c r="P175" s="27"/>
      <c r="Q175" s="27"/>
      <c r="R175" s="27"/>
      <c r="S175" s="27"/>
      <c r="T175" s="27"/>
      <c r="U175" s="27"/>
      <c r="V175" s="27"/>
      <c r="W175" s="27"/>
      <c r="X175" s="27"/>
      <c r="Y175" s="27"/>
      <c r="Z175" s="27"/>
      <c r="AA175" s="27"/>
      <c r="AB175" s="27"/>
      <c r="AC175" s="27"/>
      <c r="AD175" s="27"/>
      <c r="AE175" s="27"/>
      <c r="AF175" s="27"/>
      <c r="AG175" s="27"/>
      <c r="AH175" s="27"/>
      <c r="AI175" s="27"/>
      <c r="AJ175" s="27"/>
      <c r="AK175" s="27"/>
      <c r="AL175" s="27"/>
      <c r="AM175" s="27"/>
      <c r="AN175" s="27"/>
      <c r="AO175" s="27"/>
      <c r="AP175" s="27"/>
      <c r="AQ175" s="27"/>
      <c r="AR175" s="45"/>
      <c r="AS175" s="45"/>
      <c r="AT175" s="45"/>
      <c r="AU175" s="45"/>
      <c r="AV175" s="45"/>
      <c r="AW175" s="45"/>
      <c r="AX175" s="45"/>
      <c r="AY175" s="45"/>
      <c r="AZ175" s="45"/>
      <c r="BA175" s="45"/>
      <c r="BB175" s="45"/>
      <c r="BC175" s="45"/>
      <c r="BD175" s="45"/>
    </row>
    <row r="176" spans="1:56" s="12" customFormat="1">
      <c r="A176" s="32" t="str">
        <f>+"Interest "&amp; 'Input 4 - External Financing WB'!A172&amp;""</f>
        <v>Interest IDA - SML</v>
      </c>
      <c r="B176" s="35">
        <f>INDEX($B$7:$I$17, MATCH($A173, $B$7:$B$17, 0), MATCH("Interest rate", $B$7:$I$7, 0))</f>
        <v>0</v>
      </c>
      <c r="C176" s="30" t="str">
        <f>$C$125</f>
        <v>Debt stock</v>
      </c>
      <c r="D176" s="126">
        <f>D175-D177</f>
        <v>100</v>
      </c>
      <c r="E176" s="126">
        <f t="shared" ref="E176:AJ176" si="191">D176-E177</f>
        <v>100</v>
      </c>
      <c r="F176" s="126">
        <f t="shared" si="191"/>
        <v>100</v>
      </c>
      <c r="G176" s="126">
        <f t="shared" si="191"/>
        <v>100</v>
      </c>
      <c r="H176" s="126">
        <f t="shared" si="191"/>
        <v>100</v>
      </c>
      <c r="I176" s="126">
        <f t="shared" si="191"/>
        <v>100</v>
      </c>
      <c r="J176" s="126">
        <f t="shared" si="191"/>
        <v>100</v>
      </c>
      <c r="K176" s="126">
        <f t="shared" si="191"/>
        <v>83.333333333333329</v>
      </c>
      <c r="L176" s="126">
        <f t="shared" si="191"/>
        <v>66.666666666666657</v>
      </c>
      <c r="M176" s="126">
        <f t="shared" si="191"/>
        <v>49.999999999999986</v>
      </c>
      <c r="N176" s="126">
        <f t="shared" si="191"/>
        <v>33.333333333333314</v>
      </c>
      <c r="O176" s="126">
        <f t="shared" si="191"/>
        <v>16.666666666666647</v>
      </c>
      <c r="P176" s="126">
        <f t="shared" si="191"/>
        <v>0</v>
      </c>
      <c r="Q176" s="126">
        <f t="shared" si="191"/>
        <v>0</v>
      </c>
      <c r="R176" s="126">
        <f t="shared" si="191"/>
        <v>0</v>
      </c>
      <c r="S176" s="126">
        <f t="shared" si="191"/>
        <v>0</v>
      </c>
      <c r="T176" s="126">
        <f t="shared" si="191"/>
        <v>0</v>
      </c>
      <c r="U176" s="126">
        <f t="shared" si="191"/>
        <v>0</v>
      </c>
      <c r="V176" s="126">
        <f t="shared" si="191"/>
        <v>0</v>
      </c>
      <c r="W176" s="126">
        <f t="shared" si="191"/>
        <v>0</v>
      </c>
      <c r="X176" s="126">
        <f t="shared" si="191"/>
        <v>0</v>
      </c>
      <c r="Y176" s="126">
        <f t="shared" si="191"/>
        <v>0</v>
      </c>
      <c r="Z176" s="126">
        <f t="shared" si="191"/>
        <v>0</v>
      </c>
      <c r="AA176" s="126">
        <f t="shared" si="191"/>
        <v>0</v>
      </c>
      <c r="AB176" s="126">
        <f t="shared" si="191"/>
        <v>0</v>
      </c>
      <c r="AC176" s="126">
        <f t="shared" si="191"/>
        <v>0</v>
      </c>
      <c r="AD176" s="126">
        <f t="shared" si="191"/>
        <v>0</v>
      </c>
      <c r="AE176" s="126">
        <f t="shared" si="191"/>
        <v>0</v>
      </c>
      <c r="AF176" s="126">
        <f t="shared" si="191"/>
        <v>0</v>
      </c>
      <c r="AG176" s="126">
        <f t="shared" si="191"/>
        <v>0</v>
      </c>
      <c r="AH176" s="126">
        <f t="shared" si="191"/>
        <v>0</v>
      </c>
      <c r="AI176" s="126">
        <f t="shared" si="191"/>
        <v>0</v>
      </c>
      <c r="AJ176" s="126">
        <f t="shared" si="191"/>
        <v>0</v>
      </c>
      <c r="AK176" s="126">
        <f t="shared" ref="AK176:BD176" si="192">AJ176-AK177</f>
        <v>0</v>
      </c>
      <c r="AL176" s="126">
        <f t="shared" si="192"/>
        <v>0</v>
      </c>
      <c r="AM176" s="126">
        <f t="shared" si="192"/>
        <v>0</v>
      </c>
      <c r="AN176" s="126">
        <f t="shared" si="192"/>
        <v>0</v>
      </c>
      <c r="AO176" s="126">
        <f t="shared" si="192"/>
        <v>0</v>
      </c>
      <c r="AP176" s="126">
        <f t="shared" si="192"/>
        <v>0</v>
      </c>
      <c r="AQ176" s="126">
        <f t="shared" si="192"/>
        <v>0</v>
      </c>
      <c r="AR176" s="126">
        <f t="shared" si="192"/>
        <v>0</v>
      </c>
      <c r="AS176" s="126">
        <f t="shared" si="192"/>
        <v>0</v>
      </c>
      <c r="AT176" s="126">
        <f t="shared" si="192"/>
        <v>0</v>
      </c>
      <c r="AU176" s="126">
        <f t="shared" si="192"/>
        <v>0</v>
      </c>
      <c r="AV176" s="126">
        <f t="shared" si="192"/>
        <v>0</v>
      </c>
      <c r="AW176" s="126">
        <f t="shared" si="192"/>
        <v>0</v>
      </c>
      <c r="AX176" s="126">
        <f t="shared" si="192"/>
        <v>0</v>
      </c>
      <c r="AY176" s="126">
        <f t="shared" si="192"/>
        <v>0</v>
      </c>
      <c r="AZ176" s="126">
        <f t="shared" si="192"/>
        <v>0</v>
      </c>
      <c r="BA176" s="126">
        <f t="shared" si="192"/>
        <v>0</v>
      </c>
      <c r="BB176" s="126">
        <f t="shared" si="192"/>
        <v>0</v>
      </c>
      <c r="BC176" s="126">
        <f t="shared" si="192"/>
        <v>0</v>
      </c>
      <c r="BD176" s="126">
        <f t="shared" si="192"/>
        <v>0</v>
      </c>
    </row>
    <row r="177" spans="1:56" s="12" customFormat="1">
      <c r="A177" s="36" t="str">
        <f>+"Discount "&amp; 'Input 4 - External Financing WB'!A172&amp;""</f>
        <v>Discount IDA - SML</v>
      </c>
      <c r="B177" s="37">
        <f>INDEX($B$7:$I$17, MATCH($A173, $B$7:$B$17, 0), MATCH("Discount rate", $B$7:$I$7, 0))</f>
        <v>0.05</v>
      </c>
      <c r="C177" s="30" t="str">
        <f>$C$126</f>
        <v>Amortization</v>
      </c>
      <c r="D177" s="126">
        <f t="shared" ref="D177:AI177" si="193">IF(D173-$D173-1&lt;$B174,0,IF(D173-$D173-1&lt;$B175,$D175/($B175-$B174),0))</f>
        <v>0</v>
      </c>
      <c r="E177" s="126">
        <f t="shared" si="193"/>
        <v>0</v>
      </c>
      <c r="F177" s="126">
        <f t="shared" si="193"/>
        <v>0</v>
      </c>
      <c r="G177" s="126">
        <f t="shared" si="193"/>
        <v>0</v>
      </c>
      <c r="H177" s="126">
        <f t="shared" si="193"/>
        <v>0</v>
      </c>
      <c r="I177" s="126">
        <f t="shared" si="193"/>
        <v>0</v>
      </c>
      <c r="J177" s="126">
        <f t="shared" si="193"/>
        <v>0</v>
      </c>
      <c r="K177" s="126">
        <f t="shared" si="193"/>
        <v>16.666666666666668</v>
      </c>
      <c r="L177" s="126">
        <f t="shared" si="193"/>
        <v>16.666666666666668</v>
      </c>
      <c r="M177" s="126">
        <f t="shared" si="193"/>
        <v>16.666666666666668</v>
      </c>
      <c r="N177" s="126">
        <f t="shared" si="193"/>
        <v>16.666666666666668</v>
      </c>
      <c r="O177" s="126">
        <f t="shared" si="193"/>
        <v>16.666666666666668</v>
      </c>
      <c r="P177" s="126">
        <f t="shared" si="193"/>
        <v>16.666666666666668</v>
      </c>
      <c r="Q177" s="126">
        <f t="shared" si="193"/>
        <v>0</v>
      </c>
      <c r="R177" s="126">
        <f t="shared" si="193"/>
        <v>0</v>
      </c>
      <c r="S177" s="126">
        <f t="shared" si="193"/>
        <v>0</v>
      </c>
      <c r="T177" s="126">
        <f t="shared" si="193"/>
        <v>0</v>
      </c>
      <c r="U177" s="126">
        <f t="shared" si="193"/>
        <v>0</v>
      </c>
      <c r="V177" s="126">
        <f t="shared" si="193"/>
        <v>0</v>
      </c>
      <c r="W177" s="126">
        <f t="shared" si="193"/>
        <v>0</v>
      </c>
      <c r="X177" s="126">
        <f t="shared" si="193"/>
        <v>0</v>
      </c>
      <c r="Y177" s="126">
        <f t="shared" si="193"/>
        <v>0</v>
      </c>
      <c r="Z177" s="126">
        <f t="shared" si="193"/>
        <v>0</v>
      </c>
      <c r="AA177" s="126">
        <f t="shared" si="193"/>
        <v>0</v>
      </c>
      <c r="AB177" s="126">
        <f t="shared" si="193"/>
        <v>0</v>
      </c>
      <c r="AC177" s="126">
        <f t="shared" si="193"/>
        <v>0</v>
      </c>
      <c r="AD177" s="126">
        <f t="shared" si="193"/>
        <v>0</v>
      </c>
      <c r="AE177" s="126">
        <f t="shared" si="193"/>
        <v>0</v>
      </c>
      <c r="AF177" s="126">
        <f t="shared" si="193"/>
        <v>0</v>
      </c>
      <c r="AG177" s="126">
        <f t="shared" si="193"/>
        <v>0</v>
      </c>
      <c r="AH177" s="126">
        <f t="shared" si="193"/>
        <v>0</v>
      </c>
      <c r="AI177" s="126">
        <f t="shared" si="193"/>
        <v>0</v>
      </c>
      <c r="AJ177" s="126">
        <f t="shared" ref="AJ177:BD177" si="194">IF(AJ173-$D173-1&lt;$B174,0,IF(AJ173-$D173-1&lt;$B175,$D175/($B175-$B174),0))</f>
        <v>0</v>
      </c>
      <c r="AK177" s="126">
        <f t="shared" si="194"/>
        <v>0</v>
      </c>
      <c r="AL177" s="126">
        <f t="shared" si="194"/>
        <v>0</v>
      </c>
      <c r="AM177" s="126">
        <f t="shared" si="194"/>
        <v>0</v>
      </c>
      <c r="AN177" s="126">
        <f t="shared" si="194"/>
        <v>0</v>
      </c>
      <c r="AO177" s="126">
        <f t="shared" si="194"/>
        <v>0</v>
      </c>
      <c r="AP177" s="126">
        <f t="shared" si="194"/>
        <v>0</v>
      </c>
      <c r="AQ177" s="126">
        <f t="shared" si="194"/>
        <v>0</v>
      </c>
      <c r="AR177" s="126">
        <f t="shared" si="194"/>
        <v>0</v>
      </c>
      <c r="AS177" s="126">
        <f t="shared" si="194"/>
        <v>0</v>
      </c>
      <c r="AT177" s="126">
        <f t="shared" si="194"/>
        <v>0</v>
      </c>
      <c r="AU177" s="126">
        <f t="shared" si="194"/>
        <v>0</v>
      </c>
      <c r="AV177" s="126">
        <f t="shared" si="194"/>
        <v>0</v>
      </c>
      <c r="AW177" s="126">
        <f t="shared" si="194"/>
        <v>0</v>
      </c>
      <c r="AX177" s="126">
        <f t="shared" si="194"/>
        <v>0</v>
      </c>
      <c r="AY177" s="126">
        <f t="shared" si="194"/>
        <v>0</v>
      </c>
      <c r="AZ177" s="126">
        <f t="shared" si="194"/>
        <v>0</v>
      </c>
      <c r="BA177" s="126">
        <f t="shared" si="194"/>
        <v>0</v>
      </c>
      <c r="BB177" s="126">
        <f t="shared" si="194"/>
        <v>0</v>
      </c>
      <c r="BC177" s="126">
        <f t="shared" si="194"/>
        <v>0</v>
      </c>
      <c r="BD177" s="126">
        <f t="shared" si="194"/>
        <v>0</v>
      </c>
    </row>
    <row r="178" spans="1:56" s="12" customFormat="1">
      <c r="A178" s="39"/>
      <c r="C178" s="30" t="str">
        <f>$C$127</f>
        <v>Interest</v>
      </c>
      <c r="D178" s="129"/>
      <c r="E178" s="129">
        <f t="shared" ref="E178:AJ178" si="195">$B176*D176</f>
        <v>0</v>
      </c>
      <c r="F178" s="129">
        <f t="shared" si="195"/>
        <v>0</v>
      </c>
      <c r="G178" s="129">
        <f t="shared" si="195"/>
        <v>0</v>
      </c>
      <c r="H178" s="129">
        <f t="shared" si="195"/>
        <v>0</v>
      </c>
      <c r="I178" s="129">
        <f t="shared" si="195"/>
        <v>0</v>
      </c>
      <c r="J178" s="129">
        <f t="shared" si="195"/>
        <v>0</v>
      </c>
      <c r="K178" s="129">
        <f t="shared" si="195"/>
        <v>0</v>
      </c>
      <c r="L178" s="129">
        <f t="shared" si="195"/>
        <v>0</v>
      </c>
      <c r="M178" s="129">
        <f t="shared" si="195"/>
        <v>0</v>
      </c>
      <c r="N178" s="129">
        <f t="shared" si="195"/>
        <v>0</v>
      </c>
      <c r="O178" s="129">
        <f t="shared" si="195"/>
        <v>0</v>
      </c>
      <c r="P178" s="129">
        <f t="shared" si="195"/>
        <v>0</v>
      </c>
      <c r="Q178" s="129">
        <f t="shared" si="195"/>
        <v>0</v>
      </c>
      <c r="R178" s="129">
        <f t="shared" si="195"/>
        <v>0</v>
      </c>
      <c r="S178" s="129">
        <f t="shared" si="195"/>
        <v>0</v>
      </c>
      <c r="T178" s="129">
        <f t="shared" si="195"/>
        <v>0</v>
      </c>
      <c r="U178" s="129">
        <f t="shared" si="195"/>
        <v>0</v>
      </c>
      <c r="V178" s="129">
        <f t="shared" si="195"/>
        <v>0</v>
      </c>
      <c r="W178" s="129">
        <f t="shared" si="195"/>
        <v>0</v>
      </c>
      <c r="X178" s="129">
        <f t="shared" si="195"/>
        <v>0</v>
      </c>
      <c r="Y178" s="129">
        <f t="shared" si="195"/>
        <v>0</v>
      </c>
      <c r="Z178" s="129">
        <f t="shared" si="195"/>
        <v>0</v>
      </c>
      <c r="AA178" s="129">
        <f t="shared" si="195"/>
        <v>0</v>
      </c>
      <c r="AB178" s="129">
        <f t="shared" si="195"/>
        <v>0</v>
      </c>
      <c r="AC178" s="129">
        <f t="shared" si="195"/>
        <v>0</v>
      </c>
      <c r="AD178" s="129">
        <f t="shared" si="195"/>
        <v>0</v>
      </c>
      <c r="AE178" s="129">
        <f t="shared" si="195"/>
        <v>0</v>
      </c>
      <c r="AF178" s="129">
        <f t="shared" si="195"/>
        <v>0</v>
      </c>
      <c r="AG178" s="129">
        <f t="shared" si="195"/>
        <v>0</v>
      </c>
      <c r="AH178" s="129">
        <f t="shared" si="195"/>
        <v>0</v>
      </c>
      <c r="AI178" s="129">
        <f t="shared" si="195"/>
        <v>0</v>
      </c>
      <c r="AJ178" s="129">
        <f t="shared" si="195"/>
        <v>0</v>
      </c>
      <c r="AK178" s="129">
        <f t="shared" ref="AK178:BD178" si="196">$B176*AJ176</f>
        <v>0</v>
      </c>
      <c r="AL178" s="129">
        <f t="shared" si="196"/>
        <v>0</v>
      </c>
      <c r="AM178" s="129">
        <f t="shared" si="196"/>
        <v>0</v>
      </c>
      <c r="AN178" s="129">
        <f t="shared" si="196"/>
        <v>0</v>
      </c>
      <c r="AO178" s="129">
        <f t="shared" si="196"/>
        <v>0</v>
      </c>
      <c r="AP178" s="129">
        <f t="shared" si="196"/>
        <v>0</v>
      </c>
      <c r="AQ178" s="129">
        <f t="shared" si="196"/>
        <v>0</v>
      </c>
      <c r="AR178" s="129">
        <f t="shared" si="196"/>
        <v>0</v>
      </c>
      <c r="AS178" s="129">
        <f t="shared" si="196"/>
        <v>0</v>
      </c>
      <c r="AT178" s="129">
        <f t="shared" si="196"/>
        <v>0</v>
      </c>
      <c r="AU178" s="129">
        <f t="shared" si="196"/>
        <v>0</v>
      </c>
      <c r="AV178" s="129">
        <f t="shared" si="196"/>
        <v>0</v>
      </c>
      <c r="AW178" s="129">
        <f t="shared" si="196"/>
        <v>0</v>
      </c>
      <c r="AX178" s="129">
        <f t="shared" si="196"/>
        <v>0</v>
      </c>
      <c r="AY178" s="129">
        <f t="shared" si="196"/>
        <v>0</v>
      </c>
      <c r="AZ178" s="129">
        <f t="shared" si="196"/>
        <v>0</v>
      </c>
      <c r="BA178" s="129">
        <f t="shared" si="196"/>
        <v>0</v>
      </c>
      <c r="BB178" s="129">
        <f t="shared" si="196"/>
        <v>0</v>
      </c>
      <c r="BC178" s="129">
        <f t="shared" si="196"/>
        <v>0</v>
      </c>
      <c r="BD178" s="129">
        <f t="shared" si="196"/>
        <v>0</v>
      </c>
    </row>
    <row r="179" spans="1:56" s="12" customFormat="1">
      <c r="A179" s="39"/>
      <c r="C179" s="30" t="str">
        <f>$C$128</f>
        <v>Total debt service</v>
      </c>
      <c r="D179" s="126">
        <f t="shared" ref="D179:AI179" si="197">D177+D178</f>
        <v>0</v>
      </c>
      <c r="E179" s="126">
        <f t="shared" si="197"/>
        <v>0</v>
      </c>
      <c r="F179" s="126">
        <f t="shared" si="197"/>
        <v>0</v>
      </c>
      <c r="G179" s="126">
        <f t="shared" si="197"/>
        <v>0</v>
      </c>
      <c r="H179" s="126">
        <f t="shared" si="197"/>
        <v>0</v>
      </c>
      <c r="I179" s="126">
        <f t="shared" si="197"/>
        <v>0</v>
      </c>
      <c r="J179" s="126">
        <f t="shared" si="197"/>
        <v>0</v>
      </c>
      <c r="K179" s="126">
        <f t="shared" si="197"/>
        <v>16.666666666666668</v>
      </c>
      <c r="L179" s="126">
        <f t="shared" si="197"/>
        <v>16.666666666666668</v>
      </c>
      <c r="M179" s="126">
        <f t="shared" si="197"/>
        <v>16.666666666666668</v>
      </c>
      <c r="N179" s="126">
        <f t="shared" si="197"/>
        <v>16.666666666666668</v>
      </c>
      <c r="O179" s="126">
        <f t="shared" si="197"/>
        <v>16.666666666666668</v>
      </c>
      <c r="P179" s="126">
        <f t="shared" si="197"/>
        <v>16.666666666666668</v>
      </c>
      <c r="Q179" s="126">
        <f t="shared" si="197"/>
        <v>0</v>
      </c>
      <c r="R179" s="126">
        <f t="shared" si="197"/>
        <v>0</v>
      </c>
      <c r="S179" s="126">
        <f t="shared" si="197"/>
        <v>0</v>
      </c>
      <c r="T179" s="126">
        <f t="shared" si="197"/>
        <v>0</v>
      </c>
      <c r="U179" s="126">
        <f t="shared" si="197"/>
        <v>0</v>
      </c>
      <c r="V179" s="126">
        <f t="shared" si="197"/>
        <v>0</v>
      </c>
      <c r="W179" s="126">
        <f t="shared" si="197"/>
        <v>0</v>
      </c>
      <c r="X179" s="126">
        <f t="shared" si="197"/>
        <v>0</v>
      </c>
      <c r="Y179" s="126">
        <f t="shared" si="197"/>
        <v>0</v>
      </c>
      <c r="Z179" s="126">
        <f t="shared" si="197"/>
        <v>0</v>
      </c>
      <c r="AA179" s="126">
        <f t="shared" si="197"/>
        <v>0</v>
      </c>
      <c r="AB179" s="126">
        <f t="shared" si="197"/>
        <v>0</v>
      </c>
      <c r="AC179" s="126">
        <f t="shared" si="197"/>
        <v>0</v>
      </c>
      <c r="AD179" s="126">
        <f t="shared" si="197"/>
        <v>0</v>
      </c>
      <c r="AE179" s="126">
        <f t="shared" si="197"/>
        <v>0</v>
      </c>
      <c r="AF179" s="126">
        <f t="shared" si="197"/>
        <v>0</v>
      </c>
      <c r="AG179" s="126">
        <f t="shared" si="197"/>
        <v>0</v>
      </c>
      <c r="AH179" s="126">
        <f t="shared" si="197"/>
        <v>0</v>
      </c>
      <c r="AI179" s="126">
        <f t="shared" si="197"/>
        <v>0</v>
      </c>
      <c r="AJ179" s="126">
        <f t="shared" ref="AJ179:BD179" si="198">AJ177+AJ178</f>
        <v>0</v>
      </c>
      <c r="AK179" s="126">
        <f t="shared" si="198"/>
        <v>0</v>
      </c>
      <c r="AL179" s="126">
        <f t="shared" si="198"/>
        <v>0</v>
      </c>
      <c r="AM179" s="126">
        <f t="shared" si="198"/>
        <v>0</v>
      </c>
      <c r="AN179" s="126">
        <f t="shared" si="198"/>
        <v>0</v>
      </c>
      <c r="AO179" s="126">
        <f t="shared" si="198"/>
        <v>0</v>
      </c>
      <c r="AP179" s="126">
        <f t="shared" si="198"/>
        <v>0</v>
      </c>
      <c r="AQ179" s="126">
        <f t="shared" si="198"/>
        <v>0</v>
      </c>
      <c r="AR179" s="126">
        <f t="shared" si="198"/>
        <v>0</v>
      </c>
      <c r="AS179" s="126">
        <f t="shared" si="198"/>
        <v>0</v>
      </c>
      <c r="AT179" s="126">
        <f t="shared" si="198"/>
        <v>0</v>
      </c>
      <c r="AU179" s="126">
        <f t="shared" si="198"/>
        <v>0</v>
      </c>
      <c r="AV179" s="126">
        <f t="shared" si="198"/>
        <v>0</v>
      </c>
      <c r="AW179" s="126">
        <f t="shared" si="198"/>
        <v>0</v>
      </c>
      <c r="AX179" s="126">
        <f t="shared" si="198"/>
        <v>0</v>
      </c>
      <c r="AY179" s="126">
        <f t="shared" si="198"/>
        <v>0</v>
      </c>
      <c r="AZ179" s="126">
        <f t="shared" si="198"/>
        <v>0</v>
      </c>
      <c r="BA179" s="126">
        <f t="shared" si="198"/>
        <v>0</v>
      </c>
      <c r="BB179" s="126">
        <f t="shared" si="198"/>
        <v>0</v>
      </c>
      <c r="BC179" s="126">
        <f t="shared" si="198"/>
        <v>0</v>
      </c>
      <c r="BD179" s="126">
        <f t="shared" si="198"/>
        <v>0</v>
      </c>
    </row>
    <row r="180" spans="1:56" s="12" customFormat="1">
      <c r="A180" s="39"/>
      <c r="C180" s="30" t="str">
        <f>$C$129</f>
        <v>PV of debt</v>
      </c>
      <c r="D180" s="126">
        <f>IF($B176&gt;=$B177, D176, NPV($B177,E179:$BD179))</f>
        <v>63.125992819689358</v>
      </c>
      <c r="E180" s="126">
        <f>IF($B176&gt;=$B177, E176, NPV($B177,F179:$BD179))</f>
        <v>66.28229246067383</v>
      </c>
      <c r="F180" s="126">
        <f>IF($B176&gt;=$B177, F176, NPV($B177,G179:$BD179))</f>
        <v>69.596407083707518</v>
      </c>
      <c r="G180" s="126">
        <f>IF($B176&gt;=$B177, G176, NPV($B177,H179:$BD179))</f>
        <v>73.076227437892896</v>
      </c>
      <c r="H180" s="126">
        <f>IF($B176&gt;=$B177, H176, NPV($B177,I179:$BD179))</f>
        <v>76.730038809787544</v>
      </c>
      <c r="I180" s="126">
        <f>IF($B176&gt;=$B177, I176, NPV($B177,J179:$BD179))</f>
        <v>80.566540750276928</v>
      </c>
      <c r="J180" s="126">
        <f>IF($B176&gt;=$B177, J176, NPV($B177,K179:$BD179))</f>
        <v>84.594867787790776</v>
      </c>
      <c r="K180" s="126">
        <f>IF($B176&gt;=$B177, K176, NPV($B177,L179:$BD179))</f>
        <v>72.157944510513644</v>
      </c>
      <c r="L180" s="126">
        <f>IF($B176&gt;=$B177, L176, NPV($B177,M179:$BD179))</f>
        <v>59.09917506937267</v>
      </c>
      <c r="M180" s="126">
        <f>IF($B176&gt;=$B177, M176, NPV($B177,N179:$BD179))</f>
        <v>45.387467156174644</v>
      </c>
      <c r="N180" s="126">
        <f>IF($B176&gt;=$B177, N176, NPV($B177,O179:$BD179))</f>
        <v>30.990173847316708</v>
      </c>
      <c r="O180" s="126">
        <f>IF($B176&gt;=$B177, O176, NPV($B177,P179:$BD179))</f>
        <v>15.873015873015873</v>
      </c>
      <c r="P180" s="126">
        <f>IF($B176&gt;=$B177, P176, NPV($B177,Q179:$BD179))</f>
        <v>0</v>
      </c>
      <c r="Q180" s="126">
        <f>IF($B176&gt;=$B177, Q176, NPV($B177,R179:$BD179))</f>
        <v>0</v>
      </c>
      <c r="R180" s="126">
        <f>IF($B176&gt;=$B177, R176, NPV($B177,S179:$BD179))</f>
        <v>0</v>
      </c>
      <c r="S180" s="126">
        <f>IF($B176&gt;=$B177, S176, NPV($B177,T179:$BD179))</f>
        <v>0</v>
      </c>
      <c r="T180" s="126">
        <f>IF($B176&gt;=$B177, T176, NPV($B177,U179:$BD179))</f>
        <v>0</v>
      </c>
      <c r="U180" s="126">
        <f>IF($B176&gt;=$B177, U176, NPV($B177,V179:$BD179))</f>
        <v>0</v>
      </c>
      <c r="V180" s="126">
        <f>IF($B176&gt;=$B177, V176, NPV($B177,W179:$BD179))</f>
        <v>0</v>
      </c>
      <c r="W180" s="126">
        <f>IF($B176&gt;=$B177, W176, NPV($B177,X179:$BD179))</f>
        <v>0</v>
      </c>
      <c r="X180" s="126">
        <f>IF($B176&gt;=$B177, X176, NPV($B177,Y179:$BD179))</f>
        <v>0</v>
      </c>
      <c r="Y180" s="126">
        <f>IF($B176&gt;=$B177, Y176, NPV($B177,Z179:$BD179))</f>
        <v>0</v>
      </c>
      <c r="Z180" s="126">
        <f>IF($B176&gt;=$B177, Z176, NPV($B177,AA179:$BD179))</f>
        <v>0</v>
      </c>
      <c r="AA180" s="126">
        <f>IF($B176&gt;=$B177, AA176, NPV($B177,AB179:$BD179))</f>
        <v>0</v>
      </c>
      <c r="AB180" s="126">
        <f>IF($B176&gt;=$B177, AB176, NPV($B177,AC179:$BD179))</f>
        <v>0</v>
      </c>
      <c r="AC180" s="126">
        <f>IF($B176&gt;=$B177, AC176, NPV($B177,AD179:$BD179))</f>
        <v>0</v>
      </c>
      <c r="AD180" s="126">
        <f>IF($B176&gt;=$B177, AD176, NPV($B177,AE179:$BD179))</f>
        <v>0</v>
      </c>
      <c r="AE180" s="126">
        <f>IF($B176&gt;=$B177, AE176, NPV($B177,AF179:$BD179))</f>
        <v>0</v>
      </c>
      <c r="AF180" s="126">
        <f>IF($B176&gt;=$B177, AF176, NPV($B177,AG179:$BD179))</f>
        <v>0</v>
      </c>
      <c r="AG180" s="126">
        <f>IF($B176&gt;=$B177, AG176, NPV($B177,AH179:$BD179))</f>
        <v>0</v>
      </c>
      <c r="AH180" s="126">
        <f>IF($B176&gt;=$B177, AH176, NPV($B177,AI179:$BD179))</f>
        <v>0</v>
      </c>
      <c r="AI180" s="126">
        <f>IF($B176&gt;=$B177, AI176, NPV($B177,AJ179:$BD179))</f>
        <v>0</v>
      </c>
      <c r="AJ180" s="126">
        <f>IF($B176&gt;=$B177, AJ176, NPV($B177,AK179:$BD179))</f>
        <v>0</v>
      </c>
      <c r="AK180" s="126">
        <f>IF($B176&gt;=$B177, AK176, NPV($B177,AL179:$BD179))</f>
        <v>0</v>
      </c>
      <c r="AL180" s="126">
        <f>IF($B176&gt;=$B177, AL176, NPV($B177,AM179:$BD179))</f>
        <v>0</v>
      </c>
      <c r="AM180" s="126">
        <f>IF($B176&gt;=$B177, AM176, NPV($B177,AN179:$BD179))</f>
        <v>0</v>
      </c>
      <c r="AN180" s="126">
        <f>IF($B176&gt;=$B177, AN176, NPV($B177,AO179:$BD179))</f>
        <v>0</v>
      </c>
      <c r="AO180" s="126">
        <f>IF($B176&gt;=$B177, AO176, NPV($B177,AP179:$BD179))</f>
        <v>0</v>
      </c>
      <c r="AP180" s="126">
        <f>IF($B176&gt;=$B177, AP176, NPV($B177,AQ179:$BD179))</f>
        <v>0</v>
      </c>
      <c r="AQ180" s="126">
        <f>IF($B176&gt;=$B177, AQ176, NPV($B177,AR179:$BD179))</f>
        <v>0</v>
      </c>
      <c r="AR180" s="126">
        <f>IF($B176&gt;=$B177, AR176, NPV($B177,AS179:$BD179))</f>
        <v>0</v>
      </c>
      <c r="AS180" s="126">
        <f>IF($B176&gt;=$B177, AS176, NPV($B177,AT179:$BD179))</f>
        <v>0</v>
      </c>
      <c r="AT180" s="126">
        <f>IF($B176&gt;=$B177, AT176, NPV($B177,AU179:$BD179))</f>
        <v>0</v>
      </c>
      <c r="AU180" s="126">
        <f>IF($B176&gt;=$B177, AU176, NPV($B177,AV179:$BD179))</f>
        <v>0</v>
      </c>
      <c r="AV180" s="126">
        <f>IF($B176&gt;=$B177, AV176, NPV($B177,AW179:$BD179))</f>
        <v>0</v>
      </c>
      <c r="AW180" s="126">
        <f>IF($B176&gt;=$B177, AW176, NPV($B177,AX179:$BD179))</f>
        <v>0</v>
      </c>
      <c r="AX180" s="126">
        <f>IF($B176&gt;=$B177, AX176, NPV($B177,AY179:$BD179))</f>
        <v>0</v>
      </c>
      <c r="AY180" s="126">
        <f>IF($B176&gt;=$B177, AY176, NPV($B177,AZ179:$BD179))</f>
        <v>0</v>
      </c>
      <c r="AZ180" s="126">
        <f>IF($B176&gt;=$B177, AZ176, NPV($B177,BA179:$BD179))</f>
        <v>0</v>
      </c>
      <c r="BA180" s="126">
        <f>IF($B176&gt;=$B177, BA176, NPV($B177,BB179:$BD179))</f>
        <v>0</v>
      </c>
      <c r="BB180" s="126">
        <f>IF($B176&gt;=$B177, BB176, NPV($B177,BC179:$BD179))</f>
        <v>0</v>
      </c>
      <c r="BC180" s="126">
        <f>IF($B176&gt;=$B177, BC176, NPV($B177,BD179:$BD179))</f>
        <v>0</v>
      </c>
      <c r="BD180" s="126">
        <f>IF($B176&gt;=$B177, BD176, NPV($B177,$BD179:BD179))</f>
        <v>0</v>
      </c>
    </row>
    <row r="181" spans="1:56" s="12" customFormat="1">
      <c r="A181" s="39"/>
      <c r="C181" s="30" t="str">
        <f>$C$130</f>
        <v>Grant element</v>
      </c>
      <c r="D181" s="126">
        <f t="shared" ref="D181:AI181" si="199">IF(D180=0,0,(1-D180/D176)*100)</f>
        <v>36.874007180310642</v>
      </c>
      <c r="E181" s="126">
        <f t="shared" si="199"/>
        <v>33.71770753932617</v>
      </c>
      <c r="F181" s="126">
        <f t="shared" si="199"/>
        <v>30.403592916292478</v>
      </c>
      <c r="G181" s="126">
        <f t="shared" si="199"/>
        <v>26.923772562107107</v>
      </c>
      <c r="H181" s="126">
        <f t="shared" si="199"/>
        <v>23.269961190212452</v>
      </c>
      <c r="I181" s="126">
        <f t="shared" si="199"/>
        <v>19.433459249723072</v>
      </c>
      <c r="J181" s="126">
        <f t="shared" si="199"/>
        <v>15.405132212209228</v>
      </c>
      <c r="K181" s="126">
        <f t="shared" si="199"/>
        <v>13.410466587383619</v>
      </c>
      <c r="L181" s="126">
        <f t="shared" si="199"/>
        <v>11.351237395940982</v>
      </c>
      <c r="M181" s="126">
        <f t="shared" si="199"/>
        <v>9.2250656876506909</v>
      </c>
      <c r="N181" s="126">
        <f t="shared" si="199"/>
        <v>7.0294784580498204</v>
      </c>
      <c r="O181" s="126">
        <f t="shared" si="199"/>
        <v>4.7619047619046455</v>
      </c>
      <c r="P181" s="126">
        <f t="shared" si="199"/>
        <v>0</v>
      </c>
      <c r="Q181" s="126">
        <f t="shared" si="199"/>
        <v>0</v>
      </c>
      <c r="R181" s="126">
        <f t="shared" si="199"/>
        <v>0</v>
      </c>
      <c r="S181" s="126">
        <f t="shared" si="199"/>
        <v>0</v>
      </c>
      <c r="T181" s="126">
        <f t="shared" si="199"/>
        <v>0</v>
      </c>
      <c r="U181" s="126">
        <f t="shared" si="199"/>
        <v>0</v>
      </c>
      <c r="V181" s="126">
        <f t="shared" si="199"/>
        <v>0</v>
      </c>
      <c r="W181" s="126">
        <f t="shared" si="199"/>
        <v>0</v>
      </c>
      <c r="X181" s="126">
        <f t="shared" si="199"/>
        <v>0</v>
      </c>
      <c r="Y181" s="126">
        <f t="shared" si="199"/>
        <v>0</v>
      </c>
      <c r="Z181" s="126">
        <f t="shared" si="199"/>
        <v>0</v>
      </c>
      <c r="AA181" s="126">
        <f t="shared" si="199"/>
        <v>0</v>
      </c>
      <c r="AB181" s="126">
        <f t="shared" si="199"/>
        <v>0</v>
      </c>
      <c r="AC181" s="126">
        <f t="shared" si="199"/>
        <v>0</v>
      </c>
      <c r="AD181" s="126">
        <f t="shared" si="199"/>
        <v>0</v>
      </c>
      <c r="AE181" s="126">
        <f t="shared" si="199"/>
        <v>0</v>
      </c>
      <c r="AF181" s="126">
        <f t="shared" si="199"/>
        <v>0</v>
      </c>
      <c r="AG181" s="126">
        <f t="shared" si="199"/>
        <v>0</v>
      </c>
      <c r="AH181" s="126">
        <f t="shared" si="199"/>
        <v>0</v>
      </c>
      <c r="AI181" s="126">
        <f t="shared" si="199"/>
        <v>0</v>
      </c>
      <c r="AJ181" s="126">
        <f t="shared" ref="AJ181:BD181" si="200">IF(AJ180=0,0,(1-AJ180/AJ176)*100)</f>
        <v>0</v>
      </c>
      <c r="AK181" s="126">
        <f t="shared" si="200"/>
        <v>0</v>
      </c>
      <c r="AL181" s="126">
        <f t="shared" si="200"/>
        <v>0</v>
      </c>
      <c r="AM181" s="126">
        <f t="shared" si="200"/>
        <v>0</v>
      </c>
      <c r="AN181" s="126">
        <f t="shared" si="200"/>
        <v>0</v>
      </c>
      <c r="AO181" s="126">
        <f t="shared" si="200"/>
        <v>0</v>
      </c>
      <c r="AP181" s="126">
        <f t="shared" si="200"/>
        <v>0</v>
      </c>
      <c r="AQ181" s="126">
        <f t="shared" si="200"/>
        <v>0</v>
      </c>
      <c r="AR181" s="126">
        <f t="shared" si="200"/>
        <v>0</v>
      </c>
      <c r="AS181" s="126">
        <f t="shared" si="200"/>
        <v>0</v>
      </c>
      <c r="AT181" s="126">
        <f t="shared" si="200"/>
        <v>0</v>
      </c>
      <c r="AU181" s="126">
        <f t="shared" si="200"/>
        <v>0</v>
      </c>
      <c r="AV181" s="126">
        <f t="shared" si="200"/>
        <v>0</v>
      </c>
      <c r="AW181" s="126">
        <f t="shared" si="200"/>
        <v>0</v>
      </c>
      <c r="AX181" s="126">
        <f t="shared" si="200"/>
        <v>0</v>
      </c>
      <c r="AY181" s="126">
        <f t="shared" si="200"/>
        <v>0</v>
      </c>
      <c r="AZ181" s="126">
        <f t="shared" si="200"/>
        <v>0</v>
      </c>
      <c r="BA181" s="126">
        <f t="shared" si="200"/>
        <v>0</v>
      </c>
      <c r="BB181" s="126">
        <f t="shared" si="200"/>
        <v>0</v>
      </c>
      <c r="BC181" s="126">
        <f t="shared" si="200"/>
        <v>0</v>
      </c>
      <c r="BD181" s="126">
        <f t="shared" si="200"/>
        <v>0</v>
      </c>
    </row>
    <row r="182" spans="1:56" s="12" customFormat="1">
      <c r="A182" s="39"/>
      <c r="C182" s="30" t="str">
        <f>$C$131</f>
        <v>t-g&gt;0</v>
      </c>
      <c r="D182" s="131">
        <f>IF(D122-B174&gt;0,D122-B174,0)</f>
        <v>0</v>
      </c>
      <c r="E182" s="131">
        <f>IF(E122-B174&gt;0,E122-B174,0)</f>
        <v>0</v>
      </c>
      <c r="F182" s="131">
        <f>IF(F122-B174&gt;0,F122-B174,0)</f>
        <v>0</v>
      </c>
      <c r="G182" s="131">
        <f>IF(G122-B174&gt;0,G122-B174,0)</f>
        <v>0</v>
      </c>
      <c r="H182" s="131">
        <f>IF(H122-B174&gt;0,H122-B174,0)</f>
        <v>0</v>
      </c>
      <c r="I182" s="131">
        <f>IF(I122-B174&gt;0,I122-B174,0)</f>
        <v>0</v>
      </c>
      <c r="J182" s="131">
        <f>IF(J122-B174&gt;0,J122-B174,0)</f>
        <v>0</v>
      </c>
      <c r="K182" s="131">
        <f>IF(K122-B174&gt;0,K122-B174,0)</f>
        <v>1</v>
      </c>
      <c r="L182" s="131">
        <f>IF(L122-B174&gt;0,L122-B174,0)</f>
        <v>2</v>
      </c>
      <c r="M182" s="131">
        <f>IF(M122-B174&gt;0,M122-B174,0)</f>
        <v>3</v>
      </c>
      <c r="N182" s="131">
        <f>IF(N122-B174&gt;0,N122-B174,0)</f>
        <v>4</v>
      </c>
      <c r="O182" s="131">
        <f>IF(O122-B174&gt;0,O122-B174,0)</f>
        <v>5</v>
      </c>
      <c r="P182" s="131">
        <f>IF(P122-B174&gt;0,P122-B174,0)</f>
        <v>6</v>
      </c>
      <c r="Q182" s="131">
        <f>IF(Q122-B174&gt;0,Q122-B174,0)</f>
        <v>7</v>
      </c>
      <c r="R182" s="131">
        <f>IF(R122-B174&gt;0,R122-B174,0)</f>
        <v>8</v>
      </c>
      <c r="S182" s="131">
        <f>IF(S122-B174&gt;0,S122-B174,0)</f>
        <v>9</v>
      </c>
      <c r="T182" s="131">
        <f>IF(T122-B174&gt;0,T122-B174,0)</f>
        <v>10</v>
      </c>
      <c r="U182" s="131">
        <f>IF(U122-B174&gt;0,U122-B174,0)</f>
        <v>11</v>
      </c>
      <c r="V182" s="131">
        <f>IF(V122-B174&gt;0,V122-B174,0)</f>
        <v>12</v>
      </c>
      <c r="W182" s="131">
        <f>IF(W122-B174&gt;0,W122-B174,0)</f>
        <v>13</v>
      </c>
      <c r="X182" s="131">
        <f>IF(X122-B174&gt;0,X122-B174,0)</f>
        <v>14</v>
      </c>
      <c r="Y182" s="131">
        <f>IF(Y122-B174&gt;0,Y122-B174,0)</f>
        <v>15</v>
      </c>
      <c r="Z182" s="131">
        <f>IF(Z122-B174&gt;0,Z122-B174,0)</f>
        <v>16</v>
      </c>
      <c r="AA182" s="131">
        <f>IF(AA122-B174&gt;0,AA122-B174,0)</f>
        <v>17</v>
      </c>
      <c r="AB182" s="131">
        <f>IF(AB122-B174&gt;0,AB122-B174,0)</f>
        <v>18</v>
      </c>
      <c r="AC182" s="131">
        <f>IF(AC122-B174&gt;0,AC122-B174,0)</f>
        <v>19</v>
      </c>
      <c r="AD182" s="131">
        <f>IF(AD122-B174&gt;0,AD122-B174,0)</f>
        <v>20</v>
      </c>
      <c r="AE182" s="131">
        <f>IF(AE122-B174&gt;0,AE122-B174,0)</f>
        <v>21</v>
      </c>
      <c r="AF182" s="131"/>
      <c r="AG182" s="131"/>
      <c r="AH182" s="131"/>
      <c r="AI182" s="131"/>
      <c r="AJ182" s="131"/>
      <c r="AK182" s="131"/>
      <c r="AL182" s="131"/>
      <c r="AM182" s="131"/>
      <c r="AN182" s="131"/>
      <c r="AO182" s="131"/>
      <c r="AP182" s="131"/>
      <c r="AQ182" s="131"/>
      <c r="AR182" s="45"/>
      <c r="AS182" s="45"/>
      <c r="AT182" s="45"/>
      <c r="AU182" s="45"/>
      <c r="AV182" s="45"/>
      <c r="AW182" s="45"/>
      <c r="AX182" s="45"/>
      <c r="AY182" s="45"/>
      <c r="AZ182" s="45"/>
      <c r="BA182" s="45"/>
      <c r="BB182" s="45"/>
      <c r="BC182" s="45"/>
      <c r="BD182" s="45"/>
    </row>
    <row r="183" spans="1:56" s="12" customFormat="1">
      <c r="A183" s="39"/>
      <c r="C183" s="30"/>
      <c r="D183" s="131">
        <f>IF(D182=0,0,CHOOSE(D182,D189,E189,F189,G189,H189,I189,J189,K189,L189,M189,N189,O189,P189,Q189,R189,S189,T189,U189,V189,W189,X189,Y189,Z189,AA189,AB189,AC189,AD189,AE189,AF189))</f>
        <v>0</v>
      </c>
      <c r="E183" s="131">
        <f>IF(E182=0,0,CHOOSE(E182,D189,E189,F189,G189,H189,I189,J189,K189,L189,M189,N189,O189,P189,Q189,R189,S189,T189,U189,V189,W189,X189,Y189,Z189,AA189,AB189,AC189,AD189,AE189,AF189))</f>
        <v>0</v>
      </c>
      <c r="F183" s="131">
        <f>IF(F182=0,0,CHOOSE(F182,D189,E189,F189,G189,H189,I189,J189,K189,L189,M189,N189,O189,P189,Q189,R189,S189,T189,U189,V189,W189,X189,Y189,Z189,AA189,AB189,AC189,AD189,AE189,AF189))</f>
        <v>0</v>
      </c>
      <c r="G183" s="131">
        <f>IF(G182=0,0,CHOOSE(G182,D189,E189,F189,G189,H189,I189,J189,K189,L189,M189,N189,O189,P189,Q189,R189,S189,T189,U189,V189,W189,X189,Y189,Z189,AA189,AB189,AC189,AD189,AE189,AF189))</f>
        <v>0</v>
      </c>
      <c r="H183" s="131">
        <f>IF(H182=0,0,CHOOSE(H182,D189,E189,F189,G189,H189,I189,J189,K189,L189,M189,N189,O189,P189,Q189,R189,S189,T189,U189,V189,W189,X189,Y189,Z189,AA189,AB189,AC189,AD189,AE189,AF189))</f>
        <v>0</v>
      </c>
      <c r="I183" s="131">
        <f>IF(I182=0,0,CHOOSE(I182,D189,E189,F189,G189,H189,I189,J189,K189,L189,M189,N189,O189,P189,Q189,R189,S189,T189,U189,V189,W189,X189,Y189,Z189,AA189,AB189,AC189,AD189,AE189,AF189))</f>
        <v>0</v>
      </c>
      <c r="J183" s="131">
        <f>IF(J182=0,0,CHOOSE(J182,D189,E189,F189,G189,H189,I189,J189,K189,L189,M189,N189,O189,P189,Q189,R189,S189,T189,U189,V189,W189,X189,Y189,Z189,AA189,AB189,AC189,AD189,AE189,AF189))</f>
        <v>0</v>
      </c>
      <c r="K183" s="131">
        <f>IF(K182=0,0,CHOOSE(K182,D189,E189,F189,G189,H189,I189,J189,K189,L189,M189,N189,O189,P189,Q189,R189,S189,T189,U189,V189,W189,X189,Y189,Z189,AA189,AB189,AC189,AD189,AE189,AF189))</f>
        <v>0</v>
      </c>
      <c r="L183" s="131">
        <f>IF(L182=0,0,CHOOSE(L182,D189,E189,F189,G189,H189,I189,J189,K189,L189,M189,N189,O189,P189,Q189,R189,S189,T189,U189,V189,W189,X189,Y189,Z189,AA189,AB189,AC189,AD189,AE189,AF189))</f>
        <v>0</v>
      </c>
      <c r="M183" s="131">
        <f>IF(M182=0,0,CHOOSE(M182,D189,E189,F189,G189,H189,I189,J189,K189,L189,M189,N189,O189,P189,Q189,R189,S189,T189,U189,V189,W189,X189,Y189,Z189,AA189,AB189,AC189,AD189,AE189,AF189))</f>
        <v>0</v>
      </c>
      <c r="N183" s="131">
        <f>IF(N182=0,0,CHOOSE(N182,D189,E189,F189,G189,H189,I189,J189,K189,L189,M189,N189,O189,P189,Q189,R189,S189,T189,U189,V189,W189,X189,Y189,Z189,AA189,AB189,AC189,AD189,AE189,AF189))</f>
        <v>0</v>
      </c>
      <c r="O183" s="131">
        <f>IF(O182=0,0,CHOOSE(O182,D189,E189,F189,G189,H189,I189,J189,K189,L189,M189,N189,O189,P189,Q189,R189,S189,T189,U189,V189,W189,X189,Y189,Z189,AA189,AB189,AC189,AD189,AE189,AF189))</f>
        <v>0</v>
      </c>
      <c r="P183" s="131">
        <f>IF(P182=0,0,CHOOSE(P182,D189,E189,F189,G189,H189,I189,J189,K189,L189,M189,N189,O189,P189,Q189,R189,S189,T189,U189,V189,W189,X189,Y189,Z189,AA189,AB189,AC189,AD189,AE189,AF189))</f>
        <v>0</v>
      </c>
      <c r="Q183" s="131">
        <f>IF(Q182=0,0,CHOOSE(Q182,D189,E189,F189,G189,H189,I189,J189,K189,L189,M189,N189,O189,P189,Q189,R189,S189,T189,U189,V189,W189,X189,Y189,Z189,AA189,AB189,AC189,AD189,AE189,AF189))</f>
        <v>0</v>
      </c>
      <c r="R183" s="131">
        <f>IF(R182=0,0,CHOOSE(R182,D189,E189,F189,G189,H189,I189,J189,K189,L189,M189,N189,O189,P189,Q189,R189,S189,T189,U189,V189,W189,X189,Y189,Z189,AA189,AB189,AC189,AD189,AE189,AF189))</f>
        <v>0</v>
      </c>
      <c r="S183" s="131">
        <f>IF(S182=0,0,CHOOSE(S182,D189,E189,F189,G189,H189,I189,J189,K189,L189,M189,N189,O189,P189,Q189,R189,S189,T189,U189,V189,W189,X189,Y189,Z189,AA189,AB189,AC189,AD189,AE189,AF189))</f>
        <v>0</v>
      </c>
      <c r="T183" s="131">
        <f>IF(T182=0,0,CHOOSE(T182,D189,E189,F189,G189,H189,I189,J189,K189,L189,M189,N189,O189,P189,Q189,R189,S189,T189,U189,V189,W189,X189,Y189,Z189,AA189,AB189,AC189,AD189,AE189,AF189))</f>
        <v>0</v>
      </c>
      <c r="U183" s="131">
        <f>IF(U182=0,0,CHOOSE(U182,D189,E189,F189,G189,H189,I189,J189,K189,L189,M189,N189,O189,P189,Q189,R189,S189,T189,U189,V189,W189,X189,Y189,Z189,AA189,AB189,AC189,AD189,AE189,AF189))</f>
        <v>0</v>
      </c>
      <c r="V183" s="131">
        <f>IF(V182=0,0,CHOOSE(V182,D189,E189,F189,G189,H189,I189,J189,K189,L189,M189,N189,O189,P189,Q189,R189,S189,T189,U189,V189,W189,X189,Y189,Z189,AA189,AB189,AC189,AD189,AE189,AF189))</f>
        <v>0</v>
      </c>
      <c r="W183" s="131">
        <f>IF(W182=0,0,CHOOSE(W182,D189,E189,F189,G189,H189,I189,J189,K189,L189,M189,N189,O189,P189,Q189,R189,S189,T189,U189,V189,W189,X189,Y189,Z189,AA189,AB189,AC189,AD189,AE189,AF189))</f>
        <v>0</v>
      </c>
      <c r="X183" s="131">
        <f>IF(X182=0,0,CHOOSE(X182,D189,E189,F189,G189,H189,I189,J189,K189,L189,M189,N189,O189,P189,Q189,R189,S189,T189,U189,V189,W189,X189,Y189,Z189,AA189,AB189,AC189,AD189,AE189,AF189))</f>
        <v>0</v>
      </c>
      <c r="Y183" s="131">
        <f>IF(Y182=0,0,CHOOSE(Y182,D189,E189,F189,G189,H189,I189,J189,K189,L189,M189,N189,O189,P189,Q189,R189,S189,T189,U189,V189,W189,X189,Y189,Z189,AA189,AB189,AC189,AD189,AE189,AF189))</f>
        <v>0</v>
      </c>
      <c r="Z183" s="131">
        <f>IF(Z182=0,0,CHOOSE(Z182,D189,E189,F189,G189,H189,I189,J189,K189,L189,M189,N189,O189,P189,Q189,R189,S189,T189,U189,V189,W189,X189,Y189,Z189,AA189,AB189,AC189,AD189,AE189,AF189))</f>
        <v>0</v>
      </c>
      <c r="AA183" s="131">
        <f>IF(AA182=0,0,CHOOSE(AA182,D189,E189,F189,G189,H189,I189,J189,K189,L189,M189,N189,O189,P189,Q189,R189,S189,T189,U189,V189,W189,X189,Y189,Z189,AA189,AB189,AC189,AD189,AE189,AF189))</f>
        <v>0</v>
      </c>
      <c r="AB183" s="131">
        <f>IF(AB182=0,0,CHOOSE(AB182,D189,E189,F189,G189,H189,I189,J189,K189,L189,M189,N189,O189,P189,Q189,R189,S189,T189,U189,V189,W189,X189,Y189,Z189,AA189,AB189,AC189,AD189,AE189,AF189))</f>
        <v>0</v>
      </c>
      <c r="AC183" s="131">
        <f>IF(AC182=0,0,CHOOSE(AC182,D189,E189,F189,G189,H189,I189,J189,K189,L189,M189,N189,O189,P189,Q189,R189,S189,T189,U189,V189,W189,X189,Y189,Z189,AA189,AB189,AC189,AD189,AE189,AF189))</f>
        <v>0</v>
      </c>
      <c r="AD183" s="131">
        <f>IF(AD182=0,0,CHOOSE(AD182,D189,E189,F189,G189,H189,I189,J189,K189,L189,M189,N189,O189,P189,Q189,R189,S189,T189,U189,V189,W189,X189,Y189,Z189,AA189,AB189,AC189,AD189,AE189,AF189))</f>
        <v>0</v>
      </c>
      <c r="AE183" s="131">
        <f>IF(AE182=0,0,CHOOSE(AE182,D189,E189,F189,G189,H189,I189,J189,K189,L189,M189,N189,O189,P189,Q189,R189,S189,T189,U189,V189,W189,X189,Y189,Z189,AA189,AB189,AC189,AD189,AE189,AF189))</f>
        <v>0</v>
      </c>
      <c r="AF183" s="131"/>
      <c r="AG183" s="131"/>
      <c r="AH183" s="131"/>
      <c r="AI183" s="131"/>
      <c r="AJ183" s="131"/>
      <c r="AK183" s="131"/>
      <c r="AL183" s="131"/>
      <c r="AM183" s="131"/>
      <c r="AN183" s="131"/>
      <c r="AO183" s="131"/>
      <c r="AP183" s="131"/>
      <c r="AQ183" s="131"/>
      <c r="AR183" s="45"/>
      <c r="AS183" s="45"/>
      <c r="AT183" s="45"/>
      <c r="AU183" s="45"/>
      <c r="AV183" s="45"/>
      <c r="AW183" s="45"/>
      <c r="AX183" s="45"/>
      <c r="AY183" s="45"/>
      <c r="AZ183" s="45"/>
      <c r="BA183" s="45"/>
      <c r="BB183" s="45"/>
      <c r="BC183" s="45"/>
      <c r="BD183" s="45"/>
    </row>
    <row r="184" spans="1:56" s="12" customFormat="1">
      <c r="A184" s="39"/>
      <c r="C184" s="30" t="str">
        <f>$C$133</f>
        <v>t-m condition</v>
      </c>
      <c r="D184" s="131">
        <f>IF(D122-B175&gt;0,D122-B175,0)</f>
        <v>0</v>
      </c>
      <c r="E184" s="131">
        <f>IF(E122-B175&gt;0,E122-B175,0)</f>
        <v>0</v>
      </c>
      <c r="F184" s="131">
        <f>IF(F122-B175&gt;0,F122-B175,0)</f>
        <v>0</v>
      </c>
      <c r="G184" s="131">
        <f>IF(G122-B175&gt;0,G122-B175,0)</f>
        <v>0</v>
      </c>
      <c r="H184" s="131">
        <f>IF(H122-B175&gt;0,H122-B175,0)</f>
        <v>0</v>
      </c>
      <c r="I184" s="131">
        <f>IF(I122-B175&gt;0,I122-B175,0)</f>
        <v>0</v>
      </c>
      <c r="J184" s="131">
        <f>IF(J122-B175&gt;0,J122-B175,0)</f>
        <v>0</v>
      </c>
      <c r="K184" s="131">
        <f>IF(K122-B175&gt;0,K122-B175,0)</f>
        <v>0</v>
      </c>
      <c r="L184" s="131">
        <f>IF(L122-B175&gt;0,L122-B175,0)</f>
        <v>0</v>
      </c>
      <c r="M184" s="131">
        <f>IF(M122-B175&gt;0,M122-B175,0)</f>
        <v>0</v>
      </c>
      <c r="N184" s="131">
        <f>IF(N122-B175&gt;0,N122-B175,0)</f>
        <v>0</v>
      </c>
      <c r="O184" s="131">
        <f>IF(O122-B175&gt;0,O122-B175,0)</f>
        <v>0</v>
      </c>
      <c r="P184" s="131">
        <f>IF(P122-B175&gt;0,P122-B175,0)</f>
        <v>0</v>
      </c>
      <c r="Q184" s="131">
        <f>IF(Q122-B175&gt;0,Q122-B175,0)</f>
        <v>1</v>
      </c>
      <c r="R184" s="131">
        <f>IF(R122-B175&gt;0,R122-B175,0)</f>
        <v>2</v>
      </c>
      <c r="S184" s="131">
        <f>IF(S122-B175&gt;0,S122-B175,0)</f>
        <v>3</v>
      </c>
      <c r="T184" s="131">
        <f>IF(T122-B175&gt;0,T122-B175,0)</f>
        <v>4</v>
      </c>
      <c r="U184" s="131">
        <f>IF(U122-B175&gt;0,U122-B175,0)</f>
        <v>5</v>
      </c>
      <c r="V184" s="131">
        <f>IF(V122-B175&gt;0,V122-B175,0)</f>
        <v>6</v>
      </c>
      <c r="W184" s="131">
        <f>IF(W122-B175&gt;0,W122-B175,0)</f>
        <v>7</v>
      </c>
      <c r="X184" s="131">
        <f>IF(X122-B175&gt;0,X122-B175,0)</f>
        <v>8</v>
      </c>
      <c r="Y184" s="131">
        <f>IF(Y122-B175&gt;0,Y122-B175,0)</f>
        <v>9</v>
      </c>
      <c r="Z184" s="131">
        <f>IF(Z122-B175&gt;0,Z122-B175,0)</f>
        <v>10</v>
      </c>
      <c r="AA184" s="131">
        <f>IF(AA122-B175&gt;0,AA122-B175,0)</f>
        <v>11</v>
      </c>
      <c r="AB184" s="131">
        <f>IF(AB122-B175&gt;0,AB122-B175,0)</f>
        <v>12</v>
      </c>
      <c r="AC184" s="131">
        <f>IF(AC122-B175&gt;0,AC122-B175,0)</f>
        <v>13</v>
      </c>
      <c r="AD184" s="131">
        <f>IF(AD122-B175&gt;0,AD122-B175,0)</f>
        <v>14</v>
      </c>
      <c r="AE184" s="131">
        <f>IF(AE122-B175&gt;0,AE122-B175,0)</f>
        <v>15</v>
      </c>
      <c r="AF184" s="131"/>
      <c r="AG184" s="131"/>
      <c r="AH184" s="131"/>
      <c r="AI184" s="131"/>
      <c r="AJ184" s="131"/>
      <c r="AK184" s="131"/>
      <c r="AL184" s="131"/>
      <c r="AM184" s="131"/>
      <c r="AN184" s="131"/>
      <c r="AO184" s="131"/>
      <c r="AP184" s="131"/>
      <c r="AQ184" s="131"/>
      <c r="AR184" s="45"/>
      <c r="AS184" s="45"/>
      <c r="AT184" s="45"/>
      <c r="AU184" s="45"/>
      <c r="AV184" s="45"/>
      <c r="AW184" s="45"/>
      <c r="AX184" s="45"/>
      <c r="AY184" s="45"/>
      <c r="AZ184" s="45"/>
      <c r="BA184" s="45"/>
      <c r="BB184" s="45"/>
      <c r="BC184" s="45"/>
      <c r="BD184" s="45"/>
    </row>
    <row r="185" spans="1:56" s="12" customFormat="1">
      <c r="A185" s="39"/>
      <c r="C185" s="124"/>
      <c r="D185" s="126">
        <f>IF(D184=0,0,CHOOSE(D184,D189,E189,F189,G189,H189,I189,J189,K189,L189,M189,N189,O189,P189,Q189,R189,S189,T189,U189,V189,W189,X189,Y189,Z189,AA189,AB189,AC189,AD189,AE189))</f>
        <v>0</v>
      </c>
      <c r="E185" s="126">
        <f>IF(E184=0,0,CHOOSE(E184,D189,E189,F189,G189,H189,I189,J189,K189,L189,M189,N189,O189,P189,Q189,R189,S189,T189,U189,V189,W189,X189,Y189,Z189,AA189,AB189,AC189,AD189,AE189))</f>
        <v>0</v>
      </c>
      <c r="F185" s="126">
        <f>IF(F184=0,0,CHOOSE(F184,D189,E189,F189,G189,H189,I189,J189,K189,L189,M189,N189,O189,P189,Q189,R189,S189,T189,U189,V189,W189,X189,Y189,Z189,AA189,AB189,AC189,AD189,AE189))</f>
        <v>0</v>
      </c>
      <c r="G185" s="126">
        <f>IF(G184=0,0,CHOOSE(G184,D189,E189,F189,G189,H189,I189,J189,K189,L189,M189,N189,O189,P189,Q189,R189,S189,T189,U189,V189,W189,X189,Y189,Z189,AA189,AB189,AC189,AD189,AE189))</f>
        <v>0</v>
      </c>
      <c r="H185" s="126">
        <f>IF(H184=0,0,CHOOSE(H184,D189,E189,F189,G189,H189,I189,J189,K189,L189,M189,N189,O189,P189,Q189,R189,S189,T189,U189,V189,W189,X189,Y189,Z189,AA189,AB189,AC189,AD189,AE189))</f>
        <v>0</v>
      </c>
      <c r="I185" s="126">
        <f>IF(I184=0,0,CHOOSE(I184,D189,E189,F189,G189,H189,I189,J189,K189,L189,M189,N189,O189,P189,Q189,R189,S189,T189,U189,V189,W189,X189,Y189,Z189,AA189,AB189,AC189,AD189,AE189))</f>
        <v>0</v>
      </c>
      <c r="J185" s="126">
        <f>IF(J184=0,0,CHOOSE(J184,D189,E189,F189,G189,H189,I189,J189,K189,L189,M189,N189,O189,P189,Q189,R189,S189,T189,U189,V189,W189,X189,Y189,Z189,AA189,AB189,AC189,AD189,AE189))</f>
        <v>0</v>
      </c>
      <c r="K185" s="126">
        <f>IF(K184=0,0,CHOOSE(K184,D189,E189,F189,G189,H189,I189,J189,K189,L189,M189,N189,O189,P189,Q189,R189,S189,T189,U189,V189,W189,X189,Y189,Z189,AA189,AB189,AC189,AD189,AE189))</f>
        <v>0</v>
      </c>
      <c r="L185" s="126">
        <f>IF(L184=0,0,CHOOSE(L184,D189,E189,F189,G189,H189,I189,J189,K189,L189,M189,N189,O189,P189,Q189,R189,S189,T189,U189,V189,W189,X189,Y189,Z189,AA189,AB189,AC189,AD189,AE189))</f>
        <v>0</v>
      </c>
      <c r="M185" s="126">
        <f>IF(M184=0,0,CHOOSE(M184,D189,E189,F189,G189,H189,I189,J189,K189,L189,M189,N189,O189,P189,Q189,R189,S189,T189,U189,V189,W189,X189,Y189,Z189,AA189,AB189,AC189,AD189,AE189))</f>
        <v>0</v>
      </c>
      <c r="N185" s="126">
        <f>IF(N184=0,0,CHOOSE(N184,D189,E189,F189,G189,H189,I189,J189,K189,L189,M189,N189,O189,P189,Q189,R189,S189,T189,U189,V189,W189,X189,Y189,Z189,AA189,AB189,AC189,AD189,AE189))</f>
        <v>0</v>
      </c>
      <c r="O185" s="126">
        <f>IF(O184=0,0,CHOOSE(O184,D189,E189,F189,G189,H189,I189,J189,K189,L189,M189,N189,O189,P189,Q189,R189,S189,T189,U189,V189,W189,X189,Y189,Z189,AA189,AB189,AC189,AD189,AE189))</f>
        <v>0</v>
      </c>
      <c r="P185" s="126">
        <f>IF(P184=0,0,CHOOSE(P184,D189,E189,F189,G189,H189,I189,J189,K189,L189,M189,N189,O189,P189,Q189,R189,S189,T189,U189,V189,W189,X189,Y189,Z189,AA189,AB189,AC189,AD189,AE189))</f>
        <v>0</v>
      </c>
      <c r="Q185" s="126">
        <f>IF(Q184=0,0,CHOOSE(Q184,D189,E189,F189,G189,H189,I189,J189,K189,L189,M189,N189,O189,P189,Q189,R189,S189,T189,U189,V189,W189,X189,Y189,Z189,AA189,AB189,AC189,AD189,AE189))</f>
        <v>0</v>
      </c>
      <c r="R185" s="126">
        <f>IF(R184=0,0,CHOOSE(R184,D189,E189,F189,G189,H189,I189,J189,K189,L189,M189,N189,O189,P189,Q189,R189,S189,T189,U189,V189,W189,X189,Y189,Z189,AA189,AB189,AC189,AD189,AE189))</f>
        <v>0</v>
      </c>
      <c r="S185" s="126">
        <f>IF(S184=0,0,CHOOSE(S184,D189,E189,F189,G189,H189,I189,J189,K189,L189,M189,N189,O189,P189,Q189,R189,S189,T189,U189,V189,W189,X189,Y189,Z189,AA189,AB189,AC189,AD189,AE189))</f>
        <v>0</v>
      </c>
      <c r="T185" s="126">
        <f>IF(T184=0,0,CHOOSE(T184,D189,E189,F189,G189,H189,I189,J189,K189,L189,M189,N189,O189,P189,Q189,R189,S189,T189,U189,V189,W189,X189,Y189,Z189,AA189,AB189,AC189,AD189,AE189))</f>
        <v>0</v>
      </c>
      <c r="U185" s="126">
        <f>IF(U184=0,0,CHOOSE(U184,D189,E189,F189,G189,H189,I189,J189,K189,L189,M189,N189,O189,P189,Q189,R189,S189,T189,U189,V189,W189,X189,Y189,Z189,AA189,AB189,AC189,AD189,AE189))</f>
        <v>0</v>
      </c>
      <c r="V185" s="126">
        <f>IF(V184=0,0,CHOOSE(V184,D189,E189,F189,G189,H189,I189,J189,K189,L189,M189,N189,O189,P189,Q189,R189,S189,T189,U189,V189,W189,X189,Y189,Z189,AA189,AB189,AC189,AD189,AE189))</f>
        <v>0</v>
      </c>
      <c r="W185" s="126">
        <f>IF(W184=0,0,CHOOSE(W184,D189,E189,F189,G189,H189,I189,J189,K189,L189,M189,N189,O189,P189,Q189,R189,S189,T189,U189,V189,W189,X189,Y189,Z189,AA189,AB189,AC189,AD189,AE189))</f>
        <v>0</v>
      </c>
      <c r="X185" s="126">
        <f>IF(X184=0,0,CHOOSE(X184,D189,E189,F189,G189,H189,I189,J189,K189,L189,M189,N189,O189,P189,Q189,R189,S189,T189,U189,V189,W189,X189,Y189,Z189,AA189,AB189,AC189,AD189,AE189))</f>
        <v>0</v>
      </c>
      <c r="Y185" s="126">
        <f>IF(Y184=0,0,CHOOSE(Y184,D189,E189,F189,G189,H189,I189,J189,K189,L189,M189,N189,O189,P189,Q189,R189,S189,T189,U189,V189,W189,X189,Y189,Z189,AA189,AB189,AC189,AD189,AE189))</f>
        <v>0</v>
      </c>
      <c r="Z185" s="126">
        <f>IF(Z184=0,0,CHOOSE(Z184,D189,E189,F189,G189,H189,I189,J189,K189,L189,M189,N189,O189,P189,Q189,R189,S189,T189,U189,V189,W189,X189,Y189,Z189,AA189,AB189,AC189,AD189,AE189))</f>
        <v>0</v>
      </c>
      <c r="AA185" s="126">
        <f>IF(AA184=0,0,CHOOSE(AA184,D189,E189,F189,G189,H189,I189,J189,K189,L189,M189,N189,O189,P189,Q189,R189,S189,T189,U189,V189,W189,X189,Y189,Z189,AA189,AB189,AC189,AD189,AE189))</f>
        <v>0</v>
      </c>
      <c r="AB185" s="126">
        <f>IF(AB184=0,0,CHOOSE(AB184,D189,E189,F189,G189,H189,I189,J189,K189,L189,M189,N189,O189,P189,Q189,R189,S189,T189,U189,V189,W189,X189,Y189,Z189,AA189,AB189,AC189,AD189,AE189))</f>
        <v>0</v>
      </c>
      <c r="AC185" s="126">
        <f>IF(AC184=0,0,CHOOSE(AC184,D189,E189,F189,G189,H189,I189,J189,K189,L189,M189,N189,O189,P189,Q189,R189,S189,T189,U189,V189,W189,X189,Y189,Z189,AA189,AB189,AC189,AD189,AE189))</f>
        <v>0</v>
      </c>
      <c r="AD185" s="126">
        <f>IF(AD184=0,0,CHOOSE(AD184,D189,E189,F189,G189,H189,I189,J189,K189,L189,M189,N189,O189,P189,Q189,R189,S189,T189,U189,V189,W189,X189,Y189,Z189,AA189,AB189,AC189,AD189,AE189))</f>
        <v>0</v>
      </c>
      <c r="AE185" s="126">
        <f>IF(AE184=0,0,CHOOSE(AE184,D189,E189,F189,G189,H189,I189,J189,K189,L189,M189,N189,O189,P189,Q189,R189,S189,T189,U189,V189,W189,X189,Y189,Z189,AA189,AB189,AC189,AD189,AE189))</f>
        <v>0</v>
      </c>
      <c r="AF185" s="131"/>
      <c r="AG185" s="131"/>
      <c r="AH185" s="131"/>
      <c r="AI185" s="131"/>
      <c r="AJ185" s="131"/>
      <c r="AK185" s="131"/>
      <c r="AL185" s="131"/>
      <c r="AM185" s="131"/>
      <c r="AN185" s="131"/>
      <c r="AO185" s="131"/>
      <c r="AP185" s="131"/>
      <c r="AQ185" s="131"/>
      <c r="AR185" s="45"/>
      <c r="AS185" s="45"/>
      <c r="AT185" s="45"/>
      <c r="AU185" s="45"/>
      <c r="AV185" s="45"/>
      <c r="AW185" s="45"/>
      <c r="AX185" s="45"/>
      <c r="AY185" s="45"/>
      <c r="AZ185" s="45"/>
      <c r="BA185" s="45"/>
      <c r="BB185" s="45"/>
      <c r="BC185" s="45"/>
      <c r="BD185" s="45"/>
    </row>
    <row r="186" spans="1:56" s="12" customFormat="1">
      <c r="A186" s="39"/>
      <c r="D186" s="22"/>
      <c r="E186" s="22"/>
      <c r="F186" s="22"/>
      <c r="G186" s="22"/>
      <c r="H186" s="22"/>
      <c r="I186" s="22"/>
      <c r="J186" s="22"/>
      <c r="K186" s="22"/>
      <c r="L186" s="22"/>
      <c r="M186" s="22"/>
      <c r="N186" s="22"/>
      <c r="O186" s="22"/>
      <c r="P186" s="22"/>
      <c r="Q186" s="22"/>
      <c r="R186" s="22"/>
      <c r="S186" s="22"/>
      <c r="T186" s="22"/>
      <c r="U186" s="22"/>
      <c r="V186" s="22"/>
      <c r="W186" s="22"/>
      <c r="X186" s="22"/>
      <c r="Y186" s="22"/>
      <c r="Z186" s="22"/>
      <c r="AA186" s="22"/>
      <c r="AB186" s="22"/>
      <c r="AC186" s="22"/>
      <c r="AD186" s="50"/>
      <c r="AE186" s="50"/>
      <c r="AF186" s="50"/>
      <c r="AG186" s="50"/>
      <c r="AH186" s="50"/>
      <c r="AI186" s="50"/>
      <c r="AJ186" s="50"/>
      <c r="AK186" s="50"/>
      <c r="AL186" s="50"/>
      <c r="AM186" s="50"/>
      <c r="AN186" s="50"/>
      <c r="AO186" s="50"/>
      <c r="AP186" s="50"/>
      <c r="AQ186" s="50"/>
      <c r="AR186" s="45"/>
      <c r="AS186" s="45"/>
      <c r="AT186" s="45"/>
      <c r="AU186" s="45"/>
      <c r="AV186" s="45"/>
      <c r="AW186" s="45"/>
      <c r="AX186" s="45"/>
      <c r="AY186" s="45"/>
      <c r="AZ186" s="45"/>
      <c r="BA186" s="45"/>
      <c r="BB186" s="45"/>
      <c r="BC186" s="45"/>
      <c r="BD186" s="45"/>
    </row>
    <row r="187" spans="1:56" s="12" customFormat="1">
      <c r="A187" s="49" t="str">
        <f>+"Output "&amp; 'Input 4 - External Financing WB'!A173&amp;""</f>
        <v>Output IDA - SML</v>
      </c>
      <c r="C187" s="51"/>
      <c r="D187" s="52">
        <f>D$8</f>
        <v>0</v>
      </c>
      <c r="E187" s="25">
        <f t="shared" ref="E187:AE187" si="201">D187+1</f>
        <v>1</v>
      </c>
      <c r="F187" s="25">
        <f t="shared" si="201"/>
        <v>2</v>
      </c>
      <c r="G187" s="25">
        <f t="shared" si="201"/>
        <v>3</v>
      </c>
      <c r="H187" s="25">
        <f t="shared" si="201"/>
        <v>4</v>
      </c>
      <c r="I187" s="25">
        <f t="shared" si="201"/>
        <v>5</v>
      </c>
      <c r="J187" s="25">
        <f t="shared" si="201"/>
        <v>6</v>
      </c>
      <c r="K187" s="25">
        <f t="shared" si="201"/>
        <v>7</v>
      </c>
      <c r="L187" s="25">
        <f t="shared" si="201"/>
        <v>8</v>
      </c>
      <c r="M187" s="25">
        <f t="shared" si="201"/>
        <v>9</v>
      </c>
      <c r="N187" s="25">
        <f t="shared" si="201"/>
        <v>10</v>
      </c>
      <c r="O187" s="25">
        <f t="shared" si="201"/>
        <v>11</v>
      </c>
      <c r="P187" s="25">
        <f t="shared" si="201"/>
        <v>12</v>
      </c>
      <c r="Q187" s="25">
        <f t="shared" si="201"/>
        <v>13</v>
      </c>
      <c r="R187" s="25">
        <f t="shared" si="201"/>
        <v>14</v>
      </c>
      <c r="S187" s="25">
        <f t="shared" si="201"/>
        <v>15</v>
      </c>
      <c r="T187" s="25">
        <f t="shared" si="201"/>
        <v>16</v>
      </c>
      <c r="U187" s="25">
        <f t="shared" si="201"/>
        <v>17</v>
      </c>
      <c r="V187" s="25">
        <f t="shared" si="201"/>
        <v>18</v>
      </c>
      <c r="W187" s="25">
        <f t="shared" si="201"/>
        <v>19</v>
      </c>
      <c r="X187" s="25">
        <f t="shared" si="201"/>
        <v>20</v>
      </c>
      <c r="Y187" s="25">
        <f t="shared" si="201"/>
        <v>21</v>
      </c>
      <c r="Z187" s="25">
        <f t="shared" si="201"/>
        <v>22</v>
      </c>
      <c r="AA187" s="25">
        <f t="shared" si="201"/>
        <v>23</v>
      </c>
      <c r="AB187" s="25">
        <f t="shared" si="201"/>
        <v>24</v>
      </c>
      <c r="AC187" s="25">
        <f t="shared" si="201"/>
        <v>25</v>
      </c>
      <c r="AD187" s="25">
        <f t="shared" si="201"/>
        <v>26</v>
      </c>
      <c r="AE187" s="25">
        <f t="shared" si="201"/>
        <v>27</v>
      </c>
      <c r="AF187" s="50"/>
      <c r="AG187" s="50"/>
      <c r="AH187" s="50"/>
      <c r="AI187" s="50"/>
      <c r="AJ187" s="50"/>
      <c r="AK187" s="50"/>
      <c r="AL187" s="50"/>
      <c r="AM187" s="50"/>
      <c r="AN187" s="50"/>
      <c r="AO187" s="50"/>
      <c r="AP187" s="50"/>
      <c r="AQ187" s="50"/>
      <c r="AR187" s="45"/>
      <c r="AS187" s="45"/>
      <c r="AT187" s="45"/>
      <c r="AU187" s="45"/>
      <c r="AV187" s="45"/>
      <c r="AW187" s="45"/>
      <c r="AX187" s="45"/>
      <c r="AY187" s="45"/>
      <c r="AZ187" s="45"/>
      <c r="BA187" s="45"/>
      <c r="BB187" s="45"/>
      <c r="BC187" s="45"/>
      <c r="BD187" s="45"/>
    </row>
    <row r="188" spans="1:56" s="12" customFormat="1">
      <c r="A188" s="39"/>
      <c r="C188" s="54" t="str">
        <f>$C$137</f>
        <v>New forex borrowing (gross, USD)</v>
      </c>
      <c r="D188" s="85">
        <f t="shared" ref="D188:AE188" si="202">L13</f>
        <v>0</v>
      </c>
      <c r="E188" s="85">
        <f t="shared" si="202"/>
        <v>0</v>
      </c>
      <c r="F188" s="85">
        <f t="shared" si="202"/>
        <v>0</v>
      </c>
      <c r="G188" s="85">
        <f t="shared" si="202"/>
        <v>0</v>
      </c>
      <c r="H188" s="85">
        <f t="shared" si="202"/>
        <v>0</v>
      </c>
      <c r="I188" s="85">
        <f t="shared" si="202"/>
        <v>0</v>
      </c>
      <c r="J188" s="85">
        <f t="shared" si="202"/>
        <v>0</v>
      </c>
      <c r="K188" s="85">
        <f t="shared" si="202"/>
        <v>0</v>
      </c>
      <c r="L188" s="85">
        <f t="shared" si="202"/>
        <v>0</v>
      </c>
      <c r="M188" s="85">
        <f t="shared" si="202"/>
        <v>0</v>
      </c>
      <c r="N188" s="85">
        <f t="shared" si="202"/>
        <v>0</v>
      </c>
      <c r="O188" s="85">
        <f t="shared" si="202"/>
        <v>0</v>
      </c>
      <c r="P188" s="85">
        <f t="shared" si="202"/>
        <v>0</v>
      </c>
      <c r="Q188" s="85">
        <f t="shared" si="202"/>
        <v>0</v>
      </c>
      <c r="R188" s="85">
        <f t="shared" si="202"/>
        <v>0</v>
      </c>
      <c r="S188" s="85">
        <f t="shared" si="202"/>
        <v>0</v>
      </c>
      <c r="T188" s="85">
        <f t="shared" si="202"/>
        <v>0</v>
      </c>
      <c r="U188" s="85">
        <f t="shared" si="202"/>
        <v>0</v>
      </c>
      <c r="V188" s="85">
        <f t="shared" si="202"/>
        <v>0</v>
      </c>
      <c r="W188" s="85">
        <f t="shared" si="202"/>
        <v>0</v>
      </c>
      <c r="X188" s="85">
        <f t="shared" si="202"/>
        <v>0</v>
      </c>
      <c r="Y188" s="85">
        <f t="shared" si="202"/>
        <v>0</v>
      </c>
      <c r="Z188" s="85">
        <f t="shared" si="202"/>
        <v>0</v>
      </c>
      <c r="AA188" s="85">
        <f t="shared" si="202"/>
        <v>0</v>
      </c>
      <c r="AB188" s="85">
        <f t="shared" si="202"/>
        <v>0</v>
      </c>
      <c r="AC188" s="85">
        <f t="shared" si="202"/>
        <v>0</v>
      </c>
      <c r="AD188" s="85">
        <f t="shared" si="202"/>
        <v>0</v>
      </c>
      <c r="AE188" s="85">
        <f t="shared" si="202"/>
        <v>0</v>
      </c>
      <c r="AF188" s="50"/>
      <c r="AG188" s="50"/>
      <c r="AH188" s="50"/>
      <c r="AI188" s="50"/>
      <c r="AJ188" s="50"/>
      <c r="AK188" s="50"/>
      <c r="AL188" s="50"/>
      <c r="AM188" s="50"/>
      <c r="AN188" s="50"/>
      <c r="AO188" s="50"/>
      <c r="AP188" s="50"/>
      <c r="AQ188" s="50"/>
      <c r="AR188" s="45"/>
      <c r="AS188" s="45"/>
      <c r="AT188" s="45"/>
      <c r="AU188" s="45"/>
      <c r="AV188" s="45"/>
      <c r="AW188" s="45"/>
      <c r="AX188" s="45"/>
      <c r="AY188" s="45"/>
      <c r="AZ188" s="45"/>
      <c r="BA188" s="45"/>
      <c r="BB188" s="45"/>
      <c r="BC188" s="45"/>
      <c r="BD188" s="45"/>
    </row>
    <row r="189" spans="1:56" s="12" customFormat="1">
      <c r="A189" s="39"/>
      <c r="C189" s="30" t="str">
        <f>$C$138</f>
        <v>cumulative</v>
      </c>
      <c r="D189" s="126">
        <f>D188</f>
        <v>0</v>
      </c>
      <c r="E189" s="129">
        <f>SUM($D188:E188)</f>
        <v>0</v>
      </c>
      <c r="F189" s="129">
        <f>SUM($D188:F188)</f>
        <v>0</v>
      </c>
      <c r="G189" s="129">
        <f>SUM($D188:G188)</f>
        <v>0</v>
      </c>
      <c r="H189" s="129">
        <f>SUM($D188:H188)</f>
        <v>0</v>
      </c>
      <c r="I189" s="129">
        <f>SUM($D188:I188)</f>
        <v>0</v>
      </c>
      <c r="J189" s="129">
        <f>SUM($D188:J188)</f>
        <v>0</v>
      </c>
      <c r="K189" s="129">
        <f>SUM($D188:K188)</f>
        <v>0</v>
      </c>
      <c r="L189" s="129">
        <f>SUM($D188:L188)</f>
        <v>0</v>
      </c>
      <c r="M189" s="129">
        <f>SUM($D188:M188)</f>
        <v>0</v>
      </c>
      <c r="N189" s="129">
        <f>SUM($D188:N188)</f>
        <v>0</v>
      </c>
      <c r="O189" s="129">
        <f>SUM($D188:O188)</f>
        <v>0</v>
      </c>
      <c r="P189" s="129">
        <f>SUM($D188:P188)</f>
        <v>0</v>
      </c>
      <c r="Q189" s="129">
        <f>SUM($D188:Q188)</f>
        <v>0</v>
      </c>
      <c r="R189" s="129">
        <f>SUM($D188:R188)</f>
        <v>0</v>
      </c>
      <c r="S189" s="129">
        <f>SUM($D188:S188)</f>
        <v>0</v>
      </c>
      <c r="T189" s="129">
        <f>SUM($D188:T188)</f>
        <v>0</v>
      </c>
      <c r="U189" s="129">
        <f>SUM($D188:U188)</f>
        <v>0</v>
      </c>
      <c r="V189" s="129">
        <f>SUM($D188:V188)</f>
        <v>0</v>
      </c>
      <c r="W189" s="129">
        <f>SUM($D188:W188)</f>
        <v>0</v>
      </c>
      <c r="X189" s="129">
        <f>SUM($D188:X188)</f>
        <v>0</v>
      </c>
      <c r="Y189" s="129">
        <f>SUM($D188:Y188)</f>
        <v>0</v>
      </c>
      <c r="Z189" s="129">
        <f>SUM($D188:Z188)</f>
        <v>0</v>
      </c>
      <c r="AA189" s="129">
        <f>SUM($D188:AA188)</f>
        <v>0</v>
      </c>
      <c r="AB189" s="129">
        <f>SUM($D188:AB188)</f>
        <v>0</v>
      </c>
      <c r="AC189" s="129">
        <f>SUM($D188:AC188)</f>
        <v>0</v>
      </c>
      <c r="AD189" s="129">
        <f>SUM($D188:AD188)</f>
        <v>0</v>
      </c>
      <c r="AE189" s="129">
        <f>SUM($D188:AE188)</f>
        <v>0</v>
      </c>
      <c r="AF189" s="50"/>
      <c r="AG189" s="50"/>
      <c r="AH189" s="50"/>
      <c r="AI189" s="50"/>
      <c r="AJ189" s="50"/>
      <c r="AK189" s="50"/>
      <c r="AL189" s="50"/>
      <c r="AM189" s="50"/>
      <c r="AN189" s="50"/>
      <c r="AO189" s="50"/>
      <c r="AP189" s="50"/>
      <c r="AQ189" s="50"/>
      <c r="AR189" s="45"/>
      <c r="AS189" s="45"/>
      <c r="AT189" s="45"/>
      <c r="AU189" s="45"/>
      <c r="AV189" s="45"/>
      <c r="AW189" s="45"/>
      <c r="AX189" s="45"/>
      <c r="AY189" s="45"/>
      <c r="AZ189" s="45"/>
      <c r="BA189" s="45"/>
      <c r="BB189" s="45"/>
      <c r="BC189" s="45"/>
      <c r="BD189" s="45"/>
    </row>
    <row r="190" spans="1:56" s="12" customFormat="1">
      <c r="A190" s="39"/>
      <c r="C190" s="30" t="str">
        <f>$C$139</f>
        <v>Stock of new forex debt (in USD)</v>
      </c>
      <c r="D190" s="124">
        <f>D188-D194</f>
        <v>0</v>
      </c>
      <c r="E190" s="126">
        <f t="shared" ref="E190:AE190" si="203">D190+E188-E194</f>
        <v>0</v>
      </c>
      <c r="F190" s="126">
        <f t="shared" si="203"/>
        <v>0</v>
      </c>
      <c r="G190" s="126">
        <f t="shared" si="203"/>
        <v>0</v>
      </c>
      <c r="H190" s="126">
        <f t="shared" si="203"/>
        <v>0</v>
      </c>
      <c r="I190" s="126">
        <f t="shared" si="203"/>
        <v>0</v>
      </c>
      <c r="J190" s="126">
        <f t="shared" si="203"/>
        <v>0</v>
      </c>
      <c r="K190" s="126">
        <f t="shared" si="203"/>
        <v>0</v>
      </c>
      <c r="L190" s="126">
        <f t="shared" si="203"/>
        <v>0</v>
      </c>
      <c r="M190" s="126">
        <f t="shared" si="203"/>
        <v>0</v>
      </c>
      <c r="N190" s="126">
        <f t="shared" si="203"/>
        <v>0</v>
      </c>
      <c r="O190" s="126">
        <f t="shared" si="203"/>
        <v>0</v>
      </c>
      <c r="P190" s="126">
        <f t="shared" si="203"/>
        <v>0</v>
      </c>
      <c r="Q190" s="126">
        <f t="shared" si="203"/>
        <v>0</v>
      </c>
      <c r="R190" s="126">
        <f t="shared" si="203"/>
        <v>0</v>
      </c>
      <c r="S190" s="126">
        <f t="shared" si="203"/>
        <v>0</v>
      </c>
      <c r="T190" s="126">
        <f t="shared" si="203"/>
        <v>0</v>
      </c>
      <c r="U190" s="126">
        <f t="shared" si="203"/>
        <v>0</v>
      </c>
      <c r="V190" s="126">
        <f t="shared" si="203"/>
        <v>0</v>
      </c>
      <c r="W190" s="126">
        <f t="shared" si="203"/>
        <v>0</v>
      </c>
      <c r="X190" s="126">
        <f t="shared" si="203"/>
        <v>0</v>
      </c>
      <c r="Y190" s="126">
        <f t="shared" si="203"/>
        <v>0</v>
      </c>
      <c r="Z190" s="126">
        <f t="shared" si="203"/>
        <v>0</v>
      </c>
      <c r="AA190" s="126">
        <f t="shared" si="203"/>
        <v>0</v>
      </c>
      <c r="AB190" s="126">
        <f t="shared" si="203"/>
        <v>0</v>
      </c>
      <c r="AC190" s="126">
        <f t="shared" si="203"/>
        <v>0</v>
      </c>
      <c r="AD190" s="126">
        <f t="shared" si="203"/>
        <v>0</v>
      </c>
      <c r="AE190" s="126">
        <f t="shared" si="203"/>
        <v>0</v>
      </c>
      <c r="AF190" s="50"/>
      <c r="AG190" s="50"/>
      <c r="AH190" s="50"/>
      <c r="AI190" s="50"/>
      <c r="AJ190" s="50"/>
      <c r="AK190" s="50"/>
      <c r="AL190" s="50"/>
      <c r="AM190" s="50"/>
      <c r="AN190" s="50"/>
      <c r="AO190" s="50"/>
      <c r="AP190" s="50"/>
      <c r="AQ190" s="50"/>
      <c r="AR190" s="45"/>
      <c r="AS190" s="45"/>
      <c r="AT190" s="45"/>
      <c r="AU190" s="45"/>
      <c r="AV190" s="45"/>
      <c r="AW190" s="45"/>
      <c r="AX190" s="45"/>
      <c r="AY190" s="45"/>
      <c r="AZ190" s="45"/>
      <c r="BA190" s="45"/>
      <c r="BB190" s="45"/>
      <c r="BC190" s="45"/>
      <c r="BD190" s="45"/>
    </row>
    <row r="191" spans="1:56" s="12" customFormat="1">
      <c r="A191" s="39"/>
      <c r="C191" s="113" t="str">
        <f>+TEXT(C180,"#")&amp;"   "&amp;TEXT(A173,"#")</f>
        <v>PV of debt   IDA - SML</v>
      </c>
      <c r="D191" s="56">
        <f>IF($B176&gt;=$B177,D188,D188*D180/100)</f>
        <v>0</v>
      </c>
      <c r="E191" s="56">
        <f t="shared" ref="E191:AE191" si="204">IF($B176&gt;=$B177,D191-E194+E188,D191*(1+$B177)-E192+E188*$D180/100)</f>
        <v>0</v>
      </c>
      <c r="F191" s="56">
        <f t="shared" si="204"/>
        <v>0</v>
      </c>
      <c r="G191" s="56">
        <f t="shared" si="204"/>
        <v>0</v>
      </c>
      <c r="H191" s="56">
        <f t="shared" si="204"/>
        <v>0</v>
      </c>
      <c r="I191" s="56">
        <f t="shared" si="204"/>
        <v>0</v>
      </c>
      <c r="J191" s="56">
        <f t="shared" si="204"/>
        <v>0</v>
      </c>
      <c r="K191" s="56">
        <f t="shared" si="204"/>
        <v>0</v>
      </c>
      <c r="L191" s="56">
        <f t="shared" si="204"/>
        <v>0</v>
      </c>
      <c r="M191" s="56">
        <f t="shared" si="204"/>
        <v>0</v>
      </c>
      <c r="N191" s="56">
        <f t="shared" si="204"/>
        <v>0</v>
      </c>
      <c r="O191" s="56">
        <f t="shared" si="204"/>
        <v>0</v>
      </c>
      <c r="P191" s="56">
        <f t="shared" si="204"/>
        <v>0</v>
      </c>
      <c r="Q191" s="56">
        <f t="shared" si="204"/>
        <v>0</v>
      </c>
      <c r="R191" s="56">
        <f t="shared" si="204"/>
        <v>0</v>
      </c>
      <c r="S191" s="56">
        <f t="shared" si="204"/>
        <v>0</v>
      </c>
      <c r="T191" s="56">
        <f t="shared" si="204"/>
        <v>0</v>
      </c>
      <c r="U191" s="56">
        <f t="shared" si="204"/>
        <v>0</v>
      </c>
      <c r="V191" s="56">
        <f t="shared" si="204"/>
        <v>0</v>
      </c>
      <c r="W191" s="56">
        <f t="shared" si="204"/>
        <v>0</v>
      </c>
      <c r="X191" s="56">
        <f t="shared" si="204"/>
        <v>0</v>
      </c>
      <c r="Y191" s="56">
        <f t="shared" si="204"/>
        <v>0</v>
      </c>
      <c r="Z191" s="56">
        <f t="shared" si="204"/>
        <v>0</v>
      </c>
      <c r="AA191" s="56">
        <f t="shared" si="204"/>
        <v>0</v>
      </c>
      <c r="AB191" s="56">
        <f t="shared" si="204"/>
        <v>0</v>
      </c>
      <c r="AC191" s="56">
        <f t="shared" si="204"/>
        <v>0</v>
      </c>
      <c r="AD191" s="56">
        <f t="shared" si="204"/>
        <v>0</v>
      </c>
      <c r="AE191" s="56">
        <f t="shared" si="204"/>
        <v>0</v>
      </c>
      <c r="AF191" s="50"/>
      <c r="AG191" s="50"/>
      <c r="AH191" s="50"/>
      <c r="AI191" s="50"/>
      <c r="AJ191" s="50"/>
      <c r="AK191" s="50"/>
      <c r="AL191" s="50"/>
      <c r="AM191" s="50"/>
      <c r="AN191" s="50"/>
      <c r="AO191" s="50"/>
      <c r="AP191" s="50"/>
      <c r="AQ191" s="50"/>
      <c r="AR191" s="50"/>
      <c r="AS191" s="50"/>
      <c r="AT191" s="50"/>
      <c r="AU191" s="50"/>
      <c r="AV191" s="50"/>
      <c r="AW191" s="50"/>
      <c r="AX191" s="50"/>
      <c r="AY191" s="50"/>
      <c r="AZ191" s="50"/>
      <c r="BA191" s="50"/>
      <c r="BB191" s="50"/>
      <c r="BC191" s="50"/>
      <c r="BD191" s="50"/>
    </row>
    <row r="192" spans="1:56" s="12" customFormat="1">
      <c r="C192" s="30" t="str">
        <f>$C$141</f>
        <v>Total debt service (in USD)</v>
      </c>
      <c r="D192" s="129">
        <f t="shared" ref="D192:AE192" si="205">D193+D194</f>
        <v>0</v>
      </c>
      <c r="E192" s="129">
        <f t="shared" si="205"/>
        <v>0</v>
      </c>
      <c r="F192" s="129">
        <f t="shared" si="205"/>
        <v>0</v>
      </c>
      <c r="G192" s="129">
        <f t="shared" si="205"/>
        <v>0</v>
      </c>
      <c r="H192" s="129">
        <f t="shared" si="205"/>
        <v>0</v>
      </c>
      <c r="I192" s="129">
        <f t="shared" si="205"/>
        <v>0</v>
      </c>
      <c r="J192" s="129">
        <f t="shared" si="205"/>
        <v>0</v>
      </c>
      <c r="K192" s="129">
        <f t="shared" si="205"/>
        <v>0</v>
      </c>
      <c r="L192" s="129">
        <f t="shared" si="205"/>
        <v>0</v>
      </c>
      <c r="M192" s="129">
        <f t="shared" si="205"/>
        <v>0</v>
      </c>
      <c r="N192" s="129">
        <f t="shared" si="205"/>
        <v>0</v>
      </c>
      <c r="O192" s="129">
        <f t="shared" si="205"/>
        <v>0</v>
      </c>
      <c r="P192" s="129">
        <f t="shared" si="205"/>
        <v>0</v>
      </c>
      <c r="Q192" s="129">
        <f t="shared" si="205"/>
        <v>0</v>
      </c>
      <c r="R192" s="129">
        <f t="shared" si="205"/>
        <v>0</v>
      </c>
      <c r="S192" s="129">
        <f t="shared" si="205"/>
        <v>0</v>
      </c>
      <c r="T192" s="129">
        <f t="shared" si="205"/>
        <v>0</v>
      </c>
      <c r="U192" s="129">
        <f t="shared" si="205"/>
        <v>0</v>
      </c>
      <c r="V192" s="129">
        <f t="shared" si="205"/>
        <v>0</v>
      </c>
      <c r="W192" s="129">
        <f t="shared" si="205"/>
        <v>0</v>
      </c>
      <c r="X192" s="129">
        <f t="shared" si="205"/>
        <v>0</v>
      </c>
      <c r="Y192" s="129">
        <f t="shared" si="205"/>
        <v>0</v>
      </c>
      <c r="Z192" s="129">
        <f t="shared" si="205"/>
        <v>0</v>
      </c>
      <c r="AA192" s="129">
        <f t="shared" si="205"/>
        <v>0</v>
      </c>
      <c r="AB192" s="129">
        <f t="shared" si="205"/>
        <v>0</v>
      </c>
      <c r="AC192" s="129">
        <f t="shared" si="205"/>
        <v>0</v>
      </c>
      <c r="AD192" s="129">
        <f t="shared" si="205"/>
        <v>0</v>
      </c>
      <c r="AE192" s="129">
        <f t="shared" si="205"/>
        <v>0</v>
      </c>
      <c r="AF192" s="23"/>
      <c r="AG192" s="23"/>
      <c r="AH192" s="23"/>
      <c r="AI192" s="23"/>
      <c r="AJ192" s="23"/>
      <c r="AK192" s="23"/>
      <c r="AL192" s="23"/>
      <c r="AM192" s="23"/>
      <c r="AN192" s="23"/>
      <c r="AO192" s="23"/>
      <c r="AP192" s="59"/>
      <c r="AQ192" s="23"/>
      <c r="AR192" s="45"/>
      <c r="AS192" s="45"/>
      <c r="AT192" s="45"/>
      <c r="AU192" s="45"/>
      <c r="AV192" s="45"/>
      <c r="AW192" s="45"/>
      <c r="AX192" s="45"/>
      <c r="AY192" s="45"/>
      <c r="AZ192" s="45"/>
      <c r="BA192" s="45"/>
      <c r="BB192" s="45"/>
      <c r="BC192" s="45"/>
      <c r="BD192" s="45"/>
    </row>
    <row r="193" spans="1:56" s="12" customFormat="1">
      <c r="C193" s="30" t="str">
        <f>$C$142</f>
        <v>Interest</v>
      </c>
      <c r="D193" s="129"/>
      <c r="E193" s="129">
        <f t="shared" ref="E193:AE193" si="206">$B176*D190</f>
        <v>0</v>
      </c>
      <c r="F193" s="129">
        <f t="shared" si="206"/>
        <v>0</v>
      </c>
      <c r="G193" s="129">
        <f t="shared" si="206"/>
        <v>0</v>
      </c>
      <c r="H193" s="129">
        <f t="shared" si="206"/>
        <v>0</v>
      </c>
      <c r="I193" s="129">
        <f t="shared" si="206"/>
        <v>0</v>
      </c>
      <c r="J193" s="129">
        <f t="shared" si="206"/>
        <v>0</v>
      </c>
      <c r="K193" s="129">
        <f t="shared" si="206"/>
        <v>0</v>
      </c>
      <c r="L193" s="129">
        <f t="shared" si="206"/>
        <v>0</v>
      </c>
      <c r="M193" s="129">
        <f t="shared" si="206"/>
        <v>0</v>
      </c>
      <c r="N193" s="129">
        <f t="shared" si="206"/>
        <v>0</v>
      </c>
      <c r="O193" s="129">
        <f t="shared" si="206"/>
        <v>0</v>
      </c>
      <c r="P193" s="129">
        <f t="shared" si="206"/>
        <v>0</v>
      </c>
      <c r="Q193" s="129">
        <f t="shared" si="206"/>
        <v>0</v>
      </c>
      <c r="R193" s="129">
        <f t="shared" si="206"/>
        <v>0</v>
      </c>
      <c r="S193" s="129">
        <f t="shared" si="206"/>
        <v>0</v>
      </c>
      <c r="T193" s="129">
        <f t="shared" si="206"/>
        <v>0</v>
      </c>
      <c r="U193" s="129">
        <f t="shared" si="206"/>
        <v>0</v>
      </c>
      <c r="V193" s="129">
        <f t="shared" si="206"/>
        <v>0</v>
      </c>
      <c r="W193" s="129">
        <f t="shared" si="206"/>
        <v>0</v>
      </c>
      <c r="X193" s="129">
        <f t="shared" si="206"/>
        <v>0</v>
      </c>
      <c r="Y193" s="129">
        <f t="shared" si="206"/>
        <v>0</v>
      </c>
      <c r="Z193" s="129">
        <f t="shared" si="206"/>
        <v>0</v>
      </c>
      <c r="AA193" s="129">
        <f t="shared" si="206"/>
        <v>0</v>
      </c>
      <c r="AB193" s="129">
        <f t="shared" si="206"/>
        <v>0</v>
      </c>
      <c r="AC193" s="129">
        <f t="shared" si="206"/>
        <v>0</v>
      </c>
      <c r="AD193" s="129">
        <f t="shared" si="206"/>
        <v>0</v>
      </c>
      <c r="AE193" s="129">
        <f t="shared" si="206"/>
        <v>0</v>
      </c>
      <c r="AF193" s="45"/>
      <c r="AG193" s="45"/>
      <c r="AH193" s="45"/>
      <c r="AI193" s="45"/>
      <c r="AJ193" s="45"/>
      <c r="AK193" s="45"/>
      <c r="AL193" s="45"/>
      <c r="AM193" s="45"/>
      <c r="AN193" s="45"/>
      <c r="AO193" s="45"/>
      <c r="AP193" s="60"/>
      <c r="AQ193" s="45"/>
      <c r="AR193" s="45"/>
      <c r="AS193" s="45"/>
      <c r="AT193" s="45"/>
      <c r="AU193" s="45"/>
      <c r="AV193" s="45"/>
      <c r="AW193" s="45"/>
      <c r="AX193" s="45"/>
      <c r="AY193" s="45"/>
      <c r="AZ193" s="45"/>
      <c r="BA193" s="45"/>
      <c r="BB193" s="45"/>
      <c r="BC193" s="45"/>
      <c r="BD193" s="45"/>
    </row>
    <row r="194" spans="1:56" s="12" customFormat="1">
      <c r="C194" s="30" t="str">
        <f>$C$143</f>
        <v>Amortization</v>
      </c>
      <c r="D194" s="129">
        <f>(D183-D185)/(B175-B174)</f>
        <v>0</v>
      </c>
      <c r="E194" s="129">
        <f>(E183-E185)/(B175-B174)</f>
        <v>0</v>
      </c>
      <c r="F194" s="129">
        <f>(F183-F185)/(B175-B174)</f>
        <v>0</v>
      </c>
      <c r="G194" s="129">
        <f>(G183-G185)/(B175-B174)</f>
        <v>0</v>
      </c>
      <c r="H194" s="129">
        <f>(H183-H185)/(B175-B174)</f>
        <v>0</v>
      </c>
      <c r="I194" s="129">
        <f>(I183-I185)/(B175-B174)</f>
        <v>0</v>
      </c>
      <c r="J194" s="129">
        <f>(J183-J185)/(B175-B174)</f>
        <v>0</v>
      </c>
      <c r="K194" s="129">
        <f>(K183-K185)/(B175-B174)</f>
        <v>0</v>
      </c>
      <c r="L194" s="129">
        <f>(L183-L185)/(B175-B174)</f>
        <v>0</v>
      </c>
      <c r="M194" s="129">
        <f>(M183-M185)/(B175-B174)</f>
        <v>0</v>
      </c>
      <c r="N194" s="129">
        <f>(N183-N185)/(B175-B174)</f>
        <v>0</v>
      </c>
      <c r="O194" s="129">
        <f>(O183-O185)/(B175-B174)</f>
        <v>0</v>
      </c>
      <c r="P194" s="129">
        <f>(P183-P185)/(B175-B174)</f>
        <v>0</v>
      </c>
      <c r="Q194" s="129">
        <f>(Q183-Q185)/(B175-B174)</f>
        <v>0</v>
      </c>
      <c r="R194" s="129">
        <f>(R183-R185)/(B175-B174)</f>
        <v>0</v>
      </c>
      <c r="S194" s="129">
        <f>(S183-S185)/(B175-B174)</f>
        <v>0</v>
      </c>
      <c r="T194" s="129">
        <f>(T183-T185)/(B175-B174)</f>
        <v>0</v>
      </c>
      <c r="U194" s="129">
        <f>(U183-U185)/(B175-B174)</f>
        <v>0</v>
      </c>
      <c r="V194" s="129">
        <f>(V183-V185)/(B175-B174)</f>
        <v>0</v>
      </c>
      <c r="W194" s="129">
        <f>(W183-W185)/(B175-B174)</f>
        <v>0</v>
      </c>
      <c r="X194" s="129">
        <f>(X183-X185)/(B175-B174)</f>
        <v>0</v>
      </c>
      <c r="Y194" s="129">
        <f>(Y183-Y185)/(B175-B174)</f>
        <v>0</v>
      </c>
      <c r="Z194" s="129">
        <f>(Z183-Z185)/(B175-B174)</f>
        <v>0</v>
      </c>
      <c r="AA194" s="129">
        <f>(AA183-AA185)/(B175-B174)</f>
        <v>0</v>
      </c>
      <c r="AB194" s="129">
        <f>(AB183-AB185)/(B175-B174)</f>
        <v>0</v>
      </c>
      <c r="AC194" s="129">
        <f>(AC183-AC185)/(B175-B174)</f>
        <v>0</v>
      </c>
      <c r="AD194" s="129">
        <f>(AD183-AD185)/(B175-B174)</f>
        <v>0</v>
      </c>
      <c r="AE194" s="129">
        <f>(AE183-AE185)/(B175-B174)</f>
        <v>0</v>
      </c>
      <c r="AF194" s="46"/>
      <c r="AG194" s="46"/>
      <c r="AH194" s="46"/>
      <c r="AI194" s="46"/>
      <c r="AJ194" s="46"/>
      <c r="AK194" s="46"/>
      <c r="AL194" s="46"/>
      <c r="AM194" s="46"/>
      <c r="AN194" s="46"/>
      <c r="AO194" s="46"/>
      <c r="AP194" s="46"/>
      <c r="AQ194" s="46"/>
      <c r="AR194" s="45"/>
      <c r="AS194" s="45"/>
      <c r="AT194" s="45"/>
      <c r="AU194" s="45"/>
      <c r="AV194" s="45"/>
      <c r="AW194" s="45"/>
      <c r="AX194" s="45"/>
      <c r="AY194" s="45"/>
      <c r="AZ194" s="45"/>
      <c r="BA194" s="45"/>
      <c r="BB194" s="45"/>
      <c r="BC194" s="45"/>
      <c r="BD194" s="45"/>
    </row>
    <row r="195" spans="1:56" s="12" customFormat="1">
      <c r="AF195" s="45"/>
      <c r="AG195" s="45"/>
      <c r="AH195" s="45"/>
      <c r="AI195" s="45"/>
      <c r="AJ195" s="45"/>
      <c r="AK195" s="45"/>
      <c r="AL195" s="45"/>
      <c r="AM195" s="45"/>
      <c r="AN195" s="45"/>
      <c r="AO195" s="45"/>
      <c r="AP195" s="45"/>
      <c r="AQ195" s="45"/>
      <c r="AR195" s="45"/>
      <c r="AS195" s="45"/>
      <c r="AT195" s="45"/>
      <c r="AU195" s="45"/>
      <c r="AV195" s="45"/>
      <c r="AW195" s="45"/>
      <c r="AX195" s="45"/>
      <c r="AY195" s="45"/>
      <c r="AZ195" s="45"/>
      <c r="BA195" s="45"/>
      <c r="BB195" s="45"/>
      <c r="BC195" s="45"/>
      <c r="BD195" s="45"/>
    </row>
    <row r="196" spans="1:56" s="133" customFormat="1" ht="19.5" customHeight="1">
      <c r="A196" s="134" t="str">
        <f>B14</f>
        <v>IDA NEW 40-year credits</v>
      </c>
      <c r="D196" s="82">
        <f t="shared" ref="D196:AR196" si="207">+VLOOKUP($A196,$B$107:$BL$117,D$113,FALSE)</f>
        <v>0</v>
      </c>
      <c r="E196" s="82">
        <f t="shared" si="207"/>
        <v>0</v>
      </c>
      <c r="F196" s="82">
        <f t="shared" si="207"/>
        <v>0</v>
      </c>
      <c r="G196" s="82">
        <f t="shared" si="207"/>
        <v>0</v>
      </c>
      <c r="H196" s="82">
        <f t="shared" si="207"/>
        <v>0</v>
      </c>
      <c r="I196" s="82">
        <f t="shared" si="207"/>
        <v>0</v>
      </c>
      <c r="J196" s="82">
        <f t="shared" si="207"/>
        <v>0</v>
      </c>
      <c r="K196" s="82">
        <f t="shared" si="207"/>
        <v>0</v>
      </c>
      <c r="L196" s="82">
        <f t="shared" si="207"/>
        <v>0</v>
      </c>
      <c r="M196" s="82">
        <f t="shared" si="207"/>
        <v>0</v>
      </c>
      <c r="N196" s="82">
        <f t="shared" si="207"/>
        <v>0</v>
      </c>
      <c r="O196" s="82">
        <f t="shared" si="207"/>
        <v>0</v>
      </c>
      <c r="P196" s="82">
        <f t="shared" si="207"/>
        <v>3.4482758620689655E-2</v>
      </c>
      <c r="Q196" s="82">
        <f t="shared" si="207"/>
        <v>3.4482758620689655E-2</v>
      </c>
      <c r="R196" s="82">
        <f t="shared" si="207"/>
        <v>3.4482758620689655E-2</v>
      </c>
      <c r="S196" s="82">
        <f t="shared" si="207"/>
        <v>3.4482758620689655E-2</v>
      </c>
      <c r="T196" s="82">
        <f t="shared" si="207"/>
        <v>3.4482758620689655E-2</v>
      </c>
      <c r="U196" s="82">
        <f t="shared" si="207"/>
        <v>3.4482758620689655E-2</v>
      </c>
      <c r="V196" s="82">
        <f t="shared" si="207"/>
        <v>3.4482758620689655E-2</v>
      </c>
      <c r="W196" s="82">
        <f t="shared" si="207"/>
        <v>3.4482758620689655E-2</v>
      </c>
      <c r="X196" s="82">
        <f t="shared" si="207"/>
        <v>3.4482758620689655E-2</v>
      </c>
      <c r="Y196" s="82">
        <f t="shared" si="207"/>
        <v>3.4482758620689655E-2</v>
      </c>
      <c r="Z196" s="82">
        <f t="shared" si="207"/>
        <v>3.4482758620689655E-2</v>
      </c>
      <c r="AA196" s="82">
        <f t="shared" si="207"/>
        <v>3.4482758620689655E-2</v>
      </c>
      <c r="AB196" s="82">
        <f t="shared" si="207"/>
        <v>3.4482758620689655E-2</v>
      </c>
      <c r="AC196" s="82">
        <f t="shared" si="207"/>
        <v>3.4482758620689655E-2</v>
      </c>
      <c r="AD196" s="82">
        <f t="shared" si="207"/>
        <v>3.4482758620689655E-2</v>
      </c>
      <c r="AE196" s="82">
        <f t="shared" si="207"/>
        <v>3.4482758620689655E-2</v>
      </c>
      <c r="AF196" s="82">
        <f t="shared" si="207"/>
        <v>3.4482758620689655E-2</v>
      </c>
      <c r="AG196" s="82">
        <f t="shared" si="207"/>
        <v>3.4482758620689655E-2</v>
      </c>
      <c r="AH196" s="82">
        <f t="shared" si="207"/>
        <v>3.4482758620689655E-2</v>
      </c>
      <c r="AI196" s="82">
        <f t="shared" si="207"/>
        <v>3.4482758620689655E-2</v>
      </c>
      <c r="AJ196" s="82">
        <f t="shared" si="207"/>
        <v>3.4482758620689655E-2</v>
      </c>
      <c r="AK196" s="82">
        <f t="shared" si="207"/>
        <v>3.4482758620689655E-2</v>
      </c>
      <c r="AL196" s="82">
        <f t="shared" si="207"/>
        <v>3.4482758620689655E-2</v>
      </c>
      <c r="AM196" s="82">
        <f t="shared" si="207"/>
        <v>3.4482758620689655E-2</v>
      </c>
      <c r="AN196" s="82">
        <f t="shared" si="207"/>
        <v>3.4482758620689655E-2</v>
      </c>
      <c r="AO196" s="82">
        <f t="shared" si="207"/>
        <v>3.4482758620689655E-2</v>
      </c>
      <c r="AP196" s="82">
        <f t="shared" si="207"/>
        <v>3.4482758620689655E-2</v>
      </c>
      <c r="AQ196" s="82">
        <f t="shared" si="207"/>
        <v>3.4482758620689655E-2</v>
      </c>
      <c r="AR196" s="82">
        <f t="shared" si="207"/>
        <v>3.4482758620689655E-2</v>
      </c>
      <c r="AS196" s="82"/>
      <c r="AT196" s="82"/>
      <c r="AU196" s="82"/>
      <c r="AV196" s="82"/>
      <c r="AW196" s="82"/>
      <c r="AX196" s="82"/>
      <c r="AY196" s="82"/>
      <c r="AZ196" s="82"/>
      <c r="BA196" s="82"/>
      <c r="BB196" s="82"/>
      <c r="BC196" s="82"/>
      <c r="BD196" s="82"/>
    </row>
    <row r="197" spans="1:56" s="12" customFormat="1" ht="19.5" customHeight="1">
      <c r="A197" s="112" t="str">
        <f>B14</f>
        <v>IDA NEW 40-year credits</v>
      </c>
      <c r="C197" s="17"/>
      <c r="D197" s="12">
        <f t="shared" ref="D197:AI197" si="208">+D173</f>
        <v>0</v>
      </c>
      <c r="E197" s="12">
        <f t="shared" si="208"/>
        <v>1</v>
      </c>
      <c r="F197" s="12">
        <f t="shared" si="208"/>
        <v>2</v>
      </c>
      <c r="G197" s="12">
        <f t="shared" si="208"/>
        <v>3</v>
      </c>
      <c r="H197" s="12">
        <f t="shared" si="208"/>
        <v>4</v>
      </c>
      <c r="I197" s="12">
        <f t="shared" si="208"/>
        <v>5</v>
      </c>
      <c r="J197" s="12">
        <f t="shared" si="208"/>
        <v>6</v>
      </c>
      <c r="K197" s="12">
        <f t="shared" si="208"/>
        <v>7</v>
      </c>
      <c r="L197" s="12">
        <f t="shared" si="208"/>
        <v>8</v>
      </c>
      <c r="M197" s="12">
        <f t="shared" si="208"/>
        <v>9</v>
      </c>
      <c r="N197" s="12">
        <f t="shared" si="208"/>
        <v>10</v>
      </c>
      <c r="O197" s="12">
        <f t="shared" si="208"/>
        <v>11</v>
      </c>
      <c r="P197" s="12">
        <f t="shared" si="208"/>
        <v>12</v>
      </c>
      <c r="Q197" s="12">
        <f t="shared" si="208"/>
        <v>13</v>
      </c>
      <c r="R197" s="12">
        <f t="shared" si="208"/>
        <v>14</v>
      </c>
      <c r="S197" s="12">
        <f t="shared" si="208"/>
        <v>15</v>
      </c>
      <c r="T197" s="12">
        <f t="shared" si="208"/>
        <v>16</v>
      </c>
      <c r="U197" s="12">
        <f t="shared" si="208"/>
        <v>17</v>
      </c>
      <c r="V197" s="12">
        <f t="shared" si="208"/>
        <v>18</v>
      </c>
      <c r="W197" s="12">
        <f t="shared" si="208"/>
        <v>19</v>
      </c>
      <c r="X197" s="12">
        <f t="shared" si="208"/>
        <v>20</v>
      </c>
      <c r="Y197" s="12">
        <f t="shared" si="208"/>
        <v>21</v>
      </c>
      <c r="Z197" s="12">
        <f t="shared" si="208"/>
        <v>22</v>
      </c>
      <c r="AA197" s="12">
        <f t="shared" si="208"/>
        <v>23</v>
      </c>
      <c r="AB197" s="12">
        <f t="shared" si="208"/>
        <v>24</v>
      </c>
      <c r="AC197" s="12">
        <f t="shared" si="208"/>
        <v>25</v>
      </c>
      <c r="AD197" s="12">
        <f t="shared" si="208"/>
        <v>26</v>
      </c>
      <c r="AE197" s="12">
        <f t="shared" si="208"/>
        <v>27</v>
      </c>
      <c r="AF197" s="12">
        <f t="shared" si="208"/>
        <v>28</v>
      </c>
      <c r="AG197" s="12">
        <f t="shared" si="208"/>
        <v>29</v>
      </c>
      <c r="AH197" s="12">
        <f t="shared" si="208"/>
        <v>30</v>
      </c>
      <c r="AI197" s="12">
        <f t="shared" si="208"/>
        <v>31</v>
      </c>
      <c r="AJ197" s="12">
        <f t="shared" ref="AJ197:BD197" si="209">+AJ173</f>
        <v>32</v>
      </c>
      <c r="AK197" s="12">
        <f t="shared" si="209"/>
        <v>33</v>
      </c>
      <c r="AL197" s="12">
        <f t="shared" si="209"/>
        <v>34</v>
      </c>
      <c r="AM197" s="12">
        <f t="shared" si="209"/>
        <v>35</v>
      </c>
      <c r="AN197" s="12">
        <f t="shared" si="209"/>
        <v>36</v>
      </c>
      <c r="AO197" s="12">
        <f t="shared" si="209"/>
        <v>37</v>
      </c>
      <c r="AP197" s="12">
        <f t="shared" si="209"/>
        <v>38</v>
      </c>
      <c r="AQ197" s="12">
        <f t="shared" si="209"/>
        <v>39</v>
      </c>
      <c r="AR197" s="12">
        <f t="shared" si="209"/>
        <v>40</v>
      </c>
      <c r="AS197" s="12">
        <f t="shared" si="209"/>
        <v>41</v>
      </c>
      <c r="AT197" s="12">
        <f t="shared" si="209"/>
        <v>42</v>
      </c>
      <c r="AU197" s="12">
        <f t="shared" si="209"/>
        <v>43</v>
      </c>
      <c r="AV197" s="12">
        <f t="shared" si="209"/>
        <v>44</v>
      </c>
      <c r="AW197" s="12">
        <f t="shared" si="209"/>
        <v>45</v>
      </c>
      <c r="AX197" s="12">
        <f t="shared" si="209"/>
        <v>46</v>
      </c>
      <c r="AY197" s="12">
        <f t="shared" si="209"/>
        <v>47</v>
      </c>
      <c r="AZ197" s="12">
        <f t="shared" si="209"/>
        <v>48</v>
      </c>
      <c r="BA197" s="12">
        <f t="shared" si="209"/>
        <v>49</v>
      </c>
      <c r="BB197" s="12">
        <f t="shared" si="209"/>
        <v>50</v>
      </c>
      <c r="BC197" s="12">
        <f t="shared" si="209"/>
        <v>51</v>
      </c>
      <c r="BD197" s="12">
        <f t="shared" si="209"/>
        <v>52</v>
      </c>
    </row>
    <row r="198" spans="1:56" s="12" customFormat="1">
      <c r="A198" s="28" t="str">
        <f>+"Grace "&amp; 'Input 4 - External Financing WB'!A197&amp;""</f>
        <v>Grace IDA NEW 40-year credits</v>
      </c>
      <c r="B198" s="110">
        <f>INDEX($B$7:$I$17, MATCH($A197, $B$7:$B$17, 0), MATCH("Grace Period", $B$7:$I$7, 0))</f>
        <v>11</v>
      </c>
      <c r="C198" s="17"/>
      <c r="D198" s="88">
        <f t="shared" ref="D198:AI198" ca="1" si="210">+D174</f>
        <v>0</v>
      </c>
      <c r="E198" s="88">
        <f t="shared" ca="1" si="210"/>
        <v>1</v>
      </c>
      <c r="F198" s="88">
        <f t="shared" ca="1" si="210"/>
        <v>2</v>
      </c>
      <c r="G198" s="88">
        <f t="shared" ca="1" si="210"/>
        <v>3</v>
      </c>
      <c r="H198" s="88">
        <f t="shared" ca="1" si="210"/>
        <v>4</v>
      </c>
      <c r="I198" s="88">
        <f t="shared" ca="1" si="210"/>
        <v>5</v>
      </c>
      <c r="J198" s="88">
        <f t="shared" ca="1" si="210"/>
        <v>6</v>
      </c>
      <c r="K198" s="88">
        <f t="shared" ca="1" si="210"/>
        <v>7</v>
      </c>
      <c r="L198" s="88">
        <f t="shared" ca="1" si="210"/>
        <v>8</v>
      </c>
      <c r="M198" s="88">
        <f t="shared" ca="1" si="210"/>
        <v>9</v>
      </c>
      <c r="N198" s="88">
        <f t="shared" ca="1" si="210"/>
        <v>10</v>
      </c>
      <c r="O198" s="88">
        <f t="shared" ca="1" si="210"/>
        <v>11</v>
      </c>
      <c r="P198" s="88">
        <f t="shared" ca="1" si="210"/>
        <v>12</v>
      </c>
      <c r="Q198" s="88">
        <f t="shared" ca="1" si="210"/>
        <v>13</v>
      </c>
      <c r="R198" s="88">
        <f t="shared" ca="1" si="210"/>
        <v>14</v>
      </c>
      <c r="S198" s="88">
        <f t="shared" ca="1" si="210"/>
        <v>15</v>
      </c>
      <c r="T198" s="88">
        <f t="shared" ca="1" si="210"/>
        <v>16</v>
      </c>
      <c r="U198" s="88">
        <f t="shared" ca="1" si="210"/>
        <v>17</v>
      </c>
      <c r="V198" s="88">
        <f t="shared" ca="1" si="210"/>
        <v>18</v>
      </c>
      <c r="W198" s="88">
        <f t="shared" ca="1" si="210"/>
        <v>19</v>
      </c>
      <c r="X198" s="88">
        <f t="shared" ca="1" si="210"/>
        <v>20</v>
      </c>
      <c r="Y198" s="88">
        <f t="shared" ca="1" si="210"/>
        <v>21</v>
      </c>
      <c r="Z198" s="88">
        <f t="shared" ca="1" si="210"/>
        <v>22</v>
      </c>
      <c r="AA198" s="88">
        <f t="shared" ca="1" si="210"/>
        <v>23</v>
      </c>
      <c r="AB198" s="88">
        <f t="shared" ca="1" si="210"/>
        <v>24</v>
      </c>
      <c r="AC198" s="88">
        <f t="shared" ca="1" si="210"/>
        <v>25</v>
      </c>
      <c r="AD198" s="88">
        <f t="shared" ca="1" si="210"/>
        <v>26</v>
      </c>
      <c r="AE198" s="88">
        <f t="shared" ca="1" si="210"/>
        <v>27</v>
      </c>
      <c r="AF198" s="88">
        <f t="shared" ca="1" si="210"/>
        <v>28</v>
      </c>
      <c r="AG198" s="88">
        <f t="shared" ca="1" si="210"/>
        <v>29</v>
      </c>
      <c r="AH198" s="88">
        <f t="shared" ca="1" si="210"/>
        <v>30</v>
      </c>
      <c r="AI198" s="88">
        <f t="shared" ca="1" si="210"/>
        <v>31</v>
      </c>
      <c r="AJ198" s="88">
        <f t="shared" ref="AJ198:BD198" ca="1" si="211">+AJ174</f>
        <v>32</v>
      </c>
      <c r="AK198" s="88">
        <f t="shared" ca="1" si="211"/>
        <v>33</v>
      </c>
      <c r="AL198" s="88">
        <f t="shared" ca="1" si="211"/>
        <v>34</v>
      </c>
      <c r="AM198" s="88">
        <f t="shared" ca="1" si="211"/>
        <v>35</v>
      </c>
      <c r="AN198" s="88">
        <f t="shared" ca="1" si="211"/>
        <v>36</v>
      </c>
      <c r="AO198" s="88">
        <f t="shared" ca="1" si="211"/>
        <v>37</v>
      </c>
      <c r="AP198" s="88">
        <f t="shared" ca="1" si="211"/>
        <v>38</v>
      </c>
      <c r="AQ198" s="88">
        <f t="shared" ca="1" si="211"/>
        <v>39</v>
      </c>
      <c r="AR198" s="88">
        <f t="shared" ca="1" si="211"/>
        <v>40</v>
      </c>
      <c r="AS198" s="88">
        <f t="shared" ca="1" si="211"/>
        <v>41</v>
      </c>
      <c r="AT198" s="88">
        <f t="shared" ca="1" si="211"/>
        <v>42</v>
      </c>
      <c r="AU198" s="88">
        <f t="shared" ca="1" si="211"/>
        <v>43</v>
      </c>
      <c r="AV198" s="88">
        <f t="shared" ca="1" si="211"/>
        <v>44</v>
      </c>
      <c r="AW198" s="88">
        <f t="shared" ca="1" si="211"/>
        <v>45</v>
      </c>
      <c r="AX198" s="88">
        <f t="shared" ca="1" si="211"/>
        <v>46</v>
      </c>
      <c r="AY198" s="88">
        <f t="shared" ca="1" si="211"/>
        <v>47</v>
      </c>
      <c r="AZ198" s="88">
        <f t="shared" ca="1" si="211"/>
        <v>48</v>
      </c>
      <c r="BA198" s="88">
        <f t="shared" ca="1" si="211"/>
        <v>49</v>
      </c>
      <c r="BB198" s="88">
        <f t="shared" ca="1" si="211"/>
        <v>50</v>
      </c>
      <c r="BC198" s="88">
        <f t="shared" ca="1" si="211"/>
        <v>51</v>
      </c>
      <c r="BD198" s="88">
        <f t="shared" ca="1" si="211"/>
        <v>52</v>
      </c>
    </row>
    <row r="199" spans="1:56" s="12" customFormat="1">
      <c r="A199" s="32" t="str">
        <f>+"Maturity "&amp; 'Input 4 - External Financing WB'!A197&amp;""</f>
        <v>Maturity IDA NEW 40-year credits</v>
      </c>
      <c r="B199" s="111">
        <f>INDEX($B$7:$I$17, MATCH($A197, $B$7:$B$17, 0), MATCH("Loan Maturity", $B$7:$I$7, 0))</f>
        <v>40</v>
      </c>
      <c r="C199" s="30" t="str">
        <f>$C$124</f>
        <v>Base</v>
      </c>
      <c r="D199" s="31">
        <v>100</v>
      </c>
      <c r="E199" s="27"/>
      <c r="F199" s="27"/>
      <c r="G199" s="27"/>
      <c r="H199" s="27"/>
      <c r="I199" s="27"/>
      <c r="J199" s="27"/>
      <c r="K199" s="27"/>
      <c r="L199" s="27"/>
      <c r="M199" s="27"/>
      <c r="N199" s="27"/>
      <c r="O199" s="27"/>
      <c r="P199" s="27"/>
      <c r="Q199" s="27"/>
      <c r="R199" s="27"/>
      <c r="S199" s="27"/>
      <c r="T199" s="27"/>
      <c r="U199" s="27"/>
      <c r="V199" s="27"/>
      <c r="W199" s="27"/>
      <c r="X199" s="27"/>
      <c r="Y199" s="27"/>
      <c r="Z199" s="27"/>
      <c r="AA199" s="27"/>
      <c r="AB199" s="27"/>
      <c r="AC199" s="27"/>
      <c r="AD199" s="27"/>
      <c r="AE199" s="27"/>
      <c r="AF199" s="27"/>
      <c r="AG199" s="27"/>
      <c r="AH199" s="27"/>
      <c r="AI199" s="27"/>
      <c r="AJ199" s="27"/>
      <c r="AK199" s="27"/>
      <c r="AL199" s="27"/>
      <c r="AM199" s="27"/>
      <c r="AN199" s="27"/>
      <c r="AO199" s="27"/>
      <c r="AP199" s="27"/>
      <c r="AQ199" s="27"/>
      <c r="AR199" s="45"/>
      <c r="AS199" s="45"/>
      <c r="AT199" s="45"/>
      <c r="AU199" s="45"/>
      <c r="AV199" s="45"/>
      <c r="AW199" s="45"/>
      <c r="AX199" s="45"/>
      <c r="AY199" s="45"/>
      <c r="AZ199" s="45"/>
      <c r="BA199" s="45"/>
      <c r="BB199" s="45"/>
      <c r="BC199" s="45"/>
      <c r="BD199" s="45"/>
    </row>
    <row r="200" spans="1:56" s="12" customFormat="1">
      <c r="A200" s="32" t="str">
        <f>+"Interest "&amp; 'Input 4 - External Financing WB'!A197&amp;""</f>
        <v>Interest IDA NEW 40-year credits</v>
      </c>
      <c r="B200" s="35">
        <f>INDEX($B$7:$I$17, MATCH($A197, $B$7:$B$17, 0), MATCH("Interest rate", $B$7:$I$7, 0))</f>
        <v>0</v>
      </c>
      <c r="C200" s="30" t="str">
        <f>$C$125</f>
        <v>Debt stock</v>
      </c>
      <c r="D200" s="126">
        <f>D199-D201</f>
        <v>100</v>
      </c>
      <c r="E200" s="126">
        <f t="shared" ref="E200:AR200" si="212">D200-E201</f>
        <v>100</v>
      </c>
      <c r="F200" s="126">
        <f t="shared" si="212"/>
        <v>100</v>
      </c>
      <c r="G200" s="126">
        <f t="shared" si="212"/>
        <v>100</v>
      </c>
      <c r="H200" s="126">
        <f t="shared" si="212"/>
        <v>100</v>
      </c>
      <c r="I200" s="126">
        <f t="shared" si="212"/>
        <v>100</v>
      </c>
      <c r="J200" s="126">
        <f t="shared" si="212"/>
        <v>100</v>
      </c>
      <c r="K200" s="126">
        <f t="shared" si="212"/>
        <v>100</v>
      </c>
      <c r="L200" s="126">
        <f t="shared" si="212"/>
        <v>100</v>
      </c>
      <c r="M200" s="126">
        <f t="shared" si="212"/>
        <v>100</v>
      </c>
      <c r="N200" s="126">
        <f t="shared" si="212"/>
        <v>100</v>
      </c>
      <c r="O200" s="126">
        <f t="shared" si="212"/>
        <v>100</v>
      </c>
      <c r="P200" s="126">
        <f t="shared" si="212"/>
        <v>96.551724137931032</v>
      </c>
      <c r="Q200" s="126">
        <f t="shared" si="212"/>
        <v>93.103448275862064</v>
      </c>
      <c r="R200" s="126">
        <f t="shared" si="212"/>
        <v>89.655172413793096</v>
      </c>
      <c r="S200" s="126">
        <f t="shared" si="212"/>
        <v>86.206896551724128</v>
      </c>
      <c r="T200" s="126">
        <f t="shared" si="212"/>
        <v>82.75862068965516</v>
      </c>
      <c r="U200" s="126">
        <f t="shared" si="212"/>
        <v>79.310344827586192</v>
      </c>
      <c r="V200" s="126">
        <f t="shared" si="212"/>
        <v>75.862068965517224</v>
      </c>
      <c r="W200" s="126">
        <f t="shared" si="212"/>
        <v>72.413793103448256</v>
      </c>
      <c r="X200" s="126">
        <f t="shared" si="212"/>
        <v>68.965517241379288</v>
      </c>
      <c r="Y200" s="126">
        <f t="shared" si="212"/>
        <v>65.51724137931032</v>
      </c>
      <c r="Z200" s="126">
        <f t="shared" si="212"/>
        <v>62.068965517241352</v>
      </c>
      <c r="AA200" s="126">
        <f t="shared" si="212"/>
        <v>58.620689655172384</v>
      </c>
      <c r="AB200" s="126">
        <f t="shared" si="212"/>
        <v>55.172413793103416</v>
      </c>
      <c r="AC200" s="126">
        <f t="shared" si="212"/>
        <v>51.724137931034448</v>
      </c>
      <c r="AD200" s="126">
        <f t="shared" si="212"/>
        <v>48.27586206896548</v>
      </c>
      <c r="AE200" s="126">
        <f t="shared" si="212"/>
        <v>44.827586206896513</v>
      </c>
      <c r="AF200" s="126">
        <f t="shared" si="212"/>
        <v>41.379310344827545</v>
      </c>
      <c r="AG200" s="126">
        <f t="shared" si="212"/>
        <v>37.931034482758577</v>
      </c>
      <c r="AH200" s="126">
        <f t="shared" si="212"/>
        <v>34.482758620689609</v>
      </c>
      <c r="AI200" s="126">
        <f t="shared" si="212"/>
        <v>31.034482758620644</v>
      </c>
      <c r="AJ200" s="126">
        <f t="shared" si="212"/>
        <v>27.58620689655168</v>
      </c>
      <c r="AK200" s="126">
        <f t="shared" si="212"/>
        <v>24.137931034482715</v>
      </c>
      <c r="AL200" s="126">
        <f t="shared" si="212"/>
        <v>20.689655172413751</v>
      </c>
      <c r="AM200" s="126">
        <f t="shared" si="212"/>
        <v>17.241379310344787</v>
      </c>
      <c r="AN200" s="126">
        <f t="shared" si="212"/>
        <v>13.793103448275822</v>
      </c>
      <c r="AO200" s="126">
        <f t="shared" si="212"/>
        <v>10.344827586206858</v>
      </c>
      <c r="AP200" s="126">
        <f t="shared" si="212"/>
        <v>6.8965517241378924</v>
      </c>
      <c r="AQ200" s="126">
        <f t="shared" si="212"/>
        <v>3.4482758620689271</v>
      </c>
      <c r="AR200" s="126">
        <f t="shared" si="212"/>
        <v>-3.8191672047105385E-14</v>
      </c>
      <c r="AS200" s="126"/>
      <c r="AT200" s="126"/>
      <c r="AU200" s="126"/>
      <c r="AV200" s="126"/>
      <c r="AW200" s="126"/>
      <c r="AX200" s="126"/>
      <c r="AY200" s="126"/>
      <c r="AZ200" s="126"/>
      <c r="BA200" s="126"/>
      <c r="BB200" s="126"/>
      <c r="BC200" s="126"/>
      <c r="BD200" s="126"/>
    </row>
    <row r="201" spans="1:56" s="12" customFormat="1">
      <c r="A201" s="36" t="str">
        <f>+"Discount "&amp; 'Input 4 - External Financing WB'!A197&amp;""</f>
        <v>Discount IDA NEW 40-year credits</v>
      </c>
      <c r="B201" s="37">
        <f>INDEX($B$7:$I$17, MATCH($A197, $B$7:$B$17, 0), MATCH("Discount rate", $B$7:$I$7, 0))</f>
        <v>0.05</v>
      </c>
      <c r="C201" s="30" t="str">
        <f>$C$126</f>
        <v>Amortization</v>
      </c>
      <c r="D201" s="132">
        <f t="shared" ref="D201:AR201" si="213">IF(D197-$D197&lt;$B198,0,IF(D197-$D197&lt;=$B199,$D199*D196,0))</f>
        <v>0</v>
      </c>
      <c r="E201" s="132">
        <f t="shared" si="213"/>
        <v>0</v>
      </c>
      <c r="F201" s="132">
        <f t="shared" si="213"/>
        <v>0</v>
      </c>
      <c r="G201" s="132">
        <f t="shared" si="213"/>
        <v>0</v>
      </c>
      <c r="H201" s="132">
        <f t="shared" si="213"/>
        <v>0</v>
      </c>
      <c r="I201" s="132">
        <f t="shared" si="213"/>
        <v>0</v>
      </c>
      <c r="J201" s="132">
        <f t="shared" si="213"/>
        <v>0</v>
      </c>
      <c r="K201" s="132">
        <f t="shared" si="213"/>
        <v>0</v>
      </c>
      <c r="L201" s="132">
        <f t="shared" si="213"/>
        <v>0</v>
      </c>
      <c r="M201" s="132">
        <f t="shared" si="213"/>
        <v>0</v>
      </c>
      <c r="N201" s="132">
        <f t="shared" si="213"/>
        <v>0</v>
      </c>
      <c r="O201" s="132">
        <f t="shared" si="213"/>
        <v>0</v>
      </c>
      <c r="P201" s="132">
        <f t="shared" si="213"/>
        <v>3.4482758620689653</v>
      </c>
      <c r="Q201" s="132">
        <f t="shared" si="213"/>
        <v>3.4482758620689653</v>
      </c>
      <c r="R201" s="132">
        <f t="shared" si="213"/>
        <v>3.4482758620689653</v>
      </c>
      <c r="S201" s="132">
        <f t="shared" si="213"/>
        <v>3.4482758620689653</v>
      </c>
      <c r="T201" s="132">
        <f t="shared" si="213"/>
        <v>3.4482758620689653</v>
      </c>
      <c r="U201" s="132">
        <f t="shared" si="213"/>
        <v>3.4482758620689653</v>
      </c>
      <c r="V201" s="132">
        <f t="shared" si="213"/>
        <v>3.4482758620689653</v>
      </c>
      <c r="W201" s="132">
        <f t="shared" si="213"/>
        <v>3.4482758620689653</v>
      </c>
      <c r="X201" s="132">
        <f t="shared" si="213"/>
        <v>3.4482758620689653</v>
      </c>
      <c r="Y201" s="132">
        <f t="shared" si="213"/>
        <v>3.4482758620689653</v>
      </c>
      <c r="Z201" s="132">
        <f t="shared" si="213"/>
        <v>3.4482758620689653</v>
      </c>
      <c r="AA201" s="132">
        <f t="shared" si="213"/>
        <v>3.4482758620689653</v>
      </c>
      <c r="AB201" s="132">
        <f t="shared" si="213"/>
        <v>3.4482758620689653</v>
      </c>
      <c r="AC201" s="132">
        <f t="shared" si="213"/>
        <v>3.4482758620689653</v>
      </c>
      <c r="AD201" s="132">
        <f t="shared" si="213"/>
        <v>3.4482758620689653</v>
      </c>
      <c r="AE201" s="132">
        <f t="shared" si="213"/>
        <v>3.4482758620689653</v>
      </c>
      <c r="AF201" s="132">
        <f t="shared" si="213"/>
        <v>3.4482758620689653</v>
      </c>
      <c r="AG201" s="132">
        <f t="shared" si="213"/>
        <v>3.4482758620689653</v>
      </c>
      <c r="AH201" s="132">
        <f t="shared" si="213"/>
        <v>3.4482758620689653</v>
      </c>
      <c r="AI201" s="132">
        <f t="shared" si="213"/>
        <v>3.4482758620689653</v>
      </c>
      <c r="AJ201" s="132">
        <f t="shared" si="213"/>
        <v>3.4482758620689653</v>
      </c>
      <c r="AK201" s="132">
        <f t="shared" si="213"/>
        <v>3.4482758620689653</v>
      </c>
      <c r="AL201" s="132">
        <f t="shared" si="213"/>
        <v>3.4482758620689653</v>
      </c>
      <c r="AM201" s="132">
        <f t="shared" si="213"/>
        <v>3.4482758620689653</v>
      </c>
      <c r="AN201" s="132">
        <f t="shared" si="213"/>
        <v>3.4482758620689653</v>
      </c>
      <c r="AO201" s="132">
        <f t="shared" si="213"/>
        <v>3.4482758620689653</v>
      </c>
      <c r="AP201" s="132">
        <f t="shared" si="213"/>
        <v>3.4482758620689653</v>
      </c>
      <c r="AQ201" s="132">
        <f t="shared" si="213"/>
        <v>3.4482758620689653</v>
      </c>
      <c r="AR201" s="132">
        <f t="shared" si="213"/>
        <v>3.4482758620689653</v>
      </c>
      <c r="AS201" s="126"/>
      <c r="AT201" s="126"/>
      <c r="AU201" s="126"/>
      <c r="AV201" s="126"/>
      <c r="AW201" s="126"/>
      <c r="AX201" s="126"/>
      <c r="AY201" s="126"/>
      <c r="AZ201" s="126"/>
      <c r="BA201" s="126"/>
      <c r="BB201" s="126"/>
      <c r="BC201" s="129"/>
      <c r="BD201" s="129"/>
    </row>
    <row r="202" spans="1:56" s="12" customFormat="1">
      <c r="A202" s="39"/>
      <c r="C202" s="30" t="str">
        <f>$C$127</f>
        <v>Interest</v>
      </c>
      <c r="D202" s="129"/>
      <c r="E202" s="129">
        <f t="shared" ref="E202:AR202" si="214">$B200*D200</f>
        <v>0</v>
      </c>
      <c r="F202" s="129">
        <f t="shared" si="214"/>
        <v>0</v>
      </c>
      <c r="G202" s="129">
        <f t="shared" si="214"/>
        <v>0</v>
      </c>
      <c r="H202" s="129">
        <f t="shared" si="214"/>
        <v>0</v>
      </c>
      <c r="I202" s="129">
        <f t="shared" si="214"/>
        <v>0</v>
      </c>
      <c r="J202" s="129">
        <f t="shared" si="214"/>
        <v>0</v>
      </c>
      <c r="K202" s="129">
        <f t="shared" si="214"/>
        <v>0</v>
      </c>
      <c r="L202" s="129">
        <f t="shared" si="214"/>
        <v>0</v>
      </c>
      <c r="M202" s="129">
        <f t="shared" si="214"/>
        <v>0</v>
      </c>
      <c r="N202" s="129">
        <f t="shared" si="214"/>
        <v>0</v>
      </c>
      <c r="O202" s="129">
        <f t="shared" si="214"/>
        <v>0</v>
      </c>
      <c r="P202" s="129">
        <f t="shared" si="214"/>
        <v>0</v>
      </c>
      <c r="Q202" s="129">
        <f t="shared" si="214"/>
        <v>0</v>
      </c>
      <c r="R202" s="129">
        <f t="shared" si="214"/>
        <v>0</v>
      </c>
      <c r="S202" s="129">
        <f t="shared" si="214"/>
        <v>0</v>
      </c>
      <c r="T202" s="129">
        <f t="shared" si="214"/>
        <v>0</v>
      </c>
      <c r="U202" s="129">
        <f t="shared" si="214"/>
        <v>0</v>
      </c>
      <c r="V202" s="129">
        <f t="shared" si="214"/>
        <v>0</v>
      </c>
      <c r="W202" s="129">
        <f t="shared" si="214"/>
        <v>0</v>
      </c>
      <c r="X202" s="129">
        <f t="shared" si="214"/>
        <v>0</v>
      </c>
      <c r="Y202" s="129">
        <f t="shared" si="214"/>
        <v>0</v>
      </c>
      <c r="Z202" s="129">
        <f t="shared" si="214"/>
        <v>0</v>
      </c>
      <c r="AA202" s="129">
        <f t="shared" si="214"/>
        <v>0</v>
      </c>
      <c r="AB202" s="129">
        <f t="shared" si="214"/>
        <v>0</v>
      </c>
      <c r="AC202" s="129">
        <f t="shared" si="214"/>
        <v>0</v>
      </c>
      <c r="AD202" s="129">
        <f t="shared" si="214"/>
        <v>0</v>
      </c>
      <c r="AE202" s="129">
        <f t="shared" si="214"/>
        <v>0</v>
      </c>
      <c r="AF202" s="129">
        <f t="shared" si="214"/>
        <v>0</v>
      </c>
      <c r="AG202" s="129">
        <f t="shared" si="214"/>
        <v>0</v>
      </c>
      <c r="AH202" s="129">
        <f t="shared" si="214"/>
        <v>0</v>
      </c>
      <c r="AI202" s="129">
        <f t="shared" si="214"/>
        <v>0</v>
      </c>
      <c r="AJ202" s="129">
        <f t="shared" si="214"/>
        <v>0</v>
      </c>
      <c r="AK202" s="129">
        <f t="shared" si="214"/>
        <v>0</v>
      </c>
      <c r="AL202" s="129">
        <f t="shared" si="214"/>
        <v>0</v>
      </c>
      <c r="AM202" s="129">
        <f t="shared" si="214"/>
        <v>0</v>
      </c>
      <c r="AN202" s="129">
        <f t="shared" si="214"/>
        <v>0</v>
      </c>
      <c r="AO202" s="129">
        <f t="shared" si="214"/>
        <v>0</v>
      </c>
      <c r="AP202" s="129">
        <f t="shared" si="214"/>
        <v>0</v>
      </c>
      <c r="AQ202" s="129">
        <f t="shared" si="214"/>
        <v>0</v>
      </c>
      <c r="AR202" s="129">
        <f t="shared" si="214"/>
        <v>0</v>
      </c>
      <c r="AS202" s="129"/>
      <c r="AT202" s="129"/>
      <c r="AU202" s="129"/>
      <c r="AV202" s="129"/>
      <c r="AW202" s="129"/>
      <c r="AX202" s="129"/>
      <c r="AY202" s="129"/>
      <c r="AZ202" s="129"/>
      <c r="BA202" s="129"/>
      <c r="BB202" s="129"/>
      <c r="BC202" s="129"/>
      <c r="BD202" s="129"/>
    </row>
    <row r="203" spans="1:56" s="12" customFormat="1">
      <c r="A203" s="39"/>
      <c r="C203" s="30" t="str">
        <f>$C$128</f>
        <v>Total debt service</v>
      </c>
      <c r="D203" s="126">
        <f t="shared" ref="D203:AR203" si="215">D201+D202</f>
        <v>0</v>
      </c>
      <c r="E203" s="126">
        <f t="shared" si="215"/>
        <v>0</v>
      </c>
      <c r="F203" s="126">
        <f t="shared" si="215"/>
        <v>0</v>
      </c>
      <c r="G203" s="126">
        <f t="shared" si="215"/>
        <v>0</v>
      </c>
      <c r="H203" s="126">
        <f t="shared" si="215"/>
        <v>0</v>
      </c>
      <c r="I203" s="126">
        <f t="shared" si="215"/>
        <v>0</v>
      </c>
      <c r="J203" s="126">
        <f t="shared" si="215"/>
        <v>0</v>
      </c>
      <c r="K203" s="126">
        <f t="shared" si="215"/>
        <v>0</v>
      </c>
      <c r="L203" s="126">
        <f t="shared" si="215"/>
        <v>0</v>
      </c>
      <c r="M203" s="126">
        <f t="shared" si="215"/>
        <v>0</v>
      </c>
      <c r="N203" s="126">
        <f t="shared" si="215"/>
        <v>0</v>
      </c>
      <c r="O203" s="126">
        <f t="shared" si="215"/>
        <v>0</v>
      </c>
      <c r="P203" s="126">
        <f t="shared" si="215"/>
        <v>3.4482758620689653</v>
      </c>
      <c r="Q203" s="126">
        <f t="shared" si="215"/>
        <v>3.4482758620689653</v>
      </c>
      <c r="R203" s="126">
        <f t="shared" si="215"/>
        <v>3.4482758620689653</v>
      </c>
      <c r="S203" s="126">
        <f t="shared" si="215"/>
        <v>3.4482758620689653</v>
      </c>
      <c r="T203" s="126">
        <f t="shared" si="215"/>
        <v>3.4482758620689653</v>
      </c>
      <c r="U203" s="126">
        <f t="shared" si="215"/>
        <v>3.4482758620689653</v>
      </c>
      <c r="V203" s="126">
        <f t="shared" si="215"/>
        <v>3.4482758620689653</v>
      </c>
      <c r="W203" s="126">
        <f t="shared" si="215"/>
        <v>3.4482758620689653</v>
      </c>
      <c r="X203" s="126">
        <f t="shared" si="215"/>
        <v>3.4482758620689653</v>
      </c>
      <c r="Y203" s="126">
        <f t="shared" si="215"/>
        <v>3.4482758620689653</v>
      </c>
      <c r="Z203" s="126">
        <f t="shared" si="215"/>
        <v>3.4482758620689653</v>
      </c>
      <c r="AA203" s="126">
        <f t="shared" si="215"/>
        <v>3.4482758620689653</v>
      </c>
      <c r="AB203" s="126">
        <f t="shared" si="215"/>
        <v>3.4482758620689653</v>
      </c>
      <c r="AC203" s="126">
        <f t="shared" si="215"/>
        <v>3.4482758620689653</v>
      </c>
      <c r="AD203" s="126">
        <f t="shared" si="215"/>
        <v>3.4482758620689653</v>
      </c>
      <c r="AE203" s="126">
        <f t="shared" si="215"/>
        <v>3.4482758620689653</v>
      </c>
      <c r="AF203" s="126">
        <f t="shared" si="215"/>
        <v>3.4482758620689653</v>
      </c>
      <c r="AG203" s="126">
        <f t="shared" si="215"/>
        <v>3.4482758620689653</v>
      </c>
      <c r="AH203" s="126">
        <f t="shared" si="215"/>
        <v>3.4482758620689653</v>
      </c>
      <c r="AI203" s="126">
        <f t="shared" si="215"/>
        <v>3.4482758620689653</v>
      </c>
      <c r="AJ203" s="126">
        <f t="shared" si="215"/>
        <v>3.4482758620689653</v>
      </c>
      <c r="AK203" s="126">
        <f t="shared" si="215"/>
        <v>3.4482758620689653</v>
      </c>
      <c r="AL203" s="126">
        <f t="shared" si="215"/>
        <v>3.4482758620689653</v>
      </c>
      <c r="AM203" s="126">
        <f t="shared" si="215"/>
        <v>3.4482758620689653</v>
      </c>
      <c r="AN203" s="126">
        <f t="shared" si="215"/>
        <v>3.4482758620689653</v>
      </c>
      <c r="AO203" s="126">
        <f t="shared" si="215"/>
        <v>3.4482758620689653</v>
      </c>
      <c r="AP203" s="126">
        <f t="shared" si="215"/>
        <v>3.4482758620689653</v>
      </c>
      <c r="AQ203" s="126">
        <f t="shared" si="215"/>
        <v>3.4482758620689653</v>
      </c>
      <c r="AR203" s="126">
        <f t="shared" si="215"/>
        <v>3.4482758620689653</v>
      </c>
      <c r="AS203" s="126"/>
      <c r="AT203" s="126"/>
      <c r="AU203" s="126"/>
      <c r="AV203" s="126"/>
      <c r="AW203" s="126"/>
      <c r="AX203" s="126"/>
      <c r="AY203" s="126"/>
      <c r="AZ203" s="126"/>
      <c r="BA203" s="126"/>
      <c r="BB203" s="126"/>
      <c r="BC203" s="126"/>
      <c r="BD203" s="126"/>
    </row>
    <row r="204" spans="1:56" s="12" customFormat="1">
      <c r="A204" s="39"/>
      <c r="C204" s="30" t="str">
        <f>$C$129</f>
        <v>PV of debt</v>
      </c>
      <c r="D204" s="126">
        <f>IF($B200&gt;=$B201, D200, NPV($B201,E203:$BD203))</f>
        <v>30.526455640424771</v>
      </c>
      <c r="E204" s="126">
        <f>IF($B200&gt;=$B201, E200, NPV($B201,F203:$BD203))</f>
        <v>32.052778422446011</v>
      </c>
      <c r="F204" s="126">
        <f>IF($B200&gt;=$B201, F200, NPV($B201,G203:$BD203))</f>
        <v>33.655417343568303</v>
      </c>
      <c r="G204" s="126">
        <f>IF($B200&gt;=$B201, G200, NPV($B201,H203:$BD203))</f>
        <v>35.338188210746722</v>
      </c>
      <c r="H204" s="126">
        <f>IF($B200&gt;=$B201, H200, NPV($B201,I203:$BD203))</f>
        <v>37.10509762128406</v>
      </c>
      <c r="I204" s="126">
        <f>IF($B200&gt;=$B201, I200, NPV($B201,J203:$BD203))</f>
        <v>38.960352502348272</v>
      </c>
      <c r="J204" s="126">
        <f>IF($B200&gt;=$B201, J200, NPV($B201,K203:$BD203))</f>
        <v>40.90837012746568</v>
      </c>
      <c r="K204" s="126">
        <f>IF($B200&gt;=$B201, K200, NPV($B201,L203:$BD203))</f>
        <v>42.953788633838968</v>
      </c>
      <c r="L204" s="126">
        <f>IF($B200&gt;=$B201, L200, NPV($B201,M203:$BD203))</f>
        <v>45.101478065530927</v>
      </c>
      <c r="M204" s="126">
        <f>IF($B200&gt;=$B201, M200, NPV($B201,N203:$BD203))</f>
        <v>47.356551968807473</v>
      </c>
      <c r="N204" s="126">
        <f>IF($B200&gt;=$B201, N200, NPV($B201,O203:$BD203))</f>
        <v>49.724379567247851</v>
      </c>
      <c r="O204" s="126">
        <f>IF($B200&gt;=$B201, O200, NPV($B201,P203:$BD203))</f>
        <v>52.210598545610246</v>
      </c>
      <c r="P204" s="126">
        <f>IF($B200&gt;=$B201, P200, NPV($B201,Q203:$BD203))</f>
        <v>51.372852610821795</v>
      </c>
      <c r="Q204" s="126">
        <f>IF($B200&gt;=$B201, Q200, NPV($B201,R203:$BD203))</f>
        <v>50.493219379293926</v>
      </c>
      <c r="R204" s="126">
        <f>IF($B200&gt;=$B201, R200, NPV($B201,S203:$BD203))</f>
        <v>49.569604486189654</v>
      </c>
      <c r="S204" s="126">
        <f>IF($B200&gt;=$B201, S200, NPV($B201,T203:$BD203))</f>
        <v>48.599808848430172</v>
      </c>
      <c r="T204" s="126">
        <f>IF($B200&gt;=$B201, T200, NPV($B201,U203:$BD203))</f>
        <v>47.581523428782717</v>
      </c>
      <c r="U204" s="126">
        <f>IF($B200&gt;=$B201, U200, NPV($B201,V203:$BD203))</f>
        <v>46.512323738152894</v>
      </c>
      <c r="V204" s="126">
        <f>IF($B200&gt;=$B201, V200, NPV($B201,W203:$BD203))</f>
        <v>45.389664062991571</v>
      </c>
      <c r="W204" s="126">
        <f>IF($B200&gt;=$B201, W200, NPV($B201,X203:$BD203))</f>
        <v>44.210871404072186</v>
      </c>
      <c r="X204" s="126">
        <f>IF($B200&gt;=$B201, X200, NPV($B201,Y203:$BD203))</f>
        <v>42.973139112206837</v>
      </c>
      <c r="Y204" s="126">
        <f>IF($B200&gt;=$B201, Y200, NPV($B201,Z203:$BD203))</f>
        <v>41.673520205748211</v>
      </c>
      <c r="Z204" s="126">
        <f>IF($B200&gt;=$B201, Z200, NPV($B201,AA203:$BD203))</f>
        <v>40.308920353966656</v>
      </c>
      <c r="AA204" s="126">
        <f>IF($B200&gt;=$B201, AA200, NPV($B201,AB203:$BD203))</f>
        <v>38.876090509596025</v>
      </c>
      <c r="AB204" s="126">
        <f>IF($B200&gt;=$B201, AB200, NPV($B201,AC203:$BD203))</f>
        <v>37.371619173006863</v>
      </c>
      <c r="AC204" s="126">
        <f>IF($B200&gt;=$B201, AC200, NPV($B201,AD203:$BD203))</f>
        <v>35.791924269588243</v>
      </c>
      <c r="AD204" s="126">
        <f>IF($B200&gt;=$B201, AD200, NPV($B201,AE203:$BD203))</f>
        <v>34.133244620998695</v>
      </c>
      <c r="AE204" s="126">
        <f>IF($B200&gt;=$B201, AE200, NPV($B201,AF203:$BD203))</f>
        <v>32.391630989979667</v>
      </c>
      <c r="AF204" s="126">
        <f>IF($B200&gt;=$B201, AF200, NPV($B201,AG203:$BD203))</f>
        <v>30.562936677409681</v>
      </c>
      <c r="AG204" s="126">
        <f>IF($B200&gt;=$B201, AG200, NPV($B201,AH203:$BD203))</f>
        <v>28.642807649211203</v>
      </c>
      <c r="AH204" s="126">
        <f>IF($B200&gt;=$B201, AH200, NPV($B201,AI203:$BD203))</f>
        <v>26.626672169602799</v>
      </c>
      <c r="AI204" s="126">
        <f>IF($B200&gt;=$B201, AI200, NPV($B201,AJ203:$BD203))</f>
        <v>24.509729916013974</v>
      </c>
      <c r="AJ204" s="126">
        <f>IF($B200&gt;=$B201, AJ200, NPV($B201,AK203:$BD203))</f>
        <v>22.286940549745704</v>
      </c>
      <c r="AK204" s="126">
        <f>IF($B200&gt;=$B201, AK200, NPV($B201,AL203:$BD203))</f>
        <v>19.953011715164028</v>
      </c>
      <c r="AL204" s="126">
        <f>IF($B200&gt;=$B201, AL200, NPV($B201,AM203:$BD203))</f>
        <v>17.502386438853264</v>
      </c>
      <c r="AM204" s="126">
        <f>IF($B200&gt;=$B201, AM200, NPV($B201,AN203:$BD203))</f>
        <v>14.929229898726961</v>
      </c>
      <c r="AN204" s="126">
        <f>IF($B200&gt;=$B201, AN200, NPV($B201,AO203:$BD203))</f>
        <v>12.227415531594344</v>
      </c>
      <c r="AO204" s="126">
        <f>IF($B200&gt;=$B201, AO200, NPV($B201,AP203:$BD203))</f>
        <v>9.390510446105095</v>
      </c>
      <c r="AP204" s="126">
        <f>IF($B200&gt;=$B201, AP200, NPV($B201,AQ203:$BD203))</f>
        <v>6.4117601063413865</v>
      </c>
      <c r="AQ204" s="126">
        <f>IF($B200&gt;=$B201, AQ200, NPV($B201,AR203:$BD203))</f>
        <v>3.2840722495894905</v>
      </c>
      <c r="AR204" s="126">
        <f>IF($B200&gt;=$B201, AR200, NPV($B201,AS203:$BD203))</f>
        <v>0</v>
      </c>
      <c r="AS204" s="126"/>
      <c r="AT204" s="126"/>
      <c r="AU204" s="126"/>
      <c r="AV204" s="126"/>
      <c r="AW204" s="126"/>
      <c r="AX204" s="126"/>
      <c r="AY204" s="126"/>
      <c r="AZ204" s="126"/>
      <c r="BA204" s="126"/>
      <c r="BB204" s="126"/>
      <c r="BC204" s="126"/>
      <c r="BD204" s="126"/>
    </row>
    <row r="205" spans="1:56" s="12" customFormat="1">
      <c r="A205" s="39"/>
      <c r="C205" s="30" t="str">
        <f>$C$130</f>
        <v>Grant element</v>
      </c>
      <c r="D205" s="126">
        <f t="shared" ref="D205:AR205" si="216">IF(D204=0,0,(1-D204/D200)*100)</f>
        <v>69.473544359575229</v>
      </c>
      <c r="E205" s="126">
        <f t="shared" si="216"/>
        <v>67.947221577553989</v>
      </c>
      <c r="F205" s="126">
        <f t="shared" si="216"/>
        <v>66.344582656431712</v>
      </c>
      <c r="G205" s="126">
        <f t="shared" si="216"/>
        <v>64.661811789253278</v>
      </c>
      <c r="H205" s="126">
        <f t="shared" si="216"/>
        <v>62.894902378715933</v>
      </c>
      <c r="I205" s="126">
        <f t="shared" si="216"/>
        <v>61.039647497651728</v>
      </c>
      <c r="J205" s="126">
        <f t="shared" si="216"/>
        <v>59.091629872534313</v>
      </c>
      <c r="K205" s="126">
        <f t="shared" si="216"/>
        <v>57.046211366161039</v>
      </c>
      <c r="L205" s="126">
        <f t="shared" si="216"/>
        <v>54.898521934469066</v>
      </c>
      <c r="M205" s="126">
        <f t="shared" si="216"/>
        <v>52.64344803119252</v>
      </c>
      <c r="N205" s="126">
        <f t="shared" si="216"/>
        <v>50.275620432752156</v>
      </c>
      <c r="O205" s="126">
        <f t="shared" si="216"/>
        <v>47.789401454389754</v>
      </c>
      <c r="P205" s="126">
        <f t="shared" si="216"/>
        <v>46.792402653077424</v>
      </c>
      <c r="Q205" s="126">
        <f t="shared" si="216"/>
        <v>45.766542148165776</v>
      </c>
      <c r="R205" s="126">
        <f t="shared" si="216"/>
        <v>44.71082576540384</v>
      </c>
      <c r="S205" s="126">
        <f t="shared" si="216"/>
        <v>43.624221735820988</v>
      </c>
      <c r="T205" s="126">
        <f t="shared" si="216"/>
        <v>42.505659190220882</v>
      </c>
      <c r="U205" s="126">
        <f t="shared" si="216"/>
        <v>41.354026591024606</v>
      </c>
      <c r="V205" s="126">
        <f t="shared" si="216"/>
        <v>40.168170098783825</v>
      </c>
      <c r="W205" s="126">
        <f t="shared" si="216"/>
        <v>38.946891870566972</v>
      </c>
      <c r="X205" s="126">
        <f t="shared" si="216"/>
        <v>37.688948287300065</v>
      </c>
      <c r="Y205" s="126">
        <f t="shared" si="216"/>
        <v>36.393048107015872</v>
      </c>
      <c r="Z205" s="126">
        <f t="shared" si="216"/>
        <v>35.057850540831467</v>
      </c>
      <c r="AA205" s="126">
        <f t="shared" si="216"/>
        <v>33.681963248336153</v>
      </c>
      <c r="AB205" s="126">
        <f t="shared" si="216"/>
        <v>32.263940248925024</v>
      </c>
      <c r="AC205" s="126">
        <f t="shared" si="216"/>
        <v>30.80227974546268</v>
      </c>
      <c r="AD205" s="126">
        <f t="shared" si="216"/>
        <v>29.295421856502646</v>
      </c>
      <c r="AE205" s="126">
        <f t="shared" si="216"/>
        <v>27.741746253122212</v>
      </c>
      <c r="AF205" s="126">
        <f t="shared" si="216"/>
        <v>26.139569696259869</v>
      </c>
      <c r="AG205" s="126">
        <f t="shared" si="216"/>
        <v>24.487143470261287</v>
      </c>
      <c r="AH205" s="126">
        <f t="shared" si="216"/>
        <v>22.782650708151774</v>
      </c>
      <c r="AI205" s="126">
        <f t="shared" si="216"/>
        <v>21.024203603954859</v>
      </c>
      <c r="AJ205" s="126">
        <f t="shared" si="216"/>
        <v>19.209840507171695</v>
      </c>
      <c r="AK205" s="126">
        <f t="shared" si="216"/>
        <v>17.337522894320312</v>
      </c>
      <c r="AL205" s="126">
        <f t="shared" si="216"/>
        <v>15.40513221220905</v>
      </c>
      <c r="AM205" s="126">
        <f t="shared" si="216"/>
        <v>13.410466587383418</v>
      </c>
      <c r="AN205" s="126">
        <f t="shared" si="216"/>
        <v>11.35123739594075</v>
      </c>
      <c r="AO205" s="126">
        <f t="shared" si="216"/>
        <v>9.2250656876504031</v>
      </c>
      <c r="AP205" s="126">
        <f t="shared" si="216"/>
        <v>7.0294784580493763</v>
      </c>
      <c r="AQ205" s="126">
        <f t="shared" si="216"/>
        <v>4.7619047619037129</v>
      </c>
      <c r="AR205" s="126">
        <f t="shared" si="216"/>
        <v>0</v>
      </c>
      <c r="AS205" s="126"/>
      <c r="AT205" s="126"/>
      <c r="AU205" s="126"/>
      <c r="AV205" s="126"/>
      <c r="AW205" s="126"/>
      <c r="AX205" s="126"/>
      <c r="AY205" s="126"/>
      <c r="AZ205" s="126"/>
      <c r="BA205" s="126"/>
      <c r="BB205" s="126"/>
      <c r="BC205" s="126"/>
      <c r="BD205" s="126"/>
    </row>
    <row r="206" spans="1:56" s="12" customFormat="1">
      <c r="A206" s="39"/>
      <c r="C206" s="30" t="str">
        <f>$C$131</f>
        <v>t-g&gt;0</v>
      </c>
      <c r="D206" s="131">
        <f t="shared" ref="D206:AR206" si="217">IF(D197-$B198&gt;0,D197-$B198,0)</f>
        <v>0</v>
      </c>
      <c r="E206" s="131">
        <f t="shared" si="217"/>
        <v>0</v>
      </c>
      <c r="F206" s="131">
        <f t="shared" si="217"/>
        <v>0</v>
      </c>
      <c r="G206" s="131">
        <f t="shared" si="217"/>
        <v>0</v>
      </c>
      <c r="H206" s="131">
        <f t="shared" si="217"/>
        <v>0</v>
      </c>
      <c r="I206" s="131">
        <f t="shared" si="217"/>
        <v>0</v>
      </c>
      <c r="J206" s="131">
        <f t="shared" si="217"/>
        <v>0</v>
      </c>
      <c r="K206" s="131">
        <f t="shared" si="217"/>
        <v>0</v>
      </c>
      <c r="L206" s="131">
        <f t="shared" si="217"/>
        <v>0</v>
      </c>
      <c r="M206" s="131">
        <f t="shared" si="217"/>
        <v>0</v>
      </c>
      <c r="N206" s="131">
        <f t="shared" si="217"/>
        <v>0</v>
      </c>
      <c r="O206" s="131">
        <f t="shared" si="217"/>
        <v>0</v>
      </c>
      <c r="P206" s="131">
        <f t="shared" si="217"/>
        <v>1</v>
      </c>
      <c r="Q206" s="131">
        <f t="shared" si="217"/>
        <v>2</v>
      </c>
      <c r="R206" s="131">
        <f t="shared" si="217"/>
        <v>3</v>
      </c>
      <c r="S206" s="131">
        <f t="shared" si="217"/>
        <v>4</v>
      </c>
      <c r="T206" s="131">
        <f t="shared" si="217"/>
        <v>5</v>
      </c>
      <c r="U206" s="131">
        <f t="shared" si="217"/>
        <v>6</v>
      </c>
      <c r="V206" s="131">
        <f t="shared" si="217"/>
        <v>7</v>
      </c>
      <c r="W206" s="131">
        <f t="shared" si="217"/>
        <v>8</v>
      </c>
      <c r="X206" s="131">
        <f t="shared" si="217"/>
        <v>9</v>
      </c>
      <c r="Y206" s="131">
        <f t="shared" si="217"/>
        <v>10</v>
      </c>
      <c r="Z206" s="131">
        <f t="shared" si="217"/>
        <v>11</v>
      </c>
      <c r="AA206" s="131">
        <f t="shared" si="217"/>
        <v>12</v>
      </c>
      <c r="AB206" s="131">
        <f t="shared" si="217"/>
        <v>13</v>
      </c>
      <c r="AC206" s="131">
        <f t="shared" si="217"/>
        <v>14</v>
      </c>
      <c r="AD206" s="131">
        <f t="shared" si="217"/>
        <v>15</v>
      </c>
      <c r="AE206" s="131">
        <f t="shared" si="217"/>
        <v>16</v>
      </c>
      <c r="AF206" s="131">
        <f t="shared" si="217"/>
        <v>17</v>
      </c>
      <c r="AG206" s="131">
        <f t="shared" si="217"/>
        <v>18</v>
      </c>
      <c r="AH206" s="131">
        <f t="shared" si="217"/>
        <v>19</v>
      </c>
      <c r="AI206" s="131">
        <f t="shared" si="217"/>
        <v>20</v>
      </c>
      <c r="AJ206" s="131">
        <f t="shared" si="217"/>
        <v>21</v>
      </c>
      <c r="AK206" s="131">
        <f t="shared" si="217"/>
        <v>22</v>
      </c>
      <c r="AL206" s="131">
        <f t="shared" si="217"/>
        <v>23</v>
      </c>
      <c r="AM206" s="131">
        <f t="shared" si="217"/>
        <v>24</v>
      </c>
      <c r="AN206" s="131">
        <f t="shared" si="217"/>
        <v>25</v>
      </c>
      <c r="AO206" s="131">
        <f t="shared" si="217"/>
        <v>26</v>
      </c>
      <c r="AP206" s="131">
        <f t="shared" si="217"/>
        <v>27</v>
      </c>
      <c r="AQ206" s="131">
        <f t="shared" si="217"/>
        <v>28</v>
      </c>
      <c r="AR206" s="131">
        <f t="shared" si="217"/>
        <v>29</v>
      </c>
      <c r="AS206" s="131"/>
      <c r="AT206" s="45"/>
      <c r="AU206" s="45"/>
      <c r="AV206" s="45"/>
      <c r="AW206" s="45"/>
      <c r="AX206" s="45"/>
      <c r="AY206" s="45"/>
      <c r="AZ206" s="45"/>
      <c r="BA206" s="45"/>
      <c r="BB206" s="45"/>
      <c r="BC206" s="45"/>
      <c r="BD206" s="45"/>
    </row>
    <row r="207" spans="1:56" s="12" customFormat="1">
      <c r="A207" s="39"/>
      <c r="C207" s="30"/>
      <c r="D207" s="126">
        <f t="shared" ref="D207:AQ207" si="218">IF(D206=0,0,CHOOSE(D206,$D$213,$E$213,$F$213,$G$213,$H$213,$I$213,$J$213,$K$213,$L$213,$M$213,$N$213,$O$213,$P$213,$Q$213,$R$213,$S$213,$T$213,$U$213,$V$213,$W$213,$X$213,$Y$213,$Z$213,$AA$213,$AB$213,$AC$213,$AD$213,$AE$213,$AF$213,$AG$213,$AH$213,$AI$213,$AJ$213,$AK$213,$AL$213,$AM$213,$AN$213,$AO$213,$AP$213,$AQ$213,$AR$213,$AS$213))</f>
        <v>0</v>
      </c>
      <c r="E207" s="126">
        <f t="shared" si="218"/>
        <v>0</v>
      </c>
      <c r="F207" s="126">
        <f t="shared" si="218"/>
        <v>0</v>
      </c>
      <c r="G207" s="126">
        <f t="shared" si="218"/>
        <v>0</v>
      </c>
      <c r="H207" s="126">
        <f t="shared" si="218"/>
        <v>0</v>
      </c>
      <c r="I207" s="126">
        <f t="shared" si="218"/>
        <v>0</v>
      </c>
      <c r="J207" s="126">
        <f t="shared" si="218"/>
        <v>0</v>
      </c>
      <c r="K207" s="126">
        <f t="shared" si="218"/>
        <v>0</v>
      </c>
      <c r="L207" s="126">
        <f t="shared" si="218"/>
        <v>0</v>
      </c>
      <c r="M207" s="126">
        <f t="shared" si="218"/>
        <v>0</v>
      </c>
      <c r="N207" s="126">
        <f t="shared" si="218"/>
        <v>0</v>
      </c>
      <c r="O207" s="126">
        <f t="shared" si="218"/>
        <v>0</v>
      </c>
      <c r="P207" s="126">
        <f t="shared" si="218"/>
        <v>0</v>
      </c>
      <c r="Q207" s="126">
        <f t="shared" si="218"/>
        <v>0</v>
      </c>
      <c r="R207" s="126">
        <f t="shared" si="218"/>
        <v>0</v>
      </c>
      <c r="S207" s="126">
        <f t="shared" si="218"/>
        <v>0</v>
      </c>
      <c r="T207" s="126">
        <f t="shared" si="218"/>
        <v>0</v>
      </c>
      <c r="U207" s="126">
        <f t="shared" si="218"/>
        <v>0</v>
      </c>
      <c r="V207" s="126">
        <f t="shared" si="218"/>
        <v>0</v>
      </c>
      <c r="W207" s="126">
        <f t="shared" si="218"/>
        <v>0</v>
      </c>
      <c r="X207" s="126">
        <f t="shared" si="218"/>
        <v>0</v>
      </c>
      <c r="Y207" s="126">
        <f t="shared" si="218"/>
        <v>0</v>
      </c>
      <c r="Z207" s="126">
        <f t="shared" si="218"/>
        <v>0</v>
      </c>
      <c r="AA207" s="126">
        <f t="shared" si="218"/>
        <v>0</v>
      </c>
      <c r="AB207" s="126">
        <f t="shared" si="218"/>
        <v>0</v>
      </c>
      <c r="AC207" s="126">
        <f t="shared" si="218"/>
        <v>0</v>
      </c>
      <c r="AD207" s="126">
        <f t="shared" si="218"/>
        <v>0</v>
      </c>
      <c r="AE207" s="126">
        <f t="shared" si="218"/>
        <v>0</v>
      </c>
      <c r="AF207" s="126">
        <f t="shared" si="218"/>
        <v>0</v>
      </c>
      <c r="AG207" s="126">
        <f t="shared" si="218"/>
        <v>0</v>
      </c>
      <c r="AH207" s="126">
        <f t="shared" si="218"/>
        <v>0</v>
      </c>
      <c r="AI207" s="126">
        <f t="shared" si="218"/>
        <v>0</v>
      </c>
      <c r="AJ207" s="126">
        <f t="shared" si="218"/>
        <v>0</v>
      </c>
      <c r="AK207" s="126">
        <f t="shared" si="218"/>
        <v>0</v>
      </c>
      <c r="AL207" s="126">
        <f t="shared" si="218"/>
        <v>0</v>
      </c>
      <c r="AM207" s="126">
        <f t="shared" si="218"/>
        <v>0</v>
      </c>
      <c r="AN207" s="126">
        <f t="shared" si="218"/>
        <v>0</v>
      </c>
      <c r="AO207" s="126">
        <f t="shared" si="218"/>
        <v>0</v>
      </c>
      <c r="AP207" s="126">
        <f t="shared" si="218"/>
        <v>0</v>
      </c>
      <c r="AQ207" s="126">
        <f t="shared" si="218"/>
        <v>0</v>
      </c>
      <c r="AR207" s="126">
        <f>IF(AR206=0,0,CHOOSE(AR206,$D$213,$E$213,$F$213,$G$213,$H$213,$I$213,$J$213,$K$213,$L$213,$M$213,$N$213,$O$213,$P$213,$Q$213,$R$213,$S$213,$T$213,$U$213,$V$213,$W$213,$X$213,$Y$213,$Z$213,$AA$213,$AB$213,$AC$213,$AD$213,$AE$213,$AF$213,$AG$213,$AH$213,$AI$213,$AJ$213,$AK$213,$AL$213,$AM$213,$AN$213,$AO$213,$AP$213,$AQ$213,$AR$213,$AS$213))</f>
        <v>0</v>
      </c>
      <c r="AS207" s="131"/>
      <c r="AT207" s="45"/>
      <c r="AU207" s="45"/>
      <c r="AV207" s="45"/>
      <c r="AW207" s="45"/>
      <c r="AX207" s="45"/>
      <c r="AY207" s="45"/>
      <c r="AZ207" s="45"/>
      <c r="BA207" s="45"/>
      <c r="BB207" s="45"/>
      <c r="BC207" s="45"/>
      <c r="BD207" s="45"/>
    </row>
    <row r="208" spans="1:56" s="12" customFormat="1">
      <c r="A208" s="39"/>
      <c r="C208" s="30" t="str">
        <f>$C$133</f>
        <v>t-m condition</v>
      </c>
      <c r="D208" s="131">
        <f t="shared" ref="D208:AR208" si="219">IF(D173-$B199&gt;0,D173-$B199,0)</f>
        <v>0</v>
      </c>
      <c r="E208" s="131">
        <f t="shared" si="219"/>
        <v>0</v>
      </c>
      <c r="F208" s="131">
        <f t="shared" si="219"/>
        <v>0</v>
      </c>
      <c r="G208" s="131">
        <f t="shared" si="219"/>
        <v>0</v>
      </c>
      <c r="H208" s="131">
        <f t="shared" si="219"/>
        <v>0</v>
      </c>
      <c r="I208" s="131">
        <f t="shared" si="219"/>
        <v>0</v>
      </c>
      <c r="J208" s="131">
        <f t="shared" si="219"/>
        <v>0</v>
      </c>
      <c r="K208" s="131">
        <f t="shared" si="219"/>
        <v>0</v>
      </c>
      <c r="L208" s="131">
        <f t="shared" si="219"/>
        <v>0</v>
      </c>
      <c r="M208" s="131">
        <f t="shared" si="219"/>
        <v>0</v>
      </c>
      <c r="N208" s="131">
        <f t="shared" si="219"/>
        <v>0</v>
      </c>
      <c r="O208" s="131">
        <f t="shared" si="219"/>
        <v>0</v>
      </c>
      <c r="P208" s="131">
        <f t="shared" si="219"/>
        <v>0</v>
      </c>
      <c r="Q208" s="131">
        <f t="shared" si="219"/>
        <v>0</v>
      </c>
      <c r="R208" s="131">
        <f t="shared" si="219"/>
        <v>0</v>
      </c>
      <c r="S208" s="131">
        <f t="shared" si="219"/>
        <v>0</v>
      </c>
      <c r="T208" s="131">
        <f t="shared" si="219"/>
        <v>0</v>
      </c>
      <c r="U208" s="131">
        <f t="shared" si="219"/>
        <v>0</v>
      </c>
      <c r="V208" s="131">
        <f t="shared" si="219"/>
        <v>0</v>
      </c>
      <c r="W208" s="131">
        <f t="shared" si="219"/>
        <v>0</v>
      </c>
      <c r="X208" s="131">
        <f t="shared" si="219"/>
        <v>0</v>
      </c>
      <c r="Y208" s="131">
        <f t="shared" si="219"/>
        <v>0</v>
      </c>
      <c r="Z208" s="131">
        <f t="shared" si="219"/>
        <v>0</v>
      </c>
      <c r="AA208" s="131">
        <f t="shared" si="219"/>
        <v>0</v>
      </c>
      <c r="AB208" s="131">
        <f t="shared" si="219"/>
        <v>0</v>
      </c>
      <c r="AC208" s="131">
        <f t="shared" si="219"/>
        <v>0</v>
      </c>
      <c r="AD208" s="131">
        <f t="shared" si="219"/>
        <v>0</v>
      </c>
      <c r="AE208" s="131">
        <f t="shared" si="219"/>
        <v>0</v>
      </c>
      <c r="AF208" s="131">
        <f t="shared" si="219"/>
        <v>0</v>
      </c>
      <c r="AG208" s="131">
        <f t="shared" si="219"/>
        <v>0</v>
      </c>
      <c r="AH208" s="131">
        <f t="shared" si="219"/>
        <v>0</v>
      </c>
      <c r="AI208" s="131">
        <f t="shared" si="219"/>
        <v>0</v>
      </c>
      <c r="AJ208" s="131">
        <f t="shared" si="219"/>
        <v>0</v>
      </c>
      <c r="AK208" s="131">
        <f t="shared" si="219"/>
        <v>0</v>
      </c>
      <c r="AL208" s="131">
        <f t="shared" si="219"/>
        <v>0</v>
      </c>
      <c r="AM208" s="131">
        <f t="shared" si="219"/>
        <v>0</v>
      </c>
      <c r="AN208" s="131">
        <f t="shared" si="219"/>
        <v>0</v>
      </c>
      <c r="AO208" s="131">
        <f t="shared" si="219"/>
        <v>0</v>
      </c>
      <c r="AP208" s="131">
        <f t="shared" si="219"/>
        <v>0</v>
      </c>
      <c r="AQ208" s="131">
        <f t="shared" si="219"/>
        <v>0</v>
      </c>
      <c r="AR208" s="131">
        <f t="shared" si="219"/>
        <v>0</v>
      </c>
      <c r="AS208" s="131"/>
      <c r="AT208" s="45"/>
      <c r="AU208" s="45"/>
      <c r="AV208" s="45"/>
      <c r="AW208" s="45"/>
      <c r="AX208" s="45"/>
      <c r="AY208" s="45"/>
      <c r="AZ208" s="45"/>
      <c r="BA208" s="45"/>
      <c r="BB208" s="45"/>
      <c r="BC208" s="45"/>
      <c r="BD208" s="45"/>
    </row>
    <row r="209" spans="1:56" s="12" customFormat="1">
      <c r="A209" s="39"/>
      <c r="C209" s="124"/>
      <c r="D209" s="126">
        <f t="shared" ref="D209:AR209" si="220">IF(D208=0,0,CHOOSE(D208,$D$213,$E$213,$F$213,$G$213,$H$213,$I$213,$J$213,$K$213,$L$213,$M$213,$N$213,$O$213,$P$213,$Q$213,$R$213,$S$213,$T$213,$U$213,$V$213,$W$213,$X$213,$Y$213,$Z$213,$AA$213,$AB$213,$AC$213,$AD$213,$AE$213,$AF$213,$AG$213,$AH$213,$AI$213,$AJ$213,$AK$213,$AL$213,$AM$213,$AN$213,$AO$213,$AP$213,$AQ$213,$AR$213,$AS$213))</f>
        <v>0</v>
      </c>
      <c r="E209" s="126">
        <f t="shared" si="220"/>
        <v>0</v>
      </c>
      <c r="F209" s="126">
        <f t="shared" si="220"/>
        <v>0</v>
      </c>
      <c r="G209" s="126">
        <f t="shared" si="220"/>
        <v>0</v>
      </c>
      <c r="H209" s="126">
        <f t="shared" si="220"/>
        <v>0</v>
      </c>
      <c r="I209" s="126">
        <f t="shared" si="220"/>
        <v>0</v>
      </c>
      <c r="J209" s="126">
        <f t="shared" si="220"/>
        <v>0</v>
      </c>
      <c r="K209" s="126">
        <f t="shared" si="220"/>
        <v>0</v>
      </c>
      <c r="L209" s="126">
        <f t="shared" si="220"/>
        <v>0</v>
      </c>
      <c r="M209" s="126">
        <f t="shared" si="220"/>
        <v>0</v>
      </c>
      <c r="N209" s="126">
        <f t="shared" si="220"/>
        <v>0</v>
      </c>
      <c r="O209" s="126">
        <f t="shared" si="220"/>
        <v>0</v>
      </c>
      <c r="P209" s="126">
        <f t="shared" si="220"/>
        <v>0</v>
      </c>
      <c r="Q209" s="126">
        <f t="shared" si="220"/>
        <v>0</v>
      </c>
      <c r="R209" s="126">
        <f t="shared" si="220"/>
        <v>0</v>
      </c>
      <c r="S209" s="126">
        <f t="shared" si="220"/>
        <v>0</v>
      </c>
      <c r="T209" s="126">
        <f t="shared" si="220"/>
        <v>0</v>
      </c>
      <c r="U209" s="126">
        <f t="shared" si="220"/>
        <v>0</v>
      </c>
      <c r="V209" s="126">
        <f t="shared" si="220"/>
        <v>0</v>
      </c>
      <c r="W209" s="126">
        <f t="shared" si="220"/>
        <v>0</v>
      </c>
      <c r="X209" s="126">
        <f t="shared" si="220"/>
        <v>0</v>
      </c>
      <c r="Y209" s="126">
        <f t="shared" si="220"/>
        <v>0</v>
      </c>
      <c r="Z209" s="126">
        <f t="shared" si="220"/>
        <v>0</v>
      </c>
      <c r="AA209" s="126">
        <f t="shared" si="220"/>
        <v>0</v>
      </c>
      <c r="AB209" s="126">
        <f t="shared" si="220"/>
        <v>0</v>
      </c>
      <c r="AC209" s="126">
        <f t="shared" si="220"/>
        <v>0</v>
      </c>
      <c r="AD209" s="126">
        <f t="shared" si="220"/>
        <v>0</v>
      </c>
      <c r="AE209" s="126">
        <f t="shared" si="220"/>
        <v>0</v>
      </c>
      <c r="AF209" s="126">
        <f t="shared" si="220"/>
        <v>0</v>
      </c>
      <c r="AG209" s="126">
        <f t="shared" si="220"/>
        <v>0</v>
      </c>
      <c r="AH209" s="126">
        <f t="shared" si="220"/>
        <v>0</v>
      </c>
      <c r="AI209" s="126">
        <f t="shared" si="220"/>
        <v>0</v>
      </c>
      <c r="AJ209" s="126">
        <f t="shared" si="220"/>
        <v>0</v>
      </c>
      <c r="AK209" s="126">
        <f t="shared" si="220"/>
        <v>0</v>
      </c>
      <c r="AL209" s="126">
        <f t="shared" si="220"/>
        <v>0</v>
      </c>
      <c r="AM209" s="126">
        <f t="shared" si="220"/>
        <v>0</v>
      </c>
      <c r="AN209" s="126">
        <f t="shared" si="220"/>
        <v>0</v>
      </c>
      <c r="AO209" s="126">
        <f t="shared" si="220"/>
        <v>0</v>
      </c>
      <c r="AP209" s="126">
        <f t="shared" si="220"/>
        <v>0</v>
      </c>
      <c r="AQ209" s="126">
        <f t="shared" si="220"/>
        <v>0</v>
      </c>
      <c r="AR209" s="126">
        <f t="shared" si="220"/>
        <v>0</v>
      </c>
      <c r="AS209" s="126"/>
      <c r="AT209" s="45"/>
      <c r="AU209" s="45"/>
      <c r="AV209" s="45"/>
      <c r="AW209" s="45"/>
      <c r="AX209" s="45"/>
      <c r="AY209" s="45"/>
      <c r="AZ209" s="45"/>
      <c r="BA209" s="45"/>
      <c r="BB209" s="45"/>
      <c r="BC209" s="45"/>
      <c r="BD209" s="45"/>
    </row>
    <row r="210" spans="1:56" s="12" customFormat="1">
      <c r="A210" s="39"/>
      <c r="D210" s="22"/>
      <c r="E210" s="22"/>
      <c r="F210" s="22"/>
      <c r="G210" s="22"/>
      <c r="H210" s="22"/>
      <c r="I210" s="22"/>
      <c r="J210" s="22"/>
      <c r="K210" s="22"/>
      <c r="L210" s="22"/>
      <c r="M210" s="22"/>
      <c r="N210" s="22"/>
      <c r="O210" s="22"/>
      <c r="P210" s="22"/>
      <c r="Q210" s="22"/>
      <c r="R210" s="22"/>
      <c r="S210" s="22"/>
      <c r="T210" s="22"/>
      <c r="U210" s="22"/>
      <c r="V210" s="22"/>
      <c r="W210" s="22"/>
      <c r="X210" s="22"/>
      <c r="Y210" s="22"/>
      <c r="Z210" s="22"/>
      <c r="AA210" s="22"/>
      <c r="AB210" s="22"/>
      <c r="AC210" s="22"/>
      <c r="AD210" s="50"/>
      <c r="AE210" s="50"/>
      <c r="AF210" s="50"/>
      <c r="AG210" s="50"/>
      <c r="AH210" s="50"/>
      <c r="AI210" s="50"/>
      <c r="AJ210" s="50"/>
      <c r="AK210" s="50"/>
      <c r="AL210" s="50"/>
      <c r="AM210" s="50"/>
      <c r="AN210" s="50"/>
      <c r="AO210" s="50"/>
      <c r="AP210" s="50"/>
      <c r="AQ210" s="50"/>
      <c r="AR210" s="45"/>
      <c r="AS210" s="45"/>
      <c r="AT210" s="45"/>
      <c r="AU210" s="45"/>
      <c r="AV210" s="45"/>
      <c r="AW210" s="45"/>
      <c r="AX210" s="45"/>
      <c r="AY210" s="45"/>
      <c r="AZ210" s="45"/>
      <c r="BA210" s="45"/>
      <c r="BB210" s="45"/>
      <c r="BC210" s="45"/>
      <c r="BD210" s="45"/>
    </row>
    <row r="211" spans="1:56" s="12" customFormat="1">
      <c r="A211" s="49" t="str">
        <f>+"Output "&amp; 'Input 4 - External Financing WB'!A197&amp;""</f>
        <v>Output IDA NEW 40-year credits</v>
      </c>
      <c r="C211" s="51"/>
      <c r="D211" s="52">
        <f>D$8</f>
        <v>0</v>
      </c>
      <c r="E211" s="25">
        <f t="shared" ref="E211:AR211" si="221">D211+1</f>
        <v>1</v>
      </c>
      <c r="F211" s="25">
        <f t="shared" si="221"/>
        <v>2</v>
      </c>
      <c r="G211" s="25">
        <f t="shared" si="221"/>
        <v>3</v>
      </c>
      <c r="H211" s="25">
        <f t="shared" si="221"/>
        <v>4</v>
      </c>
      <c r="I211" s="25">
        <f t="shared" si="221"/>
        <v>5</v>
      </c>
      <c r="J211" s="25">
        <f t="shared" si="221"/>
        <v>6</v>
      </c>
      <c r="K211" s="25">
        <f t="shared" si="221"/>
        <v>7</v>
      </c>
      <c r="L211" s="25">
        <f t="shared" si="221"/>
        <v>8</v>
      </c>
      <c r="M211" s="25">
        <f t="shared" si="221"/>
        <v>9</v>
      </c>
      <c r="N211" s="25">
        <f t="shared" si="221"/>
        <v>10</v>
      </c>
      <c r="O211" s="25">
        <f t="shared" si="221"/>
        <v>11</v>
      </c>
      <c r="P211" s="25">
        <f t="shared" si="221"/>
        <v>12</v>
      </c>
      <c r="Q211" s="25">
        <f t="shared" si="221"/>
        <v>13</v>
      </c>
      <c r="R211" s="25">
        <f t="shared" si="221"/>
        <v>14</v>
      </c>
      <c r="S211" s="25">
        <f t="shared" si="221"/>
        <v>15</v>
      </c>
      <c r="T211" s="25">
        <f t="shared" si="221"/>
        <v>16</v>
      </c>
      <c r="U211" s="25">
        <f t="shared" si="221"/>
        <v>17</v>
      </c>
      <c r="V211" s="25">
        <f t="shared" si="221"/>
        <v>18</v>
      </c>
      <c r="W211" s="25">
        <f t="shared" si="221"/>
        <v>19</v>
      </c>
      <c r="X211" s="25">
        <f t="shared" si="221"/>
        <v>20</v>
      </c>
      <c r="Y211" s="25">
        <f t="shared" si="221"/>
        <v>21</v>
      </c>
      <c r="Z211" s="25">
        <f t="shared" si="221"/>
        <v>22</v>
      </c>
      <c r="AA211" s="25">
        <f t="shared" si="221"/>
        <v>23</v>
      </c>
      <c r="AB211" s="25">
        <f t="shared" si="221"/>
        <v>24</v>
      </c>
      <c r="AC211" s="25">
        <f t="shared" si="221"/>
        <v>25</v>
      </c>
      <c r="AD211" s="25">
        <f t="shared" si="221"/>
        <v>26</v>
      </c>
      <c r="AE211" s="25">
        <f t="shared" si="221"/>
        <v>27</v>
      </c>
      <c r="AF211" s="25">
        <f t="shared" si="221"/>
        <v>28</v>
      </c>
      <c r="AG211" s="25">
        <f t="shared" si="221"/>
        <v>29</v>
      </c>
      <c r="AH211" s="25">
        <f t="shared" si="221"/>
        <v>30</v>
      </c>
      <c r="AI211" s="25">
        <f t="shared" si="221"/>
        <v>31</v>
      </c>
      <c r="AJ211" s="25">
        <f t="shared" si="221"/>
        <v>32</v>
      </c>
      <c r="AK211" s="25">
        <f t="shared" si="221"/>
        <v>33</v>
      </c>
      <c r="AL211" s="25">
        <f t="shared" si="221"/>
        <v>34</v>
      </c>
      <c r="AM211" s="25">
        <f t="shared" si="221"/>
        <v>35</v>
      </c>
      <c r="AN211" s="25">
        <f t="shared" si="221"/>
        <v>36</v>
      </c>
      <c r="AO211" s="25">
        <f t="shared" si="221"/>
        <v>37</v>
      </c>
      <c r="AP211" s="25">
        <f t="shared" si="221"/>
        <v>38</v>
      </c>
      <c r="AQ211" s="25">
        <f t="shared" si="221"/>
        <v>39</v>
      </c>
      <c r="AR211" s="25">
        <f t="shared" si="221"/>
        <v>40</v>
      </c>
      <c r="AS211" s="25"/>
      <c r="AT211" s="45"/>
      <c r="AU211" s="45"/>
      <c r="AV211" s="45"/>
      <c r="AW211" s="45"/>
      <c r="AX211" s="45"/>
      <c r="AY211" s="45"/>
      <c r="AZ211" s="45"/>
      <c r="BA211" s="45"/>
      <c r="BB211" s="45"/>
      <c r="BC211" s="45"/>
      <c r="BD211" s="45"/>
    </row>
    <row r="212" spans="1:56" s="12" customFormat="1">
      <c r="A212" s="39"/>
      <c r="C212" s="54" t="str">
        <f>$C$137</f>
        <v>New forex borrowing (gross, USD)</v>
      </c>
      <c r="D212" s="85">
        <f t="shared" ref="D212:S212" si="222">L14</f>
        <v>0</v>
      </c>
      <c r="E212" s="85">
        <f t="shared" si="222"/>
        <v>0</v>
      </c>
      <c r="F212" s="85">
        <f t="shared" si="222"/>
        <v>0</v>
      </c>
      <c r="G212" s="85">
        <f t="shared" si="222"/>
        <v>0</v>
      </c>
      <c r="H212" s="85">
        <f t="shared" si="222"/>
        <v>0</v>
      </c>
      <c r="I212" s="85">
        <f t="shared" si="222"/>
        <v>0</v>
      </c>
      <c r="J212" s="85">
        <f t="shared" si="222"/>
        <v>0</v>
      </c>
      <c r="K212" s="85">
        <f t="shared" si="222"/>
        <v>0</v>
      </c>
      <c r="L212" s="85">
        <f t="shared" si="222"/>
        <v>0</v>
      </c>
      <c r="M212" s="85">
        <f t="shared" si="222"/>
        <v>0</v>
      </c>
      <c r="N212" s="85">
        <f t="shared" si="222"/>
        <v>0</v>
      </c>
      <c r="O212" s="85">
        <f t="shared" si="222"/>
        <v>0</v>
      </c>
      <c r="P212" s="85">
        <f t="shared" si="222"/>
        <v>0</v>
      </c>
      <c r="Q212" s="85">
        <f t="shared" si="222"/>
        <v>0</v>
      </c>
      <c r="R212" s="85">
        <f t="shared" si="222"/>
        <v>0</v>
      </c>
      <c r="S212" s="85">
        <f t="shared" si="222"/>
        <v>0</v>
      </c>
      <c r="T212" s="85">
        <f t="shared" ref="T212" si="223">AB14</f>
        <v>0</v>
      </c>
      <c r="U212" s="85">
        <f t="shared" ref="U212" si="224">AC14</f>
        <v>0</v>
      </c>
      <c r="V212" s="85">
        <f t="shared" ref="V212" si="225">AD14</f>
        <v>0</v>
      </c>
      <c r="W212" s="85">
        <f t="shared" ref="W212" si="226">AE14</f>
        <v>0</v>
      </c>
      <c r="X212" s="85">
        <f t="shared" ref="X212" si="227">AF14</f>
        <v>0</v>
      </c>
      <c r="Y212" s="85">
        <f t="shared" ref="Y212" si="228">AG14</f>
        <v>0</v>
      </c>
      <c r="Z212" s="85">
        <f t="shared" ref="Z212" si="229">AH14</f>
        <v>0</v>
      </c>
      <c r="AA212" s="85">
        <f t="shared" ref="AA212" si="230">AI14</f>
        <v>0</v>
      </c>
      <c r="AB212" s="85">
        <f t="shared" ref="AB212" si="231">AJ14</f>
        <v>0</v>
      </c>
      <c r="AC212" s="85">
        <f t="shared" ref="AC212" si="232">AK14</f>
        <v>0</v>
      </c>
      <c r="AD212" s="85">
        <f t="shared" ref="AD212" si="233">AL14</f>
        <v>0</v>
      </c>
      <c r="AE212" s="85">
        <f t="shared" ref="AE212" si="234">AM14</f>
        <v>0</v>
      </c>
      <c r="AF212" s="85">
        <f t="shared" ref="AF212" si="235">AN14</f>
        <v>0</v>
      </c>
      <c r="AG212" s="85">
        <f t="shared" ref="AG212" si="236">AO14</f>
        <v>0</v>
      </c>
      <c r="AH212" s="85">
        <f t="shared" ref="AH212" si="237">AP14</f>
        <v>0</v>
      </c>
      <c r="AI212" s="85">
        <f t="shared" ref="AI212" si="238">AQ14</f>
        <v>0</v>
      </c>
      <c r="AJ212" s="85">
        <f t="shared" ref="AJ212" si="239">AR14</f>
        <v>0</v>
      </c>
      <c r="AK212" s="85">
        <f t="shared" ref="AK212" si="240">AS14</f>
        <v>0</v>
      </c>
      <c r="AL212" s="85">
        <f t="shared" ref="AL212" si="241">AT14</f>
        <v>0</v>
      </c>
      <c r="AM212" s="85">
        <f t="shared" ref="AM212" si="242">AU14</f>
        <v>0</v>
      </c>
      <c r="AN212" s="85">
        <f t="shared" ref="AN212" si="243">AV14</f>
        <v>0</v>
      </c>
      <c r="AO212" s="85">
        <f t="shared" ref="AO212" si="244">AW14</f>
        <v>0</v>
      </c>
      <c r="AP212" s="85">
        <f t="shared" ref="AP212" si="245">AX14</f>
        <v>0</v>
      </c>
      <c r="AQ212" s="85">
        <f t="shared" ref="AQ212" si="246">AY14</f>
        <v>0</v>
      </c>
      <c r="AR212" s="85">
        <f t="shared" ref="AR212" si="247">AZ14</f>
        <v>0</v>
      </c>
      <c r="AS212" s="85"/>
      <c r="AT212" s="135"/>
      <c r="AU212" s="135"/>
      <c r="AV212" s="45"/>
      <c r="AW212" s="45"/>
      <c r="AX212" s="45"/>
      <c r="AY212" s="45"/>
      <c r="AZ212" s="45"/>
      <c r="BA212" s="45"/>
      <c r="BB212" s="45"/>
      <c r="BC212" s="45"/>
      <c r="BD212" s="45"/>
    </row>
    <row r="213" spans="1:56" s="12" customFormat="1">
      <c r="A213" s="39"/>
      <c r="C213" s="30" t="str">
        <f>$C$138</f>
        <v>cumulative</v>
      </c>
      <c r="D213" s="126">
        <f>D212</f>
        <v>0</v>
      </c>
      <c r="E213" s="129">
        <f>SUM($D212:E212)</f>
        <v>0</v>
      </c>
      <c r="F213" s="129">
        <f>SUM($D212:F212)</f>
        <v>0</v>
      </c>
      <c r="G213" s="129">
        <f>SUM($D212:G212)</f>
        <v>0</v>
      </c>
      <c r="H213" s="129">
        <f>SUM($D212:H212)</f>
        <v>0</v>
      </c>
      <c r="I213" s="129">
        <f>SUM($D212:I212)</f>
        <v>0</v>
      </c>
      <c r="J213" s="129">
        <f>SUM($D212:J212)</f>
        <v>0</v>
      </c>
      <c r="K213" s="129">
        <f>SUM($D212:K212)</f>
        <v>0</v>
      </c>
      <c r="L213" s="129">
        <f>SUM($D212:L212)</f>
        <v>0</v>
      </c>
      <c r="M213" s="129">
        <f>SUM($D212:M212)</f>
        <v>0</v>
      </c>
      <c r="N213" s="129">
        <f>SUM($D212:N212)</f>
        <v>0</v>
      </c>
      <c r="O213" s="129">
        <f>SUM($D212:O212)</f>
        <v>0</v>
      </c>
      <c r="P213" s="129">
        <f>SUM($D212:P212)</f>
        <v>0</v>
      </c>
      <c r="Q213" s="129">
        <f>SUM($D212:Q212)</f>
        <v>0</v>
      </c>
      <c r="R213" s="129">
        <f>SUM($D212:R212)</f>
        <v>0</v>
      </c>
      <c r="S213" s="129">
        <f>SUM($D212:S212)</f>
        <v>0</v>
      </c>
      <c r="T213" s="129">
        <f>SUM($D212:T212)</f>
        <v>0</v>
      </c>
      <c r="U213" s="129">
        <f>SUM($D212:U212)</f>
        <v>0</v>
      </c>
      <c r="V213" s="129">
        <f>SUM($D212:V212)</f>
        <v>0</v>
      </c>
      <c r="W213" s="129">
        <f>SUM($D212:W212)</f>
        <v>0</v>
      </c>
      <c r="X213" s="129">
        <f>SUM($D212:X212)</f>
        <v>0</v>
      </c>
      <c r="Y213" s="129">
        <f>SUM($D212:Y212)</f>
        <v>0</v>
      </c>
      <c r="Z213" s="129">
        <f>SUM($D212:Z212)</f>
        <v>0</v>
      </c>
      <c r="AA213" s="129">
        <f>SUM($D212:AA212)</f>
        <v>0</v>
      </c>
      <c r="AB213" s="129">
        <f>SUM($D212:AB212)</f>
        <v>0</v>
      </c>
      <c r="AC213" s="129">
        <f>SUM($D212:AC212)</f>
        <v>0</v>
      </c>
      <c r="AD213" s="129">
        <f>SUM($D212:AD212)</f>
        <v>0</v>
      </c>
      <c r="AE213" s="129">
        <f>SUM($D212:AE212)</f>
        <v>0</v>
      </c>
      <c r="AF213" s="129">
        <f>SUM($D212:AF212)</f>
        <v>0</v>
      </c>
      <c r="AG213" s="129">
        <f>SUM($D212:AG212)</f>
        <v>0</v>
      </c>
      <c r="AH213" s="129">
        <f>SUM($D212:AH212)</f>
        <v>0</v>
      </c>
      <c r="AI213" s="129">
        <f>SUM($D212:AI212)</f>
        <v>0</v>
      </c>
      <c r="AJ213" s="129">
        <f>SUM($D212:AJ212)</f>
        <v>0</v>
      </c>
      <c r="AK213" s="129">
        <f>SUM($D212:AK212)</f>
        <v>0</v>
      </c>
      <c r="AL213" s="129">
        <f>SUM($D212:AL212)</f>
        <v>0</v>
      </c>
      <c r="AM213" s="129">
        <f>SUM($D212:AM212)</f>
        <v>0</v>
      </c>
      <c r="AN213" s="129">
        <f>SUM($D212:AN212)</f>
        <v>0</v>
      </c>
      <c r="AO213" s="129">
        <f>SUM($D212:AO212)</f>
        <v>0</v>
      </c>
      <c r="AP213" s="129">
        <f>SUM($D212:AP212)</f>
        <v>0</v>
      </c>
      <c r="AQ213" s="129">
        <f>SUM($D212:AQ212)</f>
        <v>0</v>
      </c>
      <c r="AR213" s="129">
        <f>SUM($D212:AR212)</f>
        <v>0</v>
      </c>
      <c r="AS213" s="129"/>
      <c r="AT213" s="45"/>
      <c r="AU213" s="45"/>
      <c r="AV213" s="45"/>
      <c r="AW213" s="45"/>
      <c r="AX213" s="45"/>
      <c r="AY213" s="45"/>
      <c r="AZ213" s="45"/>
      <c r="BA213" s="45"/>
      <c r="BB213" s="45"/>
      <c r="BC213" s="45"/>
      <c r="BD213" s="45"/>
    </row>
    <row r="214" spans="1:56" s="12" customFormat="1">
      <c r="A214" s="39"/>
      <c r="C214" s="30" t="str">
        <f>$C$139</f>
        <v>Stock of new forex debt (in USD)</v>
      </c>
      <c r="D214" s="129">
        <f>D212-D218</f>
        <v>0</v>
      </c>
      <c r="E214" s="126">
        <f t="shared" ref="E214:AR214" si="248">D214+E212-E218</f>
        <v>0</v>
      </c>
      <c r="F214" s="126">
        <f t="shared" si="248"/>
        <v>0</v>
      </c>
      <c r="G214" s="126">
        <f t="shared" si="248"/>
        <v>0</v>
      </c>
      <c r="H214" s="126">
        <f t="shared" si="248"/>
        <v>0</v>
      </c>
      <c r="I214" s="126">
        <f t="shared" si="248"/>
        <v>0</v>
      </c>
      <c r="J214" s="126">
        <f t="shared" si="248"/>
        <v>0</v>
      </c>
      <c r="K214" s="126">
        <f t="shared" si="248"/>
        <v>0</v>
      </c>
      <c r="L214" s="126">
        <f t="shared" si="248"/>
        <v>0</v>
      </c>
      <c r="M214" s="126">
        <f t="shared" si="248"/>
        <v>0</v>
      </c>
      <c r="N214" s="126">
        <f t="shared" si="248"/>
        <v>0</v>
      </c>
      <c r="O214" s="126">
        <f t="shared" si="248"/>
        <v>0</v>
      </c>
      <c r="P214" s="126">
        <f t="shared" si="248"/>
        <v>0</v>
      </c>
      <c r="Q214" s="126">
        <f t="shared" si="248"/>
        <v>0</v>
      </c>
      <c r="R214" s="126">
        <f t="shared" si="248"/>
        <v>0</v>
      </c>
      <c r="S214" s="126">
        <f t="shared" si="248"/>
        <v>0</v>
      </c>
      <c r="T214" s="126">
        <f t="shared" si="248"/>
        <v>0</v>
      </c>
      <c r="U214" s="126">
        <f t="shared" si="248"/>
        <v>0</v>
      </c>
      <c r="V214" s="126">
        <f t="shared" si="248"/>
        <v>0</v>
      </c>
      <c r="W214" s="126">
        <f t="shared" si="248"/>
        <v>0</v>
      </c>
      <c r="X214" s="126">
        <f t="shared" si="248"/>
        <v>0</v>
      </c>
      <c r="Y214" s="126">
        <f t="shared" si="248"/>
        <v>0</v>
      </c>
      <c r="Z214" s="126">
        <f t="shared" si="248"/>
        <v>0</v>
      </c>
      <c r="AA214" s="126">
        <f t="shared" si="248"/>
        <v>0</v>
      </c>
      <c r="AB214" s="126">
        <f t="shared" si="248"/>
        <v>0</v>
      </c>
      <c r="AC214" s="126">
        <f t="shared" si="248"/>
        <v>0</v>
      </c>
      <c r="AD214" s="126">
        <f t="shared" si="248"/>
        <v>0</v>
      </c>
      <c r="AE214" s="126">
        <f t="shared" si="248"/>
        <v>0</v>
      </c>
      <c r="AF214" s="126">
        <f t="shared" si="248"/>
        <v>0</v>
      </c>
      <c r="AG214" s="126">
        <f t="shared" si="248"/>
        <v>0</v>
      </c>
      <c r="AH214" s="126">
        <f t="shared" si="248"/>
        <v>0</v>
      </c>
      <c r="AI214" s="126">
        <f t="shared" si="248"/>
        <v>0</v>
      </c>
      <c r="AJ214" s="126">
        <f t="shared" si="248"/>
        <v>0</v>
      </c>
      <c r="AK214" s="126">
        <f t="shared" si="248"/>
        <v>0</v>
      </c>
      <c r="AL214" s="126">
        <f t="shared" si="248"/>
        <v>0</v>
      </c>
      <c r="AM214" s="126">
        <f t="shared" si="248"/>
        <v>0</v>
      </c>
      <c r="AN214" s="126">
        <f t="shared" si="248"/>
        <v>0</v>
      </c>
      <c r="AO214" s="126">
        <f t="shared" si="248"/>
        <v>0</v>
      </c>
      <c r="AP214" s="126">
        <f t="shared" si="248"/>
        <v>0</v>
      </c>
      <c r="AQ214" s="126">
        <f>AP214+AQ212-AQ218</f>
        <v>0</v>
      </c>
      <c r="AR214" s="126">
        <f t="shared" si="248"/>
        <v>0</v>
      </c>
      <c r="AS214" s="126"/>
      <c r="AT214" s="45"/>
      <c r="AU214" s="45"/>
      <c r="AV214" s="45"/>
      <c r="AW214" s="45"/>
      <c r="AX214" s="45"/>
      <c r="AY214" s="45"/>
      <c r="AZ214" s="45"/>
      <c r="BA214" s="45"/>
      <c r="BB214" s="45"/>
      <c r="BC214" s="45"/>
      <c r="BD214" s="45"/>
    </row>
    <row r="215" spans="1:56" s="12" customFormat="1">
      <c r="A215" s="39"/>
      <c r="C215" s="30" t="str">
        <f>+TEXT(C204,"#")&amp;"   "&amp;TEXT(A197,"#")</f>
        <v>PV of debt   IDA NEW 40-year credits</v>
      </c>
      <c r="D215" s="56">
        <f>D212*D204/100</f>
        <v>0</v>
      </c>
      <c r="E215" s="56">
        <f t="shared" ref="E215:AP215" si="249">IF((D215*(1+$B201)-E216)&lt;=0,E212*$D204/100,D215*(1+$B201)-E216+E212*$D204/100)</f>
        <v>0</v>
      </c>
      <c r="F215" s="56">
        <f t="shared" si="249"/>
        <v>0</v>
      </c>
      <c r="G215" s="56">
        <f t="shared" si="249"/>
        <v>0</v>
      </c>
      <c r="H215" s="56">
        <f t="shared" si="249"/>
        <v>0</v>
      </c>
      <c r="I215" s="56">
        <f t="shared" si="249"/>
        <v>0</v>
      </c>
      <c r="J215" s="56">
        <f t="shared" si="249"/>
        <v>0</v>
      </c>
      <c r="K215" s="56">
        <f t="shared" si="249"/>
        <v>0</v>
      </c>
      <c r="L215" s="56">
        <f t="shared" si="249"/>
        <v>0</v>
      </c>
      <c r="M215" s="56">
        <f t="shared" si="249"/>
        <v>0</v>
      </c>
      <c r="N215" s="56">
        <f t="shared" si="249"/>
        <v>0</v>
      </c>
      <c r="O215" s="56">
        <f t="shared" si="249"/>
        <v>0</v>
      </c>
      <c r="P215" s="56">
        <f t="shared" si="249"/>
        <v>0</v>
      </c>
      <c r="Q215" s="56">
        <f t="shared" si="249"/>
        <v>0</v>
      </c>
      <c r="R215" s="56">
        <f t="shared" si="249"/>
        <v>0</v>
      </c>
      <c r="S215" s="56">
        <f t="shared" si="249"/>
        <v>0</v>
      </c>
      <c r="T215" s="56">
        <f t="shared" si="249"/>
        <v>0</v>
      </c>
      <c r="U215" s="56">
        <f t="shared" si="249"/>
        <v>0</v>
      </c>
      <c r="V215" s="56">
        <f t="shared" si="249"/>
        <v>0</v>
      </c>
      <c r="W215" s="56">
        <f t="shared" si="249"/>
        <v>0</v>
      </c>
      <c r="X215" s="56">
        <f t="shared" si="249"/>
        <v>0</v>
      </c>
      <c r="Y215" s="56">
        <f t="shared" si="249"/>
        <v>0</v>
      </c>
      <c r="Z215" s="56">
        <f t="shared" si="249"/>
        <v>0</v>
      </c>
      <c r="AA215" s="56">
        <f t="shared" si="249"/>
        <v>0</v>
      </c>
      <c r="AB215" s="56">
        <f t="shared" si="249"/>
        <v>0</v>
      </c>
      <c r="AC215" s="56">
        <f t="shared" si="249"/>
        <v>0</v>
      </c>
      <c r="AD215" s="56">
        <f t="shared" si="249"/>
        <v>0</v>
      </c>
      <c r="AE215" s="56">
        <f t="shared" si="249"/>
        <v>0</v>
      </c>
      <c r="AF215" s="56">
        <f t="shared" si="249"/>
        <v>0</v>
      </c>
      <c r="AG215" s="56">
        <f t="shared" si="249"/>
        <v>0</v>
      </c>
      <c r="AH215" s="56">
        <f t="shared" si="249"/>
        <v>0</v>
      </c>
      <c r="AI215" s="56">
        <f t="shared" si="249"/>
        <v>0</v>
      </c>
      <c r="AJ215" s="56">
        <f t="shared" si="249"/>
        <v>0</v>
      </c>
      <c r="AK215" s="56">
        <f t="shared" si="249"/>
        <v>0</v>
      </c>
      <c r="AL215" s="56">
        <f t="shared" si="249"/>
        <v>0</v>
      </c>
      <c r="AM215" s="56">
        <f>IF((AL215*(1+$B201)-AM216)&lt;=0,AM212*$D204/100,AL215*(1+$B201)-AM216+AM212*$D204/100)</f>
        <v>0</v>
      </c>
      <c r="AN215" s="56">
        <f t="shared" si="249"/>
        <v>0</v>
      </c>
      <c r="AO215" s="56">
        <f t="shared" si="249"/>
        <v>0</v>
      </c>
      <c r="AP215" s="56">
        <f t="shared" si="249"/>
        <v>0</v>
      </c>
      <c r="AQ215" s="56">
        <f>IF((AP215*(1+$B201)-AQ216)&lt;=0,AQ212*$D204/100,AP215*(1+$B201)-AQ216+AQ212*$D204/100)</f>
        <v>0</v>
      </c>
      <c r="AR215" s="56">
        <f>IF((AQ215*(1+$B201)-AR216)&lt;=0,AR212*$D204/100,AQ215*(1+$B201)-AR216+AR212*$D204/100)</f>
        <v>0</v>
      </c>
      <c r="AS215" s="56"/>
      <c r="AT215" s="50"/>
      <c r="AU215" s="50"/>
      <c r="AV215" s="50"/>
      <c r="AW215" s="50"/>
      <c r="AX215" s="50"/>
      <c r="AY215" s="50"/>
      <c r="AZ215" s="50"/>
      <c r="BA215" s="50"/>
      <c r="BB215" s="50"/>
      <c r="BC215" s="50"/>
      <c r="BD215" s="50"/>
    </row>
    <row r="216" spans="1:56" s="12" customFormat="1">
      <c r="C216" s="30" t="str">
        <f>$C$141</f>
        <v>Total debt service (in USD)</v>
      </c>
      <c r="D216" s="129">
        <f t="shared" ref="D216:AR216" si="250">D217+D218</f>
        <v>0</v>
      </c>
      <c r="E216" s="129">
        <f t="shared" si="250"/>
        <v>0</v>
      </c>
      <c r="F216" s="129">
        <f t="shared" si="250"/>
        <v>0</v>
      </c>
      <c r="G216" s="129">
        <f t="shared" si="250"/>
        <v>0</v>
      </c>
      <c r="H216" s="129">
        <f t="shared" si="250"/>
        <v>0</v>
      </c>
      <c r="I216" s="129">
        <f t="shared" si="250"/>
        <v>0</v>
      </c>
      <c r="J216" s="129">
        <f t="shared" si="250"/>
        <v>0</v>
      </c>
      <c r="K216" s="129">
        <f t="shared" si="250"/>
        <v>0</v>
      </c>
      <c r="L216" s="129">
        <f t="shared" si="250"/>
        <v>0</v>
      </c>
      <c r="M216" s="129">
        <f t="shared" si="250"/>
        <v>0</v>
      </c>
      <c r="N216" s="129">
        <f t="shared" si="250"/>
        <v>0</v>
      </c>
      <c r="O216" s="129">
        <f t="shared" si="250"/>
        <v>0</v>
      </c>
      <c r="P216" s="129">
        <f t="shared" si="250"/>
        <v>0</v>
      </c>
      <c r="Q216" s="129">
        <f t="shared" si="250"/>
        <v>0</v>
      </c>
      <c r="R216" s="129">
        <f t="shared" si="250"/>
        <v>0</v>
      </c>
      <c r="S216" s="129">
        <f t="shared" si="250"/>
        <v>0</v>
      </c>
      <c r="T216" s="129">
        <f t="shared" si="250"/>
        <v>0</v>
      </c>
      <c r="U216" s="129">
        <f t="shared" si="250"/>
        <v>0</v>
      </c>
      <c r="V216" s="129">
        <f t="shared" si="250"/>
        <v>0</v>
      </c>
      <c r="W216" s="129">
        <f t="shared" si="250"/>
        <v>0</v>
      </c>
      <c r="X216" s="129">
        <f t="shared" si="250"/>
        <v>0</v>
      </c>
      <c r="Y216" s="129">
        <f t="shared" si="250"/>
        <v>0</v>
      </c>
      <c r="Z216" s="129">
        <f t="shared" si="250"/>
        <v>0</v>
      </c>
      <c r="AA216" s="129">
        <f t="shared" si="250"/>
        <v>0</v>
      </c>
      <c r="AB216" s="129">
        <f t="shared" si="250"/>
        <v>0</v>
      </c>
      <c r="AC216" s="129">
        <f t="shared" si="250"/>
        <v>0</v>
      </c>
      <c r="AD216" s="129">
        <f t="shared" si="250"/>
        <v>0</v>
      </c>
      <c r="AE216" s="129">
        <f t="shared" si="250"/>
        <v>0</v>
      </c>
      <c r="AF216" s="129">
        <f t="shared" si="250"/>
        <v>0</v>
      </c>
      <c r="AG216" s="129">
        <f t="shared" si="250"/>
        <v>0</v>
      </c>
      <c r="AH216" s="129">
        <f t="shared" si="250"/>
        <v>0</v>
      </c>
      <c r="AI216" s="129">
        <f t="shared" si="250"/>
        <v>0</v>
      </c>
      <c r="AJ216" s="129">
        <f t="shared" si="250"/>
        <v>0</v>
      </c>
      <c r="AK216" s="129">
        <f t="shared" si="250"/>
        <v>0</v>
      </c>
      <c r="AL216" s="129">
        <f t="shared" si="250"/>
        <v>0</v>
      </c>
      <c r="AM216" s="129">
        <f t="shared" si="250"/>
        <v>0</v>
      </c>
      <c r="AN216" s="129">
        <f t="shared" si="250"/>
        <v>0</v>
      </c>
      <c r="AO216" s="129">
        <f t="shared" si="250"/>
        <v>0</v>
      </c>
      <c r="AP216" s="129">
        <f t="shared" si="250"/>
        <v>0</v>
      </c>
      <c r="AQ216" s="129">
        <f t="shared" si="250"/>
        <v>0</v>
      </c>
      <c r="AR216" s="129">
        <f t="shared" si="250"/>
        <v>0</v>
      </c>
      <c r="AS216" s="129"/>
      <c r="AT216" s="45"/>
      <c r="AU216" s="45"/>
      <c r="AV216" s="45"/>
      <c r="AW216" s="45"/>
      <c r="AX216" s="45"/>
      <c r="AY216" s="45"/>
      <c r="AZ216" s="45"/>
      <c r="BA216" s="45"/>
      <c r="BB216" s="45"/>
      <c r="BC216" s="45"/>
      <c r="BD216" s="45"/>
    </row>
    <row r="217" spans="1:56" s="12" customFormat="1">
      <c r="C217" s="30" t="str">
        <f>$C$142</f>
        <v>Interest</v>
      </c>
      <c r="D217" s="129"/>
      <c r="E217" s="129">
        <f t="shared" ref="E217:AR217" si="251">$B200*D214</f>
        <v>0</v>
      </c>
      <c r="F217" s="129">
        <f t="shared" si="251"/>
        <v>0</v>
      </c>
      <c r="G217" s="129">
        <f t="shared" si="251"/>
        <v>0</v>
      </c>
      <c r="H217" s="129">
        <f t="shared" si="251"/>
        <v>0</v>
      </c>
      <c r="I217" s="129">
        <f t="shared" si="251"/>
        <v>0</v>
      </c>
      <c r="J217" s="129">
        <f t="shared" si="251"/>
        <v>0</v>
      </c>
      <c r="K217" s="129">
        <f t="shared" si="251"/>
        <v>0</v>
      </c>
      <c r="L217" s="129">
        <f t="shared" si="251"/>
        <v>0</v>
      </c>
      <c r="M217" s="129">
        <f t="shared" si="251"/>
        <v>0</v>
      </c>
      <c r="N217" s="129">
        <f t="shared" si="251"/>
        <v>0</v>
      </c>
      <c r="O217" s="129">
        <f t="shared" si="251"/>
        <v>0</v>
      </c>
      <c r="P217" s="129">
        <f t="shared" si="251"/>
        <v>0</v>
      </c>
      <c r="Q217" s="129">
        <f t="shared" si="251"/>
        <v>0</v>
      </c>
      <c r="R217" s="129">
        <f t="shared" si="251"/>
        <v>0</v>
      </c>
      <c r="S217" s="129">
        <f t="shared" si="251"/>
        <v>0</v>
      </c>
      <c r="T217" s="129">
        <f t="shared" si="251"/>
        <v>0</v>
      </c>
      <c r="U217" s="129">
        <f t="shared" si="251"/>
        <v>0</v>
      </c>
      <c r="V217" s="129">
        <f t="shared" si="251"/>
        <v>0</v>
      </c>
      <c r="W217" s="129">
        <f t="shared" si="251"/>
        <v>0</v>
      </c>
      <c r="X217" s="129">
        <f t="shared" si="251"/>
        <v>0</v>
      </c>
      <c r="Y217" s="129">
        <f t="shared" si="251"/>
        <v>0</v>
      </c>
      <c r="Z217" s="129">
        <f t="shared" si="251"/>
        <v>0</v>
      </c>
      <c r="AA217" s="129">
        <f t="shared" si="251"/>
        <v>0</v>
      </c>
      <c r="AB217" s="129">
        <f t="shared" si="251"/>
        <v>0</v>
      </c>
      <c r="AC217" s="129">
        <f t="shared" si="251"/>
        <v>0</v>
      </c>
      <c r="AD217" s="129">
        <f t="shared" si="251"/>
        <v>0</v>
      </c>
      <c r="AE217" s="129">
        <f t="shared" si="251"/>
        <v>0</v>
      </c>
      <c r="AF217" s="129">
        <f t="shared" si="251"/>
        <v>0</v>
      </c>
      <c r="AG217" s="129">
        <f t="shared" si="251"/>
        <v>0</v>
      </c>
      <c r="AH217" s="129">
        <f t="shared" si="251"/>
        <v>0</v>
      </c>
      <c r="AI217" s="129">
        <f t="shared" si="251"/>
        <v>0</v>
      </c>
      <c r="AJ217" s="129">
        <f t="shared" si="251"/>
        <v>0</v>
      </c>
      <c r="AK217" s="129">
        <f t="shared" si="251"/>
        <v>0</v>
      </c>
      <c r="AL217" s="129">
        <f t="shared" si="251"/>
        <v>0</v>
      </c>
      <c r="AM217" s="129">
        <f t="shared" si="251"/>
        <v>0</v>
      </c>
      <c r="AN217" s="129">
        <f t="shared" si="251"/>
        <v>0</v>
      </c>
      <c r="AO217" s="129">
        <f t="shared" si="251"/>
        <v>0</v>
      </c>
      <c r="AP217" s="129">
        <f t="shared" si="251"/>
        <v>0</v>
      </c>
      <c r="AQ217" s="129">
        <f t="shared" si="251"/>
        <v>0</v>
      </c>
      <c r="AR217" s="129">
        <f t="shared" si="251"/>
        <v>0</v>
      </c>
      <c r="AS217" s="129"/>
      <c r="AT217" s="45"/>
      <c r="AU217" s="45"/>
      <c r="AV217" s="45"/>
      <c r="AW217" s="45"/>
      <c r="AX217" s="45"/>
      <c r="AY217" s="45"/>
      <c r="AZ217" s="45"/>
      <c r="BA217" s="45"/>
      <c r="BB217" s="45"/>
      <c r="BC217" s="45"/>
      <c r="BD217" s="45"/>
    </row>
    <row r="218" spans="1:56" s="12" customFormat="1">
      <c r="C218" s="30" t="str">
        <f>$C$143</f>
        <v>Amortization</v>
      </c>
      <c r="D218" s="129">
        <f>(D207-D209)/(B199-B198)</f>
        <v>0</v>
      </c>
      <c r="E218" s="129">
        <f>(E207-E209)/(B199-B198)</f>
        <v>0</v>
      </c>
      <c r="F218" s="129">
        <f>(F207-F209)/(B199-B198)</f>
        <v>0</v>
      </c>
      <c r="G218" s="129">
        <f>(G207-G209)/(B199-B198)</f>
        <v>0</v>
      </c>
      <c r="H218" s="129">
        <f>(H207-H209)/(B199-B198)</f>
        <v>0</v>
      </c>
      <c r="I218" s="129">
        <f>(I207-I209)/(B199-B198)</f>
        <v>0</v>
      </c>
      <c r="J218" s="129">
        <f>(J207-J209)/(B199-B198)</f>
        <v>0</v>
      </c>
      <c r="K218" s="130">
        <f>(K207-K209)/(B199-B198)</f>
        <v>0</v>
      </c>
      <c r="L218" s="129">
        <f>(L207-L209)/(B199-B198)</f>
        <v>0</v>
      </c>
      <c r="M218" s="129">
        <f>(M207-M209)/(B199-B198)</f>
        <v>0</v>
      </c>
      <c r="N218" s="129">
        <f>(N207-N209)/(B199-B198)</f>
        <v>0</v>
      </c>
      <c r="O218" s="129">
        <f>(O207-O209)/(B199-B198)</f>
        <v>0</v>
      </c>
      <c r="P218" s="129">
        <f>(P207-P209)/(B199-B198)</f>
        <v>0</v>
      </c>
      <c r="Q218" s="129">
        <f>(Q207-Q209)/(B199-B198)</f>
        <v>0</v>
      </c>
      <c r="R218" s="129">
        <f>(R207-R209)/(B199-B198)</f>
        <v>0</v>
      </c>
      <c r="S218" s="129">
        <f>(S207-S209)/(B199-B198)</f>
        <v>0</v>
      </c>
      <c r="T218" s="129">
        <f>(T207-T209)/(B199-B198)</f>
        <v>0</v>
      </c>
      <c r="U218" s="129">
        <f>(U207-U209)/(B199-B198)</f>
        <v>0</v>
      </c>
      <c r="V218" s="129">
        <f>(V207-V209)/(B199-B198)</f>
        <v>0</v>
      </c>
      <c r="W218" s="129">
        <f>(W207-W209)/(B199-B198)</f>
        <v>0</v>
      </c>
      <c r="X218" s="129">
        <f>(X207-X209)/(B199-B198)</f>
        <v>0</v>
      </c>
      <c r="Y218" s="129">
        <f>(Y207-Y209)/(B199-B198)</f>
        <v>0</v>
      </c>
      <c r="Z218" s="129">
        <f>(Z207-Z209)/(B199-B198)</f>
        <v>0</v>
      </c>
      <c r="AA218" s="129">
        <f>(AA207-AA209)/(B199-B198)</f>
        <v>0</v>
      </c>
      <c r="AB218" s="129">
        <f>(AB207-AB209)/(B199-B198)</f>
        <v>0</v>
      </c>
      <c r="AC218" s="129">
        <f>(AC207-AC209)/(B199-B198)</f>
        <v>0</v>
      </c>
      <c r="AD218" s="129">
        <f>(AD207-AD209)/(B199-B198)</f>
        <v>0</v>
      </c>
      <c r="AE218" s="129">
        <f>(AE207-AE209)/(B199-B198)</f>
        <v>0</v>
      </c>
      <c r="AF218" s="129">
        <f>(AF207-AF209)/(B199-B198)</f>
        <v>0</v>
      </c>
      <c r="AG218" s="129">
        <f>(AG207-AG209)/(B199-B198)</f>
        <v>0</v>
      </c>
      <c r="AH218" s="129">
        <f>(AH207-AH209)/(B199-B198)</f>
        <v>0</v>
      </c>
      <c r="AI218" s="129">
        <f>(AI207-AI209)/(B199-B198)</f>
        <v>0</v>
      </c>
      <c r="AJ218" s="129">
        <f>(AJ207-AJ209)/(B199-B198)</f>
        <v>0</v>
      </c>
      <c r="AK218" s="129">
        <f>(AK207-AK209)/(B199-B198)</f>
        <v>0</v>
      </c>
      <c r="AL218" s="129">
        <f>(AL207-AL209)/(B199-B198)</f>
        <v>0</v>
      </c>
      <c r="AM218" s="129">
        <f>(AM207-AM209)/(B199-B198)</f>
        <v>0</v>
      </c>
      <c r="AN218" s="129">
        <f>(AN207-AN209)/(B199-B198)</f>
        <v>0</v>
      </c>
      <c r="AO218" s="129">
        <f>(AO207-AO209)/(B199-B198)</f>
        <v>0</v>
      </c>
      <c r="AP218" s="129">
        <f>(AP207-AP209)/(B199-B198)</f>
        <v>0</v>
      </c>
      <c r="AQ218" s="129">
        <f>(AQ207-AQ209)/(B199-B198)</f>
        <v>0</v>
      </c>
      <c r="AR218" s="129">
        <f>(AR207-AR209)/(B199-B198)</f>
        <v>0</v>
      </c>
      <c r="AS218" s="129"/>
      <c r="AT218" s="45"/>
      <c r="AU218" s="45"/>
      <c r="AV218" s="45"/>
      <c r="AW218" s="45"/>
      <c r="AX218" s="45"/>
      <c r="AY218" s="45"/>
      <c r="AZ218" s="45"/>
      <c r="BA218" s="45"/>
      <c r="BB218" s="45"/>
      <c r="BC218" s="45"/>
      <c r="BD218" s="45"/>
    </row>
    <row r="219" spans="1:56" s="12" customFormat="1" ht="10.5" customHeight="1">
      <c r="A219" s="39"/>
      <c r="AF219" s="45"/>
      <c r="AG219" s="45"/>
      <c r="AH219" s="45"/>
      <c r="AI219" s="45"/>
      <c r="AJ219" s="45"/>
      <c r="AK219" s="45"/>
      <c r="AL219" s="45"/>
      <c r="AM219" s="45"/>
      <c r="AN219" s="45"/>
      <c r="AO219" s="45"/>
      <c r="AP219" s="45"/>
      <c r="AQ219" s="45"/>
      <c r="AR219" s="45"/>
      <c r="AS219" s="45"/>
      <c r="AT219" s="45"/>
      <c r="AU219" s="45"/>
      <c r="AV219" s="45"/>
      <c r="AW219" s="45"/>
      <c r="AX219" s="45"/>
      <c r="AY219" s="45"/>
      <c r="AZ219" s="45"/>
      <c r="BA219" s="45"/>
      <c r="BB219" s="45"/>
      <c r="BC219" s="45"/>
      <c r="BD219" s="45"/>
    </row>
    <row r="220" spans="1:56" s="133" customFormat="1" ht="19.5" customHeight="1">
      <c r="A220" s="134" t="str">
        <f>B15</f>
        <v>IDA NEW Regular</v>
      </c>
      <c r="D220" s="82">
        <f t="shared" ref="D220:AR220" si="252">+VLOOKUP($A220,$B$107:$BL$117,D$113,FALSE)</f>
        <v>0</v>
      </c>
      <c r="E220" s="82">
        <f t="shared" si="252"/>
        <v>0</v>
      </c>
      <c r="F220" s="82">
        <f t="shared" si="252"/>
        <v>0</v>
      </c>
      <c r="G220" s="82">
        <f t="shared" si="252"/>
        <v>0</v>
      </c>
      <c r="H220" s="82">
        <f t="shared" si="252"/>
        <v>0</v>
      </c>
      <c r="I220" s="82">
        <f t="shared" si="252"/>
        <v>0</v>
      </c>
      <c r="J220" s="82">
        <f t="shared" si="252"/>
        <v>0</v>
      </c>
      <c r="K220" s="82">
        <f t="shared" si="252"/>
        <v>0.04</v>
      </c>
      <c r="L220" s="82">
        <f t="shared" si="252"/>
        <v>0.04</v>
      </c>
      <c r="M220" s="82">
        <f t="shared" si="252"/>
        <v>0.04</v>
      </c>
      <c r="N220" s="82">
        <f t="shared" si="252"/>
        <v>0.04</v>
      </c>
      <c r="O220" s="82">
        <f t="shared" si="252"/>
        <v>0.04</v>
      </c>
      <c r="P220" s="82">
        <f t="shared" si="252"/>
        <v>0.04</v>
      </c>
      <c r="Q220" s="82">
        <f t="shared" si="252"/>
        <v>0.04</v>
      </c>
      <c r="R220" s="82">
        <f t="shared" si="252"/>
        <v>0.04</v>
      </c>
      <c r="S220" s="82">
        <f t="shared" si="252"/>
        <v>0.04</v>
      </c>
      <c r="T220" s="82">
        <f t="shared" si="252"/>
        <v>0.04</v>
      </c>
      <c r="U220" s="82">
        <f t="shared" si="252"/>
        <v>0.04</v>
      </c>
      <c r="V220" s="82">
        <f t="shared" si="252"/>
        <v>0.04</v>
      </c>
      <c r="W220" s="82">
        <f t="shared" si="252"/>
        <v>0.04</v>
      </c>
      <c r="X220" s="82">
        <f t="shared" si="252"/>
        <v>0.04</v>
      </c>
      <c r="Y220" s="82">
        <f t="shared" si="252"/>
        <v>0.04</v>
      </c>
      <c r="Z220" s="82">
        <f t="shared" si="252"/>
        <v>0.04</v>
      </c>
      <c r="AA220" s="82">
        <f t="shared" si="252"/>
        <v>0.04</v>
      </c>
      <c r="AB220" s="82">
        <f t="shared" si="252"/>
        <v>0.04</v>
      </c>
      <c r="AC220" s="82">
        <f t="shared" si="252"/>
        <v>0.04</v>
      </c>
      <c r="AD220" s="82">
        <f t="shared" si="252"/>
        <v>0.04</v>
      </c>
      <c r="AE220" s="82">
        <f t="shared" si="252"/>
        <v>0.04</v>
      </c>
      <c r="AF220" s="82">
        <f t="shared" si="252"/>
        <v>0.04</v>
      </c>
      <c r="AG220" s="82">
        <f t="shared" si="252"/>
        <v>0.04</v>
      </c>
      <c r="AH220" s="82">
        <f t="shared" si="252"/>
        <v>0.04</v>
      </c>
      <c r="AI220" s="82">
        <f t="shared" si="252"/>
        <v>0.04</v>
      </c>
      <c r="AJ220" s="82">
        <f t="shared" si="252"/>
        <v>0</v>
      </c>
      <c r="AK220" s="82">
        <f t="shared" si="252"/>
        <v>0</v>
      </c>
      <c r="AL220" s="82">
        <f t="shared" si="252"/>
        <v>0</v>
      </c>
      <c r="AM220" s="82">
        <f t="shared" si="252"/>
        <v>0</v>
      </c>
      <c r="AN220" s="82">
        <f t="shared" si="252"/>
        <v>0</v>
      </c>
      <c r="AO220" s="82">
        <f t="shared" si="252"/>
        <v>0</v>
      </c>
      <c r="AP220" s="82">
        <f t="shared" si="252"/>
        <v>0</v>
      </c>
      <c r="AQ220" s="82">
        <f t="shared" si="252"/>
        <v>0</v>
      </c>
      <c r="AR220" s="82">
        <f t="shared" si="252"/>
        <v>0</v>
      </c>
      <c r="AS220" s="82"/>
      <c r="AT220" s="82"/>
      <c r="AU220" s="82"/>
      <c r="AV220" s="82"/>
      <c r="AW220" s="82"/>
      <c r="AX220" s="82"/>
      <c r="AY220" s="82"/>
      <c r="AZ220" s="82"/>
      <c r="BA220" s="82"/>
      <c r="BB220" s="82"/>
      <c r="BC220" s="82"/>
      <c r="BD220" s="82"/>
    </row>
    <row r="221" spans="1:56" s="12" customFormat="1" ht="19.5" customHeight="1">
      <c r="A221" s="112" t="str">
        <f>B15</f>
        <v>IDA NEW Regular</v>
      </c>
      <c r="C221" s="17"/>
      <c r="D221" s="12">
        <f t="shared" ref="D221:AM221" si="253">+D197</f>
        <v>0</v>
      </c>
      <c r="E221" s="12">
        <f t="shared" si="253"/>
        <v>1</v>
      </c>
      <c r="F221" s="12">
        <f t="shared" si="253"/>
        <v>2</v>
      </c>
      <c r="G221" s="12">
        <f t="shared" si="253"/>
        <v>3</v>
      </c>
      <c r="H221" s="12">
        <f t="shared" si="253"/>
        <v>4</v>
      </c>
      <c r="I221" s="12">
        <f t="shared" si="253"/>
        <v>5</v>
      </c>
      <c r="J221" s="12">
        <f t="shared" si="253"/>
        <v>6</v>
      </c>
      <c r="K221" s="12">
        <f t="shared" si="253"/>
        <v>7</v>
      </c>
      <c r="L221" s="12">
        <f t="shared" si="253"/>
        <v>8</v>
      </c>
      <c r="M221" s="12">
        <f t="shared" si="253"/>
        <v>9</v>
      </c>
      <c r="N221" s="12">
        <f t="shared" si="253"/>
        <v>10</v>
      </c>
      <c r="O221" s="12">
        <f t="shared" si="253"/>
        <v>11</v>
      </c>
      <c r="P221" s="12">
        <f t="shared" si="253"/>
        <v>12</v>
      </c>
      <c r="Q221" s="12">
        <f t="shared" si="253"/>
        <v>13</v>
      </c>
      <c r="R221" s="12">
        <f t="shared" si="253"/>
        <v>14</v>
      </c>
      <c r="S221" s="12">
        <f t="shared" si="253"/>
        <v>15</v>
      </c>
      <c r="T221" s="12">
        <f t="shared" si="253"/>
        <v>16</v>
      </c>
      <c r="U221" s="12">
        <f t="shared" si="253"/>
        <v>17</v>
      </c>
      <c r="V221" s="12">
        <f t="shared" si="253"/>
        <v>18</v>
      </c>
      <c r="W221" s="12">
        <f t="shared" si="253"/>
        <v>19</v>
      </c>
      <c r="X221" s="12">
        <f t="shared" si="253"/>
        <v>20</v>
      </c>
      <c r="Y221" s="12">
        <f t="shared" si="253"/>
        <v>21</v>
      </c>
      <c r="Z221" s="12">
        <f t="shared" si="253"/>
        <v>22</v>
      </c>
      <c r="AA221" s="12">
        <f t="shared" si="253"/>
        <v>23</v>
      </c>
      <c r="AB221" s="12">
        <f t="shared" si="253"/>
        <v>24</v>
      </c>
      <c r="AC221" s="12">
        <f t="shared" si="253"/>
        <v>25</v>
      </c>
      <c r="AD221" s="12">
        <f t="shared" si="253"/>
        <v>26</v>
      </c>
      <c r="AE221" s="12">
        <f t="shared" si="253"/>
        <v>27</v>
      </c>
      <c r="AF221" s="12">
        <f t="shared" si="253"/>
        <v>28</v>
      </c>
      <c r="AG221" s="12">
        <f t="shared" si="253"/>
        <v>29</v>
      </c>
      <c r="AH221" s="12">
        <f t="shared" si="253"/>
        <v>30</v>
      </c>
      <c r="AI221" s="12">
        <f t="shared" si="253"/>
        <v>31</v>
      </c>
      <c r="AJ221" s="12">
        <f t="shared" si="253"/>
        <v>32</v>
      </c>
      <c r="AK221" s="12">
        <f t="shared" si="253"/>
        <v>33</v>
      </c>
      <c r="AL221" s="12">
        <f t="shared" si="253"/>
        <v>34</v>
      </c>
      <c r="AM221" s="12">
        <f t="shared" si="253"/>
        <v>35</v>
      </c>
    </row>
    <row r="222" spans="1:56" s="12" customFormat="1">
      <c r="A222" s="28" t="str">
        <f>+"Grace "&amp; 'Input 4 - External Financing WB'!A221&amp;""</f>
        <v>Grace IDA NEW Regular</v>
      </c>
      <c r="B222" s="110">
        <f>INDEX($B$7:$I$17, MATCH($A221, $B$7:$B$17, 0), MATCH("Grace Period", $B$7:$I$7, 0))</f>
        <v>6</v>
      </c>
      <c r="C222" s="17"/>
      <c r="D222" s="88">
        <f t="shared" ref="D222:AM222" ca="1" si="254">+D198</f>
        <v>0</v>
      </c>
      <c r="E222" s="88">
        <f t="shared" ca="1" si="254"/>
        <v>1</v>
      </c>
      <c r="F222" s="88">
        <f t="shared" ca="1" si="254"/>
        <v>2</v>
      </c>
      <c r="G222" s="88">
        <f t="shared" ca="1" si="254"/>
        <v>3</v>
      </c>
      <c r="H222" s="88">
        <f t="shared" ca="1" si="254"/>
        <v>4</v>
      </c>
      <c r="I222" s="88">
        <f t="shared" ca="1" si="254"/>
        <v>5</v>
      </c>
      <c r="J222" s="88">
        <f t="shared" ca="1" si="254"/>
        <v>6</v>
      </c>
      <c r="K222" s="88">
        <f t="shared" ca="1" si="254"/>
        <v>7</v>
      </c>
      <c r="L222" s="88">
        <f t="shared" ca="1" si="254"/>
        <v>8</v>
      </c>
      <c r="M222" s="88">
        <f t="shared" ca="1" si="254"/>
        <v>9</v>
      </c>
      <c r="N222" s="88">
        <f t="shared" ca="1" si="254"/>
        <v>10</v>
      </c>
      <c r="O222" s="88">
        <f t="shared" ca="1" si="254"/>
        <v>11</v>
      </c>
      <c r="P222" s="88">
        <f t="shared" ca="1" si="254"/>
        <v>12</v>
      </c>
      <c r="Q222" s="88">
        <f t="shared" ca="1" si="254"/>
        <v>13</v>
      </c>
      <c r="R222" s="88">
        <f t="shared" ca="1" si="254"/>
        <v>14</v>
      </c>
      <c r="S222" s="88">
        <f t="shared" ca="1" si="254"/>
        <v>15</v>
      </c>
      <c r="T222" s="88">
        <f t="shared" ca="1" si="254"/>
        <v>16</v>
      </c>
      <c r="U222" s="88">
        <f t="shared" ca="1" si="254"/>
        <v>17</v>
      </c>
      <c r="V222" s="88">
        <f t="shared" ca="1" si="254"/>
        <v>18</v>
      </c>
      <c r="W222" s="88">
        <f t="shared" ca="1" si="254"/>
        <v>19</v>
      </c>
      <c r="X222" s="88">
        <f t="shared" ca="1" si="254"/>
        <v>20</v>
      </c>
      <c r="Y222" s="88">
        <f t="shared" ca="1" si="254"/>
        <v>21</v>
      </c>
      <c r="Z222" s="88">
        <f t="shared" ca="1" si="254"/>
        <v>22</v>
      </c>
      <c r="AA222" s="88">
        <f t="shared" ca="1" si="254"/>
        <v>23</v>
      </c>
      <c r="AB222" s="88">
        <f t="shared" ca="1" si="254"/>
        <v>24</v>
      </c>
      <c r="AC222" s="88">
        <f t="shared" ca="1" si="254"/>
        <v>25</v>
      </c>
      <c r="AD222" s="88">
        <f t="shared" ca="1" si="254"/>
        <v>26</v>
      </c>
      <c r="AE222" s="88">
        <f t="shared" ca="1" si="254"/>
        <v>27</v>
      </c>
      <c r="AF222" s="88">
        <f t="shared" ca="1" si="254"/>
        <v>28</v>
      </c>
      <c r="AG222" s="88">
        <f t="shared" ca="1" si="254"/>
        <v>29</v>
      </c>
      <c r="AH222" s="88">
        <f t="shared" ca="1" si="254"/>
        <v>30</v>
      </c>
      <c r="AI222" s="88">
        <f t="shared" ca="1" si="254"/>
        <v>31</v>
      </c>
      <c r="AJ222" s="88">
        <f t="shared" ca="1" si="254"/>
        <v>32</v>
      </c>
      <c r="AK222" s="88">
        <f t="shared" ca="1" si="254"/>
        <v>33</v>
      </c>
      <c r="AL222" s="88">
        <f t="shared" ca="1" si="254"/>
        <v>34</v>
      </c>
      <c r="AM222" s="88">
        <f t="shared" ca="1" si="254"/>
        <v>35</v>
      </c>
      <c r="AN222" s="88"/>
      <c r="AO222" s="88"/>
      <c r="AP222" s="88"/>
      <c r="AQ222" s="88"/>
      <c r="AR222" s="88"/>
      <c r="AS222" s="88"/>
      <c r="AT222" s="88"/>
      <c r="AU222" s="88"/>
      <c r="AV222" s="88"/>
      <c r="AW222" s="88"/>
      <c r="AX222" s="88"/>
      <c r="AY222" s="88"/>
      <c r="AZ222" s="88"/>
      <c r="BA222" s="88"/>
      <c r="BB222" s="88"/>
      <c r="BC222" s="88"/>
      <c r="BD222" s="88"/>
    </row>
    <row r="223" spans="1:56" s="12" customFormat="1">
      <c r="A223" s="32" t="str">
        <f>+"Maturity "&amp; 'Input 4 - External Financing WB'!A221&amp;""</f>
        <v>Maturity IDA NEW Regular</v>
      </c>
      <c r="B223" s="111">
        <f>INDEX($B$7:$I$17, MATCH($A221, $B$7:$B$17, 0), MATCH("Loan Maturity", $B$7:$I$7, 0))</f>
        <v>31</v>
      </c>
      <c r="C223" s="30" t="str">
        <f>$C$124</f>
        <v>Base</v>
      </c>
      <c r="D223" s="31">
        <v>100</v>
      </c>
      <c r="E223" s="27"/>
      <c r="F223" s="27"/>
      <c r="G223" s="27"/>
      <c r="H223" s="27"/>
      <c r="I223" s="27"/>
      <c r="J223" s="27"/>
      <c r="K223" s="27"/>
      <c r="L223" s="27"/>
      <c r="M223" s="27"/>
      <c r="N223" s="27"/>
      <c r="O223" s="27"/>
      <c r="P223" s="27"/>
      <c r="Q223" s="27"/>
      <c r="R223" s="27"/>
      <c r="S223" s="27"/>
      <c r="T223" s="27"/>
      <c r="U223" s="27"/>
      <c r="V223" s="27"/>
      <c r="W223" s="27"/>
      <c r="X223" s="27"/>
      <c r="Y223" s="27"/>
      <c r="Z223" s="27"/>
      <c r="AA223" s="27"/>
      <c r="AB223" s="27"/>
      <c r="AC223" s="27"/>
      <c r="AD223" s="27"/>
      <c r="AE223" s="27"/>
      <c r="AF223" s="27"/>
      <c r="AG223" s="27"/>
      <c r="AH223" s="27"/>
      <c r="AI223" s="27"/>
      <c r="AJ223" s="27"/>
      <c r="AK223" s="27"/>
      <c r="AL223" s="27"/>
      <c r="AM223" s="27"/>
      <c r="AN223" s="27"/>
      <c r="AO223" s="27"/>
      <c r="AP223" s="27"/>
      <c r="AQ223" s="27"/>
      <c r="AR223" s="27"/>
      <c r="AS223" s="45"/>
      <c r="AT223" s="45"/>
      <c r="AU223" s="45"/>
      <c r="AV223" s="45"/>
      <c r="AW223" s="45"/>
      <c r="AX223" s="45"/>
      <c r="AY223" s="45"/>
      <c r="AZ223" s="45"/>
      <c r="BA223" s="45"/>
      <c r="BB223" s="45"/>
      <c r="BC223" s="45"/>
      <c r="BD223" s="45"/>
    </row>
    <row r="224" spans="1:56" s="12" customFormat="1">
      <c r="A224" s="32" t="str">
        <f>+"Interest "&amp; 'Input 4 - External Financing WB'!A221&amp;""</f>
        <v>Interest IDA NEW Regular</v>
      </c>
      <c r="B224" s="35">
        <f>INDEX($B$7:$I$17, MATCH($A221, $B$7:$B$17, 0), MATCH("Interest rate", $B$7:$I$7, 0))</f>
        <v>7.4999999999999997E-3</v>
      </c>
      <c r="C224" s="30" t="str">
        <f>$C$125</f>
        <v>Debt stock</v>
      </c>
      <c r="D224" s="126">
        <f>D223-D225</f>
        <v>100</v>
      </c>
      <c r="E224" s="126">
        <f t="shared" ref="E224:AM224" si="255">D224-E225</f>
        <v>100</v>
      </c>
      <c r="F224" s="126">
        <f t="shared" si="255"/>
        <v>100</v>
      </c>
      <c r="G224" s="126">
        <f t="shared" si="255"/>
        <v>100</v>
      </c>
      <c r="H224" s="126">
        <f t="shared" si="255"/>
        <v>100</v>
      </c>
      <c r="I224" s="126">
        <f t="shared" si="255"/>
        <v>100</v>
      </c>
      <c r="J224" s="126">
        <f t="shared" si="255"/>
        <v>100</v>
      </c>
      <c r="K224" s="126">
        <f t="shared" si="255"/>
        <v>96</v>
      </c>
      <c r="L224" s="126">
        <f t="shared" si="255"/>
        <v>92</v>
      </c>
      <c r="M224" s="126">
        <f t="shared" si="255"/>
        <v>88</v>
      </c>
      <c r="N224" s="126">
        <f t="shared" si="255"/>
        <v>84</v>
      </c>
      <c r="O224" s="126">
        <f t="shared" si="255"/>
        <v>80</v>
      </c>
      <c r="P224" s="126">
        <f t="shared" si="255"/>
        <v>76</v>
      </c>
      <c r="Q224" s="126">
        <f t="shared" si="255"/>
        <v>72</v>
      </c>
      <c r="R224" s="126">
        <f t="shared" si="255"/>
        <v>68</v>
      </c>
      <c r="S224" s="126">
        <f t="shared" si="255"/>
        <v>64</v>
      </c>
      <c r="T224" s="126">
        <f t="shared" si="255"/>
        <v>60</v>
      </c>
      <c r="U224" s="126">
        <f t="shared" si="255"/>
        <v>56</v>
      </c>
      <c r="V224" s="126">
        <f t="shared" si="255"/>
        <v>52</v>
      </c>
      <c r="W224" s="126">
        <f t="shared" si="255"/>
        <v>48</v>
      </c>
      <c r="X224" s="126">
        <f t="shared" si="255"/>
        <v>44</v>
      </c>
      <c r="Y224" s="126">
        <f t="shared" si="255"/>
        <v>40</v>
      </c>
      <c r="Z224" s="126">
        <f t="shared" si="255"/>
        <v>36</v>
      </c>
      <c r="AA224" s="126">
        <f t="shared" si="255"/>
        <v>32</v>
      </c>
      <c r="AB224" s="126">
        <f t="shared" si="255"/>
        <v>28</v>
      </c>
      <c r="AC224" s="126">
        <f t="shared" si="255"/>
        <v>24</v>
      </c>
      <c r="AD224" s="126">
        <f t="shared" si="255"/>
        <v>20</v>
      </c>
      <c r="AE224" s="126">
        <f t="shared" si="255"/>
        <v>16</v>
      </c>
      <c r="AF224" s="126">
        <f t="shared" si="255"/>
        <v>12</v>
      </c>
      <c r="AG224" s="126">
        <f t="shared" si="255"/>
        <v>8</v>
      </c>
      <c r="AH224" s="126">
        <f t="shared" si="255"/>
        <v>4</v>
      </c>
      <c r="AI224" s="126">
        <f t="shared" si="255"/>
        <v>0</v>
      </c>
      <c r="AJ224" s="126">
        <f t="shared" si="255"/>
        <v>0</v>
      </c>
      <c r="AK224" s="126">
        <f t="shared" si="255"/>
        <v>0</v>
      </c>
      <c r="AL224" s="126">
        <f t="shared" si="255"/>
        <v>0</v>
      </c>
      <c r="AM224" s="126">
        <f t="shared" si="255"/>
        <v>0</v>
      </c>
      <c r="AN224" s="126"/>
      <c r="AO224" s="126"/>
      <c r="AP224" s="126"/>
      <c r="AQ224" s="126"/>
      <c r="AR224" s="126"/>
      <c r="AS224" s="126"/>
      <c r="AT224" s="126"/>
      <c r="AU224" s="126"/>
      <c r="AV224" s="126"/>
      <c r="AW224" s="126"/>
      <c r="AX224" s="126"/>
      <c r="AY224" s="126"/>
      <c r="AZ224" s="126"/>
      <c r="BA224" s="126"/>
      <c r="BB224" s="126"/>
      <c r="BC224" s="126"/>
      <c r="BD224" s="126"/>
    </row>
    <row r="225" spans="1:56" s="12" customFormat="1">
      <c r="A225" s="36" t="str">
        <f>+"Discount "&amp; 'Input 4 - External Financing WB'!A221&amp;""</f>
        <v>Discount IDA NEW Regular</v>
      </c>
      <c r="B225" s="37">
        <f>INDEX($B$7:$I$17, MATCH($A221, $B$7:$B$17, 0), MATCH("Discount rate", $B$7:$I$7, 0))</f>
        <v>0.05</v>
      </c>
      <c r="C225" s="30" t="str">
        <f>$C$126</f>
        <v>Amortization</v>
      </c>
      <c r="D225" s="132">
        <f t="shared" ref="D225:AM225" si="256">IF(D221-$D221&lt;$B222,0,IF(D221-$D221&lt;=$B223,$D223*D220,0))</f>
        <v>0</v>
      </c>
      <c r="E225" s="132">
        <f t="shared" si="256"/>
        <v>0</v>
      </c>
      <c r="F225" s="132">
        <f t="shared" si="256"/>
        <v>0</v>
      </c>
      <c r="G225" s="132">
        <f t="shared" si="256"/>
        <v>0</v>
      </c>
      <c r="H225" s="132">
        <f t="shared" si="256"/>
        <v>0</v>
      </c>
      <c r="I225" s="132">
        <f t="shared" si="256"/>
        <v>0</v>
      </c>
      <c r="J225" s="132">
        <f t="shared" si="256"/>
        <v>0</v>
      </c>
      <c r="K225" s="132">
        <f t="shared" si="256"/>
        <v>4</v>
      </c>
      <c r="L225" s="132">
        <f t="shared" si="256"/>
        <v>4</v>
      </c>
      <c r="M225" s="132">
        <f t="shared" si="256"/>
        <v>4</v>
      </c>
      <c r="N225" s="132">
        <f t="shared" si="256"/>
        <v>4</v>
      </c>
      <c r="O225" s="132">
        <f t="shared" si="256"/>
        <v>4</v>
      </c>
      <c r="P225" s="132">
        <f t="shared" si="256"/>
        <v>4</v>
      </c>
      <c r="Q225" s="132">
        <f t="shared" si="256"/>
        <v>4</v>
      </c>
      <c r="R225" s="132">
        <f t="shared" si="256"/>
        <v>4</v>
      </c>
      <c r="S225" s="132">
        <f t="shared" si="256"/>
        <v>4</v>
      </c>
      <c r="T225" s="132">
        <f t="shared" si="256"/>
        <v>4</v>
      </c>
      <c r="U225" s="132">
        <f t="shared" si="256"/>
        <v>4</v>
      </c>
      <c r="V225" s="132">
        <f t="shared" si="256"/>
        <v>4</v>
      </c>
      <c r="W225" s="132">
        <f t="shared" si="256"/>
        <v>4</v>
      </c>
      <c r="X225" s="132">
        <f t="shared" si="256"/>
        <v>4</v>
      </c>
      <c r="Y225" s="132">
        <f t="shared" si="256"/>
        <v>4</v>
      </c>
      <c r="Z225" s="132">
        <f t="shared" si="256"/>
        <v>4</v>
      </c>
      <c r="AA225" s="132">
        <f t="shared" si="256"/>
        <v>4</v>
      </c>
      <c r="AB225" s="132">
        <f t="shared" si="256"/>
        <v>4</v>
      </c>
      <c r="AC225" s="132">
        <f t="shared" si="256"/>
        <v>4</v>
      </c>
      <c r="AD225" s="132">
        <f t="shared" si="256"/>
        <v>4</v>
      </c>
      <c r="AE225" s="132">
        <f t="shared" si="256"/>
        <v>4</v>
      </c>
      <c r="AF225" s="132">
        <f t="shared" si="256"/>
        <v>4</v>
      </c>
      <c r="AG225" s="132">
        <f t="shared" si="256"/>
        <v>4</v>
      </c>
      <c r="AH225" s="132">
        <f t="shared" si="256"/>
        <v>4</v>
      </c>
      <c r="AI225" s="132">
        <f t="shared" si="256"/>
        <v>4</v>
      </c>
      <c r="AJ225" s="132">
        <f t="shared" si="256"/>
        <v>0</v>
      </c>
      <c r="AK225" s="132">
        <f t="shared" si="256"/>
        <v>0</v>
      </c>
      <c r="AL225" s="132">
        <f t="shared" si="256"/>
        <v>0</v>
      </c>
      <c r="AM225" s="132">
        <f t="shared" si="256"/>
        <v>0</v>
      </c>
      <c r="AN225" s="132"/>
      <c r="AO225" s="132"/>
      <c r="AP225" s="132"/>
      <c r="AQ225" s="132"/>
      <c r="AR225" s="132"/>
      <c r="AS225" s="132"/>
      <c r="AT225" s="132"/>
      <c r="AU225" s="132"/>
      <c r="AV225" s="132"/>
      <c r="AW225" s="132"/>
      <c r="AX225" s="132"/>
      <c r="AY225" s="132"/>
      <c r="AZ225" s="132"/>
      <c r="BA225" s="132"/>
      <c r="BB225" s="132"/>
      <c r="BC225" s="132"/>
      <c r="BD225" s="132"/>
    </row>
    <row r="226" spans="1:56" s="12" customFormat="1">
      <c r="A226" s="39"/>
      <c r="C226" s="30" t="str">
        <f>$C$127</f>
        <v>Interest</v>
      </c>
      <c r="D226" s="129"/>
      <c r="E226" s="129">
        <f t="shared" ref="E226:AM226" si="257">$B224*D224</f>
        <v>0.75</v>
      </c>
      <c r="F226" s="129">
        <f t="shared" si="257"/>
        <v>0.75</v>
      </c>
      <c r="G226" s="129">
        <f t="shared" si="257"/>
        <v>0.75</v>
      </c>
      <c r="H226" s="129">
        <f t="shared" si="257"/>
        <v>0.75</v>
      </c>
      <c r="I226" s="129">
        <f t="shared" si="257"/>
        <v>0.75</v>
      </c>
      <c r="J226" s="129">
        <f t="shared" si="257"/>
        <v>0.75</v>
      </c>
      <c r="K226" s="129">
        <f t="shared" si="257"/>
        <v>0.75</v>
      </c>
      <c r="L226" s="129">
        <f t="shared" si="257"/>
        <v>0.72</v>
      </c>
      <c r="M226" s="129">
        <f t="shared" si="257"/>
        <v>0.69</v>
      </c>
      <c r="N226" s="129">
        <f t="shared" si="257"/>
        <v>0.65999999999999992</v>
      </c>
      <c r="O226" s="129">
        <f t="shared" si="257"/>
        <v>0.63</v>
      </c>
      <c r="P226" s="129">
        <f t="shared" si="257"/>
        <v>0.6</v>
      </c>
      <c r="Q226" s="129">
        <f t="shared" si="257"/>
        <v>0.56999999999999995</v>
      </c>
      <c r="R226" s="129">
        <f t="shared" si="257"/>
        <v>0.54</v>
      </c>
      <c r="S226" s="129">
        <f t="shared" si="257"/>
        <v>0.51</v>
      </c>
      <c r="T226" s="129">
        <f t="shared" si="257"/>
        <v>0.48</v>
      </c>
      <c r="U226" s="129">
        <f t="shared" si="257"/>
        <v>0.44999999999999996</v>
      </c>
      <c r="V226" s="129">
        <f t="shared" si="257"/>
        <v>0.42</v>
      </c>
      <c r="W226" s="129">
        <f t="shared" si="257"/>
        <v>0.39</v>
      </c>
      <c r="X226" s="129">
        <f t="shared" si="257"/>
        <v>0.36</v>
      </c>
      <c r="Y226" s="129">
        <f t="shared" si="257"/>
        <v>0.32999999999999996</v>
      </c>
      <c r="Z226" s="129">
        <f t="shared" si="257"/>
        <v>0.3</v>
      </c>
      <c r="AA226" s="129">
        <f t="shared" si="257"/>
        <v>0.27</v>
      </c>
      <c r="AB226" s="129">
        <f t="shared" si="257"/>
        <v>0.24</v>
      </c>
      <c r="AC226" s="129">
        <f t="shared" si="257"/>
        <v>0.21</v>
      </c>
      <c r="AD226" s="129">
        <f t="shared" si="257"/>
        <v>0.18</v>
      </c>
      <c r="AE226" s="129">
        <f t="shared" si="257"/>
        <v>0.15</v>
      </c>
      <c r="AF226" s="129">
        <f t="shared" si="257"/>
        <v>0.12</v>
      </c>
      <c r="AG226" s="129">
        <f t="shared" si="257"/>
        <v>0.09</v>
      </c>
      <c r="AH226" s="129">
        <f t="shared" si="257"/>
        <v>0.06</v>
      </c>
      <c r="AI226" s="129">
        <f t="shared" si="257"/>
        <v>0.03</v>
      </c>
      <c r="AJ226" s="129">
        <f t="shared" si="257"/>
        <v>0</v>
      </c>
      <c r="AK226" s="129">
        <f t="shared" si="257"/>
        <v>0</v>
      </c>
      <c r="AL226" s="129">
        <f t="shared" si="257"/>
        <v>0</v>
      </c>
      <c r="AM226" s="129">
        <f t="shared" si="257"/>
        <v>0</v>
      </c>
      <c r="AN226" s="129"/>
      <c r="AO226" s="129"/>
      <c r="AP226" s="129"/>
      <c r="AQ226" s="129"/>
      <c r="AR226" s="129"/>
      <c r="AS226" s="129"/>
      <c r="AT226" s="129"/>
      <c r="AU226" s="129"/>
      <c r="AV226" s="129"/>
      <c r="AW226" s="129"/>
      <c r="AX226" s="129"/>
      <c r="AY226" s="129"/>
      <c r="AZ226" s="129"/>
      <c r="BA226" s="129"/>
      <c r="BB226" s="129"/>
      <c r="BC226" s="129"/>
      <c r="BD226" s="129"/>
    </row>
    <row r="227" spans="1:56" s="12" customFormat="1">
      <c r="A227" s="39"/>
      <c r="C227" s="30" t="str">
        <f>$C$128</f>
        <v>Total debt service</v>
      </c>
      <c r="D227" s="126">
        <f t="shared" ref="D227:AM227" si="258">D225+D226</f>
        <v>0</v>
      </c>
      <c r="E227" s="126">
        <f t="shared" si="258"/>
        <v>0.75</v>
      </c>
      <c r="F227" s="126">
        <f t="shared" si="258"/>
        <v>0.75</v>
      </c>
      <c r="G227" s="126">
        <f t="shared" si="258"/>
        <v>0.75</v>
      </c>
      <c r="H227" s="126">
        <f t="shared" si="258"/>
        <v>0.75</v>
      </c>
      <c r="I227" s="126">
        <f t="shared" si="258"/>
        <v>0.75</v>
      </c>
      <c r="J227" s="126">
        <f t="shared" si="258"/>
        <v>0.75</v>
      </c>
      <c r="K227" s="126">
        <f t="shared" si="258"/>
        <v>4.75</v>
      </c>
      <c r="L227" s="126">
        <f t="shared" si="258"/>
        <v>4.72</v>
      </c>
      <c r="M227" s="126">
        <f t="shared" si="258"/>
        <v>4.6899999999999995</v>
      </c>
      <c r="N227" s="126">
        <f t="shared" si="258"/>
        <v>4.66</v>
      </c>
      <c r="O227" s="126">
        <f t="shared" si="258"/>
        <v>4.63</v>
      </c>
      <c r="P227" s="126">
        <f t="shared" si="258"/>
        <v>4.5999999999999996</v>
      </c>
      <c r="Q227" s="126">
        <f t="shared" si="258"/>
        <v>4.57</v>
      </c>
      <c r="R227" s="126">
        <f t="shared" si="258"/>
        <v>4.54</v>
      </c>
      <c r="S227" s="126">
        <f t="shared" si="258"/>
        <v>4.51</v>
      </c>
      <c r="T227" s="126">
        <f t="shared" si="258"/>
        <v>4.4800000000000004</v>
      </c>
      <c r="U227" s="126">
        <f t="shared" si="258"/>
        <v>4.45</v>
      </c>
      <c r="V227" s="126">
        <f t="shared" si="258"/>
        <v>4.42</v>
      </c>
      <c r="W227" s="126">
        <f t="shared" si="258"/>
        <v>4.3899999999999997</v>
      </c>
      <c r="X227" s="126">
        <f t="shared" si="258"/>
        <v>4.3600000000000003</v>
      </c>
      <c r="Y227" s="126">
        <f t="shared" si="258"/>
        <v>4.33</v>
      </c>
      <c r="Z227" s="126">
        <f t="shared" si="258"/>
        <v>4.3</v>
      </c>
      <c r="AA227" s="126">
        <f t="shared" si="258"/>
        <v>4.2699999999999996</v>
      </c>
      <c r="AB227" s="126">
        <f t="shared" si="258"/>
        <v>4.24</v>
      </c>
      <c r="AC227" s="126">
        <f t="shared" si="258"/>
        <v>4.21</v>
      </c>
      <c r="AD227" s="126">
        <f t="shared" si="258"/>
        <v>4.18</v>
      </c>
      <c r="AE227" s="126">
        <f t="shared" si="258"/>
        <v>4.1500000000000004</v>
      </c>
      <c r="AF227" s="126">
        <f t="shared" si="258"/>
        <v>4.12</v>
      </c>
      <c r="AG227" s="126">
        <f t="shared" si="258"/>
        <v>4.09</v>
      </c>
      <c r="AH227" s="126">
        <f t="shared" si="258"/>
        <v>4.0599999999999996</v>
      </c>
      <c r="AI227" s="126">
        <f t="shared" si="258"/>
        <v>4.03</v>
      </c>
      <c r="AJ227" s="126">
        <f t="shared" si="258"/>
        <v>0</v>
      </c>
      <c r="AK227" s="126">
        <f t="shared" si="258"/>
        <v>0</v>
      </c>
      <c r="AL227" s="126">
        <f t="shared" si="258"/>
        <v>0</v>
      </c>
      <c r="AM227" s="126">
        <f t="shared" si="258"/>
        <v>0</v>
      </c>
      <c r="AN227" s="126"/>
      <c r="AO227" s="126"/>
      <c r="AP227" s="126"/>
      <c r="AQ227" s="126"/>
      <c r="AR227" s="126"/>
      <c r="AS227" s="126"/>
      <c r="AT227" s="126"/>
      <c r="AU227" s="126"/>
      <c r="AV227" s="126"/>
      <c r="AW227" s="126"/>
      <c r="AX227" s="126"/>
      <c r="AY227" s="126"/>
      <c r="AZ227" s="126"/>
      <c r="BA227" s="126"/>
      <c r="BB227" s="126"/>
      <c r="BC227" s="126"/>
      <c r="BD227" s="126"/>
    </row>
    <row r="228" spans="1:56" s="12" customFormat="1">
      <c r="A228" s="39"/>
      <c r="C228" s="30" t="str">
        <f>$C$129</f>
        <v>PV of debt</v>
      </c>
      <c r="D228" s="126">
        <f>IF($B224&gt;=$B225, D224, NPV($B225,E227:$BD227))</f>
        <v>50.758202677387452</v>
      </c>
      <c r="E228" s="126">
        <f>IF($B224&gt;=$B225, E224, NPV($B225,F227:$BD227))</f>
        <v>52.546112811256819</v>
      </c>
      <c r="F228" s="126">
        <f>IF($B224&gt;=$B225, F224, NPV($B225,G227:$BD227))</f>
        <v>54.423418451819664</v>
      </c>
      <c r="G228" s="126">
        <f>IF($B224&gt;=$B225, G224, NPV($B225,H227:$BD227))</f>
        <v>56.39458937441065</v>
      </c>
      <c r="H228" s="126">
        <f>IF($B224&gt;=$B225, H224, NPV($B225,I227:$BD227))</f>
        <v>58.464318843131188</v>
      </c>
      <c r="I228" s="126">
        <f>IF($B224&gt;=$B225, I224, NPV($B225,J227:$BD227))</f>
        <v>60.637534785287741</v>
      </c>
      <c r="J228" s="126">
        <f>IF($B224&gt;=$B225, J224, NPV($B225,K227:$BD227))</f>
        <v>62.919411524552146</v>
      </c>
      <c r="K228" s="126">
        <f>IF($B224&gt;=$B225, K224, NPV($B225,L227:$BD227))</f>
        <v>61.315382100779765</v>
      </c>
      <c r="L228" s="126">
        <f>IF($B224&gt;=$B225, L224, NPV($B225,M227:$BD227))</f>
        <v>59.661151205818733</v>
      </c>
      <c r="M228" s="126">
        <f>IF($B224&gt;=$B225, M224, NPV($B225,N227:$BD227))</f>
        <v>57.954208766109673</v>
      </c>
      <c r="N228" s="126">
        <f>IF($B224&gt;=$B225, N224, NPV($B225,O227:$BD227))</f>
        <v>56.191919204415179</v>
      </c>
      <c r="O228" s="126">
        <f>IF($B224&gt;=$B225, O224, NPV($B225,P227:$BD227))</f>
        <v>54.371515164635937</v>
      </c>
      <c r="P228" s="126">
        <f>IF($B224&gt;=$B225, P224, NPV($B225,Q227:$BD227))</f>
        <v>52.490090922867729</v>
      </c>
      <c r="Q228" s="126">
        <f>IF($B224&gt;=$B225, Q224, NPV($B225,R227:$BD227))</f>
        <v>50.544595469011107</v>
      </c>
      <c r="R228" s="126">
        <f>IF($B224&gt;=$B225, R224, NPV($B225,S227:$BD227))</f>
        <v>48.531825242461686</v>
      </c>
      <c r="S228" s="126">
        <f>IF($B224&gt;=$B225, S224, NPV($B225,T227:$BD227))</f>
        <v>46.44841650458477</v>
      </c>
      <c r="T228" s="126">
        <f>IF($B224&gt;=$B225, T224, NPV($B225,U227:$BD227))</f>
        <v>44.290837329813996</v>
      </c>
      <c r="U228" s="126">
        <f>IF($B224&gt;=$B225, U224, NPV($B225,V227:$BD227))</f>
        <v>42.055379196304706</v>
      </c>
      <c r="V228" s="126">
        <f>IF($B224&gt;=$B225, V224, NPV($B225,W227:$BD227))</f>
        <v>39.738148156119941</v>
      </c>
      <c r="W228" s="126">
        <f>IF($B224&gt;=$B225, W224, NPV($B225,X227:$BD227))</f>
        <v>37.335055563925941</v>
      </c>
      <c r="X228" s="126">
        <f>IF($B224&gt;=$B225, X224, NPV($B225,Y227:$BD227))</f>
        <v>34.841808342122249</v>
      </c>
      <c r="Y228" s="126">
        <f>IF($B224&gt;=$B225, Y224, NPV($B225,Z227:$BD227))</f>
        <v>32.253898759228356</v>
      </c>
      <c r="Z228" s="126">
        <f>IF($B224&gt;=$B225, Z224, NPV($B225,AA227:$BD227))</f>
        <v>29.566593697189777</v>
      </c>
      <c r="AA228" s="126">
        <f>IF($B224&gt;=$B225, AA224, NPV($B225,AB227:$BD227))</f>
        <v>26.774923382049266</v>
      </c>
      <c r="AB228" s="126">
        <f>IF($B224&gt;=$B225, AB224, NPV($B225,AC227:$BD227))</f>
        <v>23.873669551151728</v>
      </c>
      <c r="AC228" s="126">
        <f>IF($B224&gt;=$B225, AC224, NPV($B225,AD227:$BD227))</f>
        <v>20.857353028709316</v>
      </c>
      <c r="AD228" s="126">
        <f>IF($B224&gt;=$B225, AD224, NPV($B225,AE227:$BD227))</f>
        <v>17.720220680144784</v>
      </c>
      <c r="AE228" s="126">
        <f>IF($B224&gt;=$B225, AE224, NPV($B225,AF227:$BD227))</f>
        <v>14.456231714152024</v>
      </c>
      <c r="AF228" s="126">
        <f>IF($B224&gt;=$B225, AF224, NPV($B225,AG227:$BD227))</f>
        <v>11.059043299859626</v>
      </c>
      <c r="AG228" s="126">
        <f>IF($B224&gt;=$B225, AG224, NPV($B225,AH227:$BD227))</f>
        <v>7.5219954648526066</v>
      </c>
      <c r="AH228" s="126">
        <f>IF($B224&gt;=$B225, AH224, NPV($B225,AI227:$BD227))</f>
        <v>3.8380952380952382</v>
      </c>
      <c r="AI228" s="126">
        <f>IF($B224&gt;=$B225, AI224, NPV($B225,AJ227:$BD227))</f>
        <v>0</v>
      </c>
      <c r="AJ228" s="126">
        <f>IF($B224&gt;=$B225, AJ224, NPV($B225,AK227:$BD227))</f>
        <v>0</v>
      </c>
      <c r="AK228" s="126">
        <f>IF($B224&gt;=$B225, AK224, NPV($B225,AL227:$BD227))</f>
        <v>0</v>
      </c>
      <c r="AL228" s="126">
        <f>IF($B224&gt;=$B225, AL224, NPV($B225,AM227:$BD227))</f>
        <v>0</v>
      </c>
      <c r="AM228" s="126">
        <f>IF($B224&gt;=$B225, AM224, NPV($B225,AN227:$BD227))</f>
        <v>0</v>
      </c>
      <c r="AN228" s="126"/>
      <c r="AO228" s="126"/>
      <c r="AP228" s="126"/>
      <c r="AQ228" s="126"/>
      <c r="AR228" s="126"/>
      <c r="AS228" s="126"/>
      <c r="AT228" s="126"/>
      <c r="AU228" s="126"/>
      <c r="AV228" s="126"/>
      <c r="AW228" s="126"/>
      <c r="AX228" s="126"/>
      <c r="AY228" s="126"/>
      <c r="AZ228" s="126"/>
      <c r="BA228" s="126"/>
      <c r="BB228" s="126"/>
      <c r="BC228" s="126"/>
      <c r="BD228" s="126"/>
    </row>
    <row r="229" spans="1:56" s="12" customFormat="1">
      <c r="A229" s="39"/>
      <c r="C229" s="30" t="str">
        <f>$C$130</f>
        <v>Grant element</v>
      </c>
      <c r="D229" s="126">
        <f t="shared" ref="D229:AM229" si="259">IF(D228=0,0,(1-D228/D224)*100)</f>
        <v>49.241797322612548</v>
      </c>
      <c r="E229" s="126">
        <f t="shared" si="259"/>
        <v>47.453887188743181</v>
      </c>
      <c r="F229" s="126">
        <f t="shared" si="259"/>
        <v>45.576581548180343</v>
      </c>
      <c r="G229" s="126">
        <f t="shared" si="259"/>
        <v>43.60541062558935</v>
      </c>
      <c r="H229" s="126">
        <f t="shared" si="259"/>
        <v>41.535681156868812</v>
      </c>
      <c r="I229" s="126">
        <f t="shared" si="259"/>
        <v>39.362465214712259</v>
      </c>
      <c r="J229" s="126">
        <f t="shared" si="259"/>
        <v>37.080588475447854</v>
      </c>
      <c r="K229" s="126">
        <f t="shared" si="259"/>
        <v>36.129810311687748</v>
      </c>
      <c r="L229" s="126">
        <f t="shared" si="259"/>
        <v>35.15092260237094</v>
      </c>
      <c r="M229" s="126">
        <f t="shared" si="259"/>
        <v>34.142944583966283</v>
      </c>
      <c r="N229" s="126">
        <f t="shared" si="259"/>
        <v>33.104858089981924</v>
      </c>
      <c r="O229" s="126">
        <f t="shared" si="259"/>
        <v>32.035606044205082</v>
      </c>
      <c r="P229" s="126">
        <f t="shared" si="259"/>
        <v>30.934090890963517</v>
      </c>
      <c r="Q229" s="126">
        <f t="shared" si="259"/>
        <v>29.799172959706798</v>
      </c>
      <c r="R229" s="126">
        <f t="shared" si="259"/>
        <v>28.629668761085757</v>
      </c>
      <c r="S229" s="126">
        <f t="shared" si="259"/>
        <v>27.424349211586296</v>
      </c>
      <c r="T229" s="126">
        <f t="shared" si="259"/>
        <v>26.181937783643338</v>
      </c>
      <c r="U229" s="126">
        <f t="shared" si="259"/>
        <v>24.901108578027308</v>
      </c>
      <c r="V229" s="126">
        <f t="shared" si="259"/>
        <v>23.58048431515396</v>
      </c>
      <c r="W229" s="126">
        <f t="shared" si="259"/>
        <v>22.218634241820958</v>
      </c>
      <c r="X229" s="126">
        <f t="shared" si="259"/>
        <v>20.814071949722155</v>
      </c>
      <c r="Y229" s="126">
        <f t="shared" si="259"/>
        <v>19.365253101929113</v>
      </c>
      <c r="Z229" s="126">
        <f t="shared" si="259"/>
        <v>17.870573063361729</v>
      </c>
      <c r="AA229" s="126">
        <f t="shared" si="259"/>
        <v>16.328364431096041</v>
      </c>
      <c r="AB229" s="126">
        <f t="shared" si="259"/>
        <v>14.736894460172401</v>
      </c>
      <c r="AC229" s="126">
        <f t="shared" si="259"/>
        <v>13.094362380377856</v>
      </c>
      <c r="AD229" s="126">
        <f t="shared" si="259"/>
        <v>11.398896599276076</v>
      </c>
      <c r="AE229" s="126">
        <f t="shared" si="259"/>
        <v>9.6485517865498522</v>
      </c>
      <c r="AF229" s="126">
        <f t="shared" si="259"/>
        <v>7.841305834503121</v>
      </c>
      <c r="AG229" s="126">
        <f t="shared" si="259"/>
        <v>5.9750566893424173</v>
      </c>
      <c r="AH229" s="126">
        <f t="shared" si="259"/>
        <v>4.0476190476190439</v>
      </c>
      <c r="AI229" s="126">
        <f t="shared" si="259"/>
        <v>0</v>
      </c>
      <c r="AJ229" s="126">
        <f t="shared" si="259"/>
        <v>0</v>
      </c>
      <c r="AK229" s="126">
        <f t="shared" si="259"/>
        <v>0</v>
      </c>
      <c r="AL229" s="126">
        <f t="shared" si="259"/>
        <v>0</v>
      </c>
      <c r="AM229" s="126">
        <f t="shared" si="259"/>
        <v>0</v>
      </c>
      <c r="AN229" s="126"/>
      <c r="AO229" s="126"/>
      <c r="AP229" s="126"/>
      <c r="AQ229" s="126"/>
      <c r="AR229" s="126"/>
      <c r="AS229" s="126"/>
      <c r="AT229" s="126"/>
      <c r="AU229" s="126"/>
      <c r="AV229" s="126"/>
      <c r="AW229" s="126"/>
      <c r="AX229" s="126"/>
      <c r="AY229" s="126"/>
      <c r="AZ229" s="126"/>
      <c r="BA229" s="126"/>
      <c r="BB229" s="126"/>
      <c r="BC229" s="126"/>
      <c r="BD229" s="126"/>
    </row>
    <row r="230" spans="1:56" s="12" customFormat="1">
      <c r="A230" s="39"/>
      <c r="C230" s="30" t="str">
        <f>$C$131</f>
        <v>t-g&gt;0</v>
      </c>
      <c r="D230" s="131">
        <f t="shared" ref="D230:AM230" si="260">IF(D221-$B222&gt;0,D221-$B222,0)</f>
        <v>0</v>
      </c>
      <c r="E230" s="131">
        <f t="shared" si="260"/>
        <v>0</v>
      </c>
      <c r="F230" s="131">
        <f t="shared" si="260"/>
        <v>0</v>
      </c>
      <c r="G230" s="131">
        <f t="shared" si="260"/>
        <v>0</v>
      </c>
      <c r="H230" s="131">
        <f t="shared" si="260"/>
        <v>0</v>
      </c>
      <c r="I230" s="131">
        <f t="shared" si="260"/>
        <v>0</v>
      </c>
      <c r="J230" s="131">
        <f t="shared" si="260"/>
        <v>0</v>
      </c>
      <c r="K230" s="131">
        <f t="shared" si="260"/>
        <v>1</v>
      </c>
      <c r="L230" s="131">
        <f t="shared" si="260"/>
        <v>2</v>
      </c>
      <c r="M230" s="131">
        <f t="shared" si="260"/>
        <v>3</v>
      </c>
      <c r="N230" s="131">
        <f t="shared" si="260"/>
        <v>4</v>
      </c>
      <c r="O230" s="131">
        <f t="shared" si="260"/>
        <v>5</v>
      </c>
      <c r="P230" s="131">
        <f t="shared" si="260"/>
        <v>6</v>
      </c>
      <c r="Q230" s="131">
        <f t="shared" si="260"/>
        <v>7</v>
      </c>
      <c r="R230" s="131">
        <f t="shared" si="260"/>
        <v>8</v>
      </c>
      <c r="S230" s="131">
        <f t="shared" si="260"/>
        <v>9</v>
      </c>
      <c r="T230" s="131">
        <f t="shared" si="260"/>
        <v>10</v>
      </c>
      <c r="U230" s="131">
        <f t="shared" si="260"/>
        <v>11</v>
      </c>
      <c r="V230" s="131">
        <f t="shared" si="260"/>
        <v>12</v>
      </c>
      <c r="W230" s="131">
        <f t="shared" si="260"/>
        <v>13</v>
      </c>
      <c r="X230" s="131">
        <f t="shared" si="260"/>
        <v>14</v>
      </c>
      <c r="Y230" s="131">
        <f t="shared" si="260"/>
        <v>15</v>
      </c>
      <c r="Z230" s="131">
        <f t="shared" si="260"/>
        <v>16</v>
      </c>
      <c r="AA230" s="131">
        <f t="shared" si="260"/>
        <v>17</v>
      </c>
      <c r="AB230" s="131">
        <f t="shared" si="260"/>
        <v>18</v>
      </c>
      <c r="AC230" s="131">
        <f t="shared" si="260"/>
        <v>19</v>
      </c>
      <c r="AD230" s="131">
        <f t="shared" si="260"/>
        <v>20</v>
      </c>
      <c r="AE230" s="131">
        <f t="shared" si="260"/>
        <v>21</v>
      </c>
      <c r="AF230" s="131">
        <f t="shared" si="260"/>
        <v>22</v>
      </c>
      <c r="AG230" s="131">
        <f t="shared" si="260"/>
        <v>23</v>
      </c>
      <c r="AH230" s="131">
        <f t="shared" si="260"/>
        <v>24</v>
      </c>
      <c r="AI230" s="131">
        <f t="shared" si="260"/>
        <v>25</v>
      </c>
      <c r="AJ230" s="131">
        <f t="shared" si="260"/>
        <v>26</v>
      </c>
      <c r="AK230" s="131">
        <f t="shared" si="260"/>
        <v>27</v>
      </c>
      <c r="AL230" s="131">
        <f t="shared" si="260"/>
        <v>28</v>
      </c>
      <c r="AM230" s="131">
        <f t="shared" si="260"/>
        <v>29</v>
      </c>
      <c r="AN230" s="131"/>
      <c r="AO230" s="131"/>
      <c r="AP230" s="131"/>
      <c r="AQ230" s="131"/>
      <c r="AR230" s="131"/>
      <c r="AS230" s="45"/>
      <c r="AT230" s="45"/>
      <c r="AU230" s="45"/>
      <c r="AV230" s="45"/>
      <c r="AW230" s="45"/>
      <c r="AX230" s="45"/>
      <c r="AY230" s="45"/>
      <c r="AZ230" s="45"/>
      <c r="BA230" s="45"/>
      <c r="BB230" s="45"/>
      <c r="BC230" s="45"/>
      <c r="BD230" s="45"/>
    </row>
    <row r="231" spans="1:56" s="12" customFormat="1">
      <c r="A231" s="39"/>
      <c r="C231" s="30"/>
      <c r="D231" s="131">
        <f t="shared" ref="D231:AM231" si="261">IF(D230=0,0,CHOOSE(D230,$D$237,$E$237,$F$237,$G$237,$H$237,$I$237,$J$237,$K$237,$L$237,$M$237,$N$237,$O$237,$P$237,$Q$237,$R$237,$S$237,$T$237,$U$237,$V$237,$W$237,$X$237,$Y$237,$Z$237,$AA$237,$AB$237,$AC$237,$AD$237,$AE$237,$AF$237,$AG$237,$AH$237,$AI$237,$AJ$237,$AK$237,$AL$237,$AM$237))</f>
        <v>0</v>
      </c>
      <c r="E231" s="131">
        <f t="shared" si="261"/>
        <v>0</v>
      </c>
      <c r="F231" s="131">
        <f t="shared" si="261"/>
        <v>0</v>
      </c>
      <c r="G231" s="131">
        <f t="shared" si="261"/>
        <v>0</v>
      </c>
      <c r="H231" s="131">
        <f t="shared" si="261"/>
        <v>0</v>
      </c>
      <c r="I231" s="131">
        <f t="shared" si="261"/>
        <v>0</v>
      </c>
      <c r="J231" s="131">
        <f t="shared" si="261"/>
        <v>0</v>
      </c>
      <c r="K231" s="131">
        <f t="shared" si="261"/>
        <v>0</v>
      </c>
      <c r="L231" s="131">
        <f t="shared" si="261"/>
        <v>0</v>
      </c>
      <c r="M231" s="131">
        <f t="shared" si="261"/>
        <v>0</v>
      </c>
      <c r="N231" s="131">
        <f t="shared" si="261"/>
        <v>0</v>
      </c>
      <c r="O231" s="131">
        <f t="shared" si="261"/>
        <v>0</v>
      </c>
      <c r="P231" s="131">
        <f t="shared" si="261"/>
        <v>0</v>
      </c>
      <c r="Q231" s="131">
        <f t="shared" si="261"/>
        <v>0</v>
      </c>
      <c r="R231" s="131">
        <f t="shared" si="261"/>
        <v>0</v>
      </c>
      <c r="S231" s="131">
        <f t="shared" si="261"/>
        <v>0</v>
      </c>
      <c r="T231" s="131">
        <f t="shared" si="261"/>
        <v>0</v>
      </c>
      <c r="U231" s="131">
        <f t="shared" si="261"/>
        <v>0</v>
      </c>
      <c r="V231" s="131">
        <f t="shared" si="261"/>
        <v>0</v>
      </c>
      <c r="W231" s="131">
        <f t="shared" si="261"/>
        <v>0</v>
      </c>
      <c r="X231" s="131">
        <f t="shared" si="261"/>
        <v>0</v>
      </c>
      <c r="Y231" s="131">
        <f t="shared" si="261"/>
        <v>0</v>
      </c>
      <c r="Z231" s="131">
        <f t="shared" si="261"/>
        <v>0</v>
      </c>
      <c r="AA231" s="131">
        <f t="shared" si="261"/>
        <v>0</v>
      </c>
      <c r="AB231" s="131">
        <f t="shared" si="261"/>
        <v>0</v>
      </c>
      <c r="AC231" s="131">
        <f t="shared" si="261"/>
        <v>0</v>
      </c>
      <c r="AD231" s="131">
        <f t="shared" si="261"/>
        <v>0</v>
      </c>
      <c r="AE231" s="131">
        <f t="shared" si="261"/>
        <v>0</v>
      </c>
      <c r="AF231" s="131">
        <f t="shared" si="261"/>
        <v>0</v>
      </c>
      <c r="AG231" s="131">
        <f t="shared" si="261"/>
        <v>0</v>
      </c>
      <c r="AH231" s="131">
        <f t="shared" si="261"/>
        <v>0</v>
      </c>
      <c r="AI231" s="131">
        <f t="shared" si="261"/>
        <v>0</v>
      </c>
      <c r="AJ231" s="131">
        <f t="shared" si="261"/>
        <v>0</v>
      </c>
      <c r="AK231" s="131">
        <f t="shared" si="261"/>
        <v>0</v>
      </c>
      <c r="AL231" s="131">
        <f t="shared" si="261"/>
        <v>0</v>
      </c>
      <c r="AM231" s="131">
        <f t="shared" si="261"/>
        <v>0</v>
      </c>
      <c r="AN231" s="131"/>
      <c r="AO231" s="131"/>
      <c r="AP231" s="131"/>
      <c r="AQ231" s="131"/>
      <c r="AR231" s="131"/>
      <c r="AS231" s="45"/>
      <c r="AT231" s="45"/>
      <c r="AU231" s="45"/>
      <c r="AV231" s="45"/>
      <c r="AW231" s="45"/>
      <c r="AX231" s="45"/>
      <c r="AY231" s="45"/>
      <c r="AZ231" s="45"/>
      <c r="BA231" s="45"/>
      <c r="BB231" s="45"/>
      <c r="BC231" s="45"/>
      <c r="BD231" s="45"/>
    </row>
    <row r="232" spans="1:56" s="12" customFormat="1">
      <c r="A232" s="39"/>
      <c r="C232" s="30" t="str">
        <f>$C$133</f>
        <v>t-m condition</v>
      </c>
      <c r="D232" s="131">
        <f t="shared" ref="D232:AM232" si="262">IF(D221-$B223&gt;0,D221-$B223,0)</f>
        <v>0</v>
      </c>
      <c r="E232" s="131">
        <f t="shared" si="262"/>
        <v>0</v>
      </c>
      <c r="F232" s="131">
        <f t="shared" si="262"/>
        <v>0</v>
      </c>
      <c r="G232" s="131">
        <f t="shared" si="262"/>
        <v>0</v>
      </c>
      <c r="H232" s="131">
        <f t="shared" si="262"/>
        <v>0</v>
      </c>
      <c r="I232" s="131">
        <f t="shared" si="262"/>
        <v>0</v>
      </c>
      <c r="J232" s="131">
        <f t="shared" si="262"/>
        <v>0</v>
      </c>
      <c r="K232" s="131">
        <f t="shared" si="262"/>
        <v>0</v>
      </c>
      <c r="L232" s="131">
        <f t="shared" si="262"/>
        <v>0</v>
      </c>
      <c r="M232" s="131">
        <f t="shared" si="262"/>
        <v>0</v>
      </c>
      <c r="N232" s="131">
        <f t="shared" si="262"/>
        <v>0</v>
      </c>
      <c r="O232" s="131">
        <f t="shared" si="262"/>
        <v>0</v>
      </c>
      <c r="P232" s="131">
        <f t="shared" si="262"/>
        <v>0</v>
      </c>
      <c r="Q232" s="131">
        <f t="shared" si="262"/>
        <v>0</v>
      </c>
      <c r="R232" s="131">
        <f t="shared" si="262"/>
        <v>0</v>
      </c>
      <c r="S232" s="131">
        <f t="shared" si="262"/>
        <v>0</v>
      </c>
      <c r="T232" s="131">
        <f t="shared" si="262"/>
        <v>0</v>
      </c>
      <c r="U232" s="131">
        <f t="shared" si="262"/>
        <v>0</v>
      </c>
      <c r="V232" s="131">
        <f t="shared" si="262"/>
        <v>0</v>
      </c>
      <c r="W232" s="131">
        <f t="shared" si="262"/>
        <v>0</v>
      </c>
      <c r="X232" s="131">
        <f t="shared" si="262"/>
        <v>0</v>
      </c>
      <c r="Y232" s="131">
        <f t="shared" si="262"/>
        <v>0</v>
      </c>
      <c r="Z232" s="131">
        <f t="shared" si="262"/>
        <v>0</v>
      </c>
      <c r="AA232" s="131">
        <f t="shared" si="262"/>
        <v>0</v>
      </c>
      <c r="AB232" s="131">
        <f t="shared" si="262"/>
        <v>0</v>
      </c>
      <c r="AC232" s="131">
        <f t="shared" si="262"/>
        <v>0</v>
      </c>
      <c r="AD232" s="131">
        <f t="shared" si="262"/>
        <v>0</v>
      </c>
      <c r="AE232" s="131">
        <f t="shared" si="262"/>
        <v>0</v>
      </c>
      <c r="AF232" s="131">
        <f t="shared" si="262"/>
        <v>0</v>
      </c>
      <c r="AG232" s="131">
        <f t="shared" si="262"/>
        <v>0</v>
      </c>
      <c r="AH232" s="131">
        <f t="shared" si="262"/>
        <v>0</v>
      </c>
      <c r="AI232" s="131">
        <f t="shared" si="262"/>
        <v>0</v>
      </c>
      <c r="AJ232" s="131">
        <f t="shared" si="262"/>
        <v>1</v>
      </c>
      <c r="AK232" s="131">
        <f t="shared" si="262"/>
        <v>2</v>
      </c>
      <c r="AL232" s="131">
        <f t="shared" si="262"/>
        <v>3</v>
      </c>
      <c r="AM232" s="131">
        <f t="shared" si="262"/>
        <v>4</v>
      </c>
      <c r="AN232" s="131"/>
      <c r="AO232" s="131"/>
      <c r="AP232" s="131"/>
      <c r="AQ232" s="131"/>
      <c r="AR232" s="131"/>
      <c r="AS232" s="45"/>
      <c r="AT232" s="45"/>
      <c r="AU232" s="45"/>
      <c r="AV232" s="45"/>
      <c r="AW232" s="45"/>
      <c r="AX232" s="45"/>
      <c r="AY232" s="45"/>
      <c r="AZ232" s="45"/>
      <c r="BA232" s="45"/>
      <c r="BB232" s="45"/>
      <c r="BC232" s="45"/>
      <c r="BD232" s="45"/>
    </row>
    <row r="233" spans="1:56" s="12" customFormat="1">
      <c r="A233" s="39"/>
      <c r="C233" s="124"/>
      <c r="D233" s="126">
        <f t="shared" ref="D233:AM233" si="263">IF(D232=0,0,CHOOSE(D232,$D$237,$E$237,$F$237,$G$237,$H$237,$I$237,$J$237,$K$237,$L$237,$M$237,$N$237,$O$237,$P$237,$Q$237,$R$237,$S$237,$T$237,$U$237,$V$237,$W$237,$X$237,$Y$237,$Z$237,$AA$237,$AB$237,$AC$237,$AD$237,$AE$237,$AF$237,$AG$237,$AH$237,$AI$237,$AJ$237,$AK$237,$AL$237,$AM$237))</f>
        <v>0</v>
      </c>
      <c r="E233" s="126">
        <f t="shared" si="263"/>
        <v>0</v>
      </c>
      <c r="F233" s="126">
        <f t="shared" si="263"/>
        <v>0</v>
      </c>
      <c r="G233" s="126">
        <f t="shared" si="263"/>
        <v>0</v>
      </c>
      <c r="H233" s="126">
        <f t="shared" si="263"/>
        <v>0</v>
      </c>
      <c r="I233" s="126">
        <f t="shared" si="263"/>
        <v>0</v>
      </c>
      <c r="J233" s="126">
        <f t="shared" si="263"/>
        <v>0</v>
      </c>
      <c r="K233" s="126">
        <f t="shared" si="263"/>
        <v>0</v>
      </c>
      <c r="L233" s="126">
        <f t="shared" si="263"/>
        <v>0</v>
      </c>
      <c r="M233" s="126">
        <f t="shared" si="263"/>
        <v>0</v>
      </c>
      <c r="N233" s="126">
        <f t="shared" si="263"/>
        <v>0</v>
      </c>
      <c r="O233" s="126">
        <f t="shared" si="263"/>
        <v>0</v>
      </c>
      <c r="P233" s="126">
        <f t="shared" si="263"/>
        <v>0</v>
      </c>
      <c r="Q233" s="126">
        <f t="shared" si="263"/>
        <v>0</v>
      </c>
      <c r="R233" s="126">
        <f t="shared" si="263"/>
        <v>0</v>
      </c>
      <c r="S233" s="126">
        <f t="shared" si="263"/>
        <v>0</v>
      </c>
      <c r="T233" s="126">
        <f t="shared" si="263"/>
        <v>0</v>
      </c>
      <c r="U233" s="126">
        <f t="shared" si="263"/>
        <v>0</v>
      </c>
      <c r="V233" s="126">
        <f t="shared" si="263"/>
        <v>0</v>
      </c>
      <c r="W233" s="126">
        <f t="shared" si="263"/>
        <v>0</v>
      </c>
      <c r="X233" s="126">
        <f t="shared" si="263"/>
        <v>0</v>
      </c>
      <c r="Y233" s="126">
        <f t="shared" si="263"/>
        <v>0</v>
      </c>
      <c r="Z233" s="126">
        <f t="shared" si="263"/>
        <v>0</v>
      </c>
      <c r="AA233" s="126">
        <f t="shared" si="263"/>
        <v>0</v>
      </c>
      <c r="AB233" s="126">
        <f t="shared" si="263"/>
        <v>0</v>
      </c>
      <c r="AC233" s="126">
        <f t="shared" si="263"/>
        <v>0</v>
      </c>
      <c r="AD233" s="126">
        <f t="shared" si="263"/>
        <v>0</v>
      </c>
      <c r="AE233" s="126">
        <f t="shared" si="263"/>
        <v>0</v>
      </c>
      <c r="AF233" s="126">
        <f t="shared" si="263"/>
        <v>0</v>
      </c>
      <c r="AG233" s="126">
        <f t="shared" si="263"/>
        <v>0</v>
      </c>
      <c r="AH233" s="126">
        <f t="shared" si="263"/>
        <v>0</v>
      </c>
      <c r="AI233" s="126">
        <f t="shared" si="263"/>
        <v>0</v>
      </c>
      <c r="AJ233" s="126">
        <f t="shared" si="263"/>
        <v>0</v>
      </c>
      <c r="AK233" s="126">
        <f t="shared" si="263"/>
        <v>0</v>
      </c>
      <c r="AL233" s="126">
        <f t="shared" si="263"/>
        <v>0</v>
      </c>
      <c r="AM233" s="126">
        <f t="shared" si="263"/>
        <v>0</v>
      </c>
      <c r="AN233" s="126"/>
      <c r="AO233" s="126"/>
      <c r="AP233" s="126"/>
      <c r="AQ233" s="126"/>
      <c r="AR233" s="126"/>
      <c r="AS233" s="45"/>
      <c r="AT233" s="45"/>
      <c r="AU233" s="45"/>
      <c r="AV233" s="45"/>
      <c r="AW233" s="45"/>
      <c r="AX233" s="45"/>
      <c r="AY233" s="45"/>
      <c r="AZ233" s="45"/>
      <c r="BA233" s="45"/>
      <c r="BB233" s="45"/>
      <c r="BC233" s="45"/>
      <c r="BD233" s="45"/>
    </row>
    <row r="234" spans="1:56" s="12" customFormat="1">
      <c r="A234" s="39"/>
      <c r="D234" s="22"/>
      <c r="E234" s="22"/>
      <c r="F234" s="22"/>
      <c r="G234" s="22"/>
      <c r="H234" s="22"/>
      <c r="I234" s="22"/>
      <c r="J234" s="22"/>
      <c r="K234" s="22"/>
      <c r="L234" s="22"/>
      <c r="M234" s="22"/>
      <c r="N234" s="22"/>
      <c r="O234" s="22"/>
      <c r="P234" s="22"/>
      <c r="Q234" s="22"/>
      <c r="R234" s="22"/>
      <c r="S234" s="22"/>
      <c r="T234" s="22"/>
      <c r="U234" s="22"/>
      <c r="V234" s="22"/>
      <c r="W234" s="22"/>
      <c r="X234" s="22"/>
      <c r="Y234" s="22"/>
      <c r="Z234" s="22"/>
      <c r="AA234" s="22"/>
      <c r="AB234" s="22"/>
      <c r="AC234" s="22"/>
      <c r="AD234" s="50"/>
      <c r="AE234" s="50"/>
      <c r="AF234" s="50"/>
      <c r="AG234" s="50"/>
      <c r="AH234" s="50"/>
      <c r="AI234" s="50"/>
      <c r="AJ234" s="50"/>
      <c r="AK234" s="50"/>
      <c r="AL234" s="50"/>
      <c r="AM234" s="50"/>
      <c r="AN234" s="50"/>
      <c r="AO234" s="50"/>
      <c r="AP234" s="50"/>
      <c r="AQ234" s="50"/>
      <c r="AR234" s="50"/>
      <c r="AS234" s="45"/>
      <c r="AT234" s="45"/>
      <c r="AU234" s="45"/>
      <c r="AV234" s="45"/>
      <c r="AW234" s="45"/>
      <c r="AX234" s="45"/>
      <c r="AY234" s="45"/>
      <c r="AZ234" s="45"/>
      <c r="BA234" s="45"/>
      <c r="BB234" s="45"/>
      <c r="BC234" s="45"/>
      <c r="BD234" s="45"/>
    </row>
    <row r="235" spans="1:56" s="12" customFormat="1">
      <c r="A235" s="49" t="str">
        <f>+"Output "&amp; 'Input 4 - External Financing WB'!A221&amp;""</f>
        <v>Output IDA NEW Regular</v>
      </c>
      <c r="C235" s="51"/>
      <c r="D235" s="52">
        <f>D$8</f>
        <v>0</v>
      </c>
      <c r="E235" s="25">
        <f t="shared" ref="E235:AD235" si="264">D235+1</f>
        <v>1</v>
      </c>
      <c r="F235" s="25">
        <f t="shared" si="264"/>
        <v>2</v>
      </c>
      <c r="G235" s="25">
        <f t="shared" si="264"/>
        <v>3</v>
      </c>
      <c r="H235" s="25">
        <f t="shared" si="264"/>
        <v>4</v>
      </c>
      <c r="I235" s="25">
        <f t="shared" si="264"/>
        <v>5</v>
      </c>
      <c r="J235" s="25">
        <f t="shared" si="264"/>
        <v>6</v>
      </c>
      <c r="K235" s="25">
        <f t="shared" si="264"/>
        <v>7</v>
      </c>
      <c r="L235" s="25">
        <f t="shared" si="264"/>
        <v>8</v>
      </c>
      <c r="M235" s="25">
        <f t="shared" si="264"/>
        <v>9</v>
      </c>
      <c r="N235" s="25">
        <f t="shared" si="264"/>
        <v>10</v>
      </c>
      <c r="O235" s="25">
        <f t="shared" si="264"/>
        <v>11</v>
      </c>
      <c r="P235" s="25">
        <f t="shared" si="264"/>
        <v>12</v>
      </c>
      <c r="Q235" s="25">
        <f t="shared" si="264"/>
        <v>13</v>
      </c>
      <c r="R235" s="25">
        <f t="shared" si="264"/>
        <v>14</v>
      </c>
      <c r="S235" s="25">
        <f t="shared" si="264"/>
        <v>15</v>
      </c>
      <c r="T235" s="25">
        <f t="shared" si="264"/>
        <v>16</v>
      </c>
      <c r="U235" s="25">
        <f t="shared" si="264"/>
        <v>17</v>
      </c>
      <c r="V235" s="25">
        <f t="shared" si="264"/>
        <v>18</v>
      </c>
      <c r="W235" s="25">
        <f t="shared" si="264"/>
        <v>19</v>
      </c>
      <c r="X235" s="25">
        <f t="shared" si="264"/>
        <v>20</v>
      </c>
      <c r="Y235" s="25">
        <f t="shared" si="264"/>
        <v>21</v>
      </c>
      <c r="Z235" s="25">
        <f t="shared" si="264"/>
        <v>22</v>
      </c>
      <c r="AA235" s="25">
        <f t="shared" si="264"/>
        <v>23</v>
      </c>
      <c r="AB235" s="25">
        <f t="shared" si="264"/>
        <v>24</v>
      </c>
      <c r="AC235" s="25">
        <f t="shared" si="264"/>
        <v>25</v>
      </c>
      <c r="AD235" s="25">
        <f t="shared" si="264"/>
        <v>26</v>
      </c>
      <c r="AE235" s="12">
        <f t="shared" ref="AE235:AM235" si="265">+AE211</f>
        <v>27</v>
      </c>
      <c r="AF235" s="12">
        <f t="shared" si="265"/>
        <v>28</v>
      </c>
      <c r="AG235" s="12">
        <f t="shared" si="265"/>
        <v>29</v>
      </c>
      <c r="AH235" s="12">
        <f t="shared" si="265"/>
        <v>30</v>
      </c>
      <c r="AI235" s="12">
        <f t="shared" si="265"/>
        <v>31</v>
      </c>
      <c r="AJ235" s="12">
        <f t="shared" si="265"/>
        <v>32</v>
      </c>
      <c r="AK235" s="12">
        <f t="shared" si="265"/>
        <v>33</v>
      </c>
      <c r="AL235" s="12">
        <f t="shared" si="265"/>
        <v>34</v>
      </c>
      <c r="AM235" s="12">
        <f t="shared" si="265"/>
        <v>35</v>
      </c>
      <c r="AS235" s="45"/>
      <c r="AT235" s="45"/>
      <c r="AU235" s="45"/>
      <c r="AV235" s="45"/>
      <c r="AW235" s="45"/>
      <c r="AX235" s="45"/>
      <c r="AY235" s="45"/>
      <c r="AZ235" s="45"/>
      <c r="BA235" s="45"/>
      <c r="BB235" s="45"/>
      <c r="BC235" s="45"/>
      <c r="BD235" s="45"/>
    </row>
    <row r="236" spans="1:56" s="12" customFormat="1">
      <c r="A236" s="39"/>
      <c r="C236" s="54" t="str">
        <f>$C$137</f>
        <v>New forex borrowing (gross, USD)</v>
      </c>
      <c r="D236" s="85">
        <f t="shared" ref="D236:AJ236" si="266">L15</f>
        <v>0</v>
      </c>
      <c r="E236" s="85">
        <f t="shared" si="266"/>
        <v>0</v>
      </c>
      <c r="F236" s="85">
        <f t="shared" si="266"/>
        <v>0</v>
      </c>
      <c r="G236" s="85">
        <f t="shared" si="266"/>
        <v>0</v>
      </c>
      <c r="H236" s="85">
        <f t="shared" si="266"/>
        <v>0</v>
      </c>
      <c r="I236" s="85">
        <f t="shared" si="266"/>
        <v>0</v>
      </c>
      <c r="J236" s="85">
        <f t="shared" si="266"/>
        <v>0</v>
      </c>
      <c r="K236" s="85">
        <f t="shared" si="266"/>
        <v>0</v>
      </c>
      <c r="L236" s="85">
        <f t="shared" si="266"/>
        <v>0</v>
      </c>
      <c r="M236" s="85">
        <f t="shared" si="266"/>
        <v>0</v>
      </c>
      <c r="N236" s="85">
        <f t="shared" si="266"/>
        <v>0</v>
      </c>
      <c r="O236" s="85">
        <f t="shared" si="266"/>
        <v>0</v>
      </c>
      <c r="P236" s="85">
        <f t="shared" si="266"/>
        <v>0</v>
      </c>
      <c r="Q236" s="85">
        <f t="shared" si="266"/>
        <v>0</v>
      </c>
      <c r="R236" s="85">
        <f t="shared" si="266"/>
        <v>0</v>
      </c>
      <c r="S236" s="85">
        <f t="shared" si="266"/>
        <v>0</v>
      </c>
      <c r="T236" s="85">
        <f t="shared" si="266"/>
        <v>0</v>
      </c>
      <c r="U236" s="85">
        <f t="shared" si="266"/>
        <v>0</v>
      </c>
      <c r="V236" s="85">
        <f t="shared" si="266"/>
        <v>0</v>
      </c>
      <c r="W236" s="85">
        <f t="shared" si="266"/>
        <v>0</v>
      </c>
      <c r="X236" s="85">
        <f t="shared" si="266"/>
        <v>0</v>
      </c>
      <c r="Y236" s="85">
        <f t="shared" si="266"/>
        <v>0</v>
      </c>
      <c r="Z236" s="85">
        <f t="shared" si="266"/>
        <v>0</v>
      </c>
      <c r="AA236" s="85">
        <f t="shared" si="266"/>
        <v>0</v>
      </c>
      <c r="AB236" s="85">
        <f t="shared" si="266"/>
        <v>0</v>
      </c>
      <c r="AC236" s="85">
        <f t="shared" si="266"/>
        <v>0</v>
      </c>
      <c r="AD236" s="85">
        <f t="shared" si="266"/>
        <v>0</v>
      </c>
      <c r="AE236" s="85">
        <f t="shared" si="266"/>
        <v>0</v>
      </c>
      <c r="AF236" s="85">
        <f t="shared" si="266"/>
        <v>0</v>
      </c>
      <c r="AG236" s="85">
        <f t="shared" si="266"/>
        <v>0</v>
      </c>
      <c r="AH236" s="85">
        <f t="shared" si="266"/>
        <v>0</v>
      </c>
      <c r="AI236" s="85">
        <f t="shared" si="266"/>
        <v>0</v>
      </c>
      <c r="AJ236" s="85">
        <f t="shared" si="266"/>
        <v>0</v>
      </c>
      <c r="AK236" s="85">
        <f>AS15</f>
        <v>0</v>
      </c>
      <c r="AL236" s="85">
        <f>AT15</f>
        <v>0</v>
      </c>
      <c r="AM236" s="85">
        <f>AU15</f>
        <v>0</v>
      </c>
      <c r="AN236" s="50"/>
      <c r="AO236" s="50"/>
      <c r="AP236" s="50"/>
      <c r="AQ236" s="50"/>
      <c r="AR236" s="45"/>
      <c r="AS236" s="45"/>
      <c r="AT236" s="45"/>
      <c r="AU236" s="45"/>
      <c r="AV236" s="45"/>
      <c r="AW236" s="45"/>
      <c r="AX236" s="45"/>
      <c r="AY236" s="45"/>
      <c r="AZ236" s="45"/>
      <c r="BA236" s="45"/>
      <c r="BB236" s="45"/>
      <c r="BC236" s="45"/>
      <c r="BD236" s="45"/>
    </row>
    <row r="237" spans="1:56" s="12" customFormat="1">
      <c r="A237" s="39"/>
      <c r="C237" s="30" t="str">
        <f>$C$138</f>
        <v>cumulative</v>
      </c>
      <c r="D237" s="126">
        <f>D236</f>
        <v>0</v>
      </c>
      <c r="E237" s="129">
        <f>SUM($D236:E236)</f>
        <v>0</v>
      </c>
      <c r="F237" s="129">
        <f>SUM($D236:F236)</f>
        <v>0</v>
      </c>
      <c r="G237" s="129">
        <f>SUM($D236:G236)</f>
        <v>0</v>
      </c>
      <c r="H237" s="129">
        <f>SUM($D236:H236)</f>
        <v>0</v>
      </c>
      <c r="I237" s="129">
        <f>SUM($D236:I236)</f>
        <v>0</v>
      </c>
      <c r="J237" s="129">
        <f>SUM($D236:J236)</f>
        <v>0</v>
      </c>
      <c r="K237" s="129">
        <f>SUM($D236:K236)</f>
        <v>0</v>
      </c>
      <c r="L237" s="129">
        <f>SUM($D236:L236)</f>
        <v>0</v>
      </c>
      <c r="M237" s="129">
        <f>SUM($D236:M236)</f>
        <v>0</v>
      </c>
      <c r="N237" s="129">
        <f>SUM($D236:N236)</f>
        <v>0</v>
      </c>
      <c r="O237" s="129">
        <f>SUM($D236:O236)</f>
        <v>0</v>
      </c>
      <c r="P237" s="129">
        <f>SUM($D236:P236)</f>
        <v>0</v>
      </c>
      <c r="Q237" s="129">
        <f>SUM($D236:Q236)</f>
        <v>0</v>
      </c>
      <c r="R237" s="129">
        <f>SUM($D236:R236)</f>
        <v>0</v>
      </c>
      <c r="S237" s="129">
        <f>SUM($D236:S236)</f>
        <v>0</v>
      </c>
      <c r="T237" s="129">
        <f>SUM($D236:T236)</f>
        <v>0</v>
      </c>
      <c r="U237" s="129">
        <f>SUM($D236:U236)</f>
        <v>0</v>
      </c>
      <c r="V237" s="129">
        <f>SUM($D236:V236)</f>
        <v>0</v>
      </c>
      <c r="W237" s="129">
        <f>SUM($D236:W236)</f>
        <v>0</v>
      </c>
      <c r="X237" s="129">
        <f>SUM($D236:X236)</f>
        <v>0</v>
      </c>
      <c r="Y237" s="129">
        <f>SUM($D236:Y236)</f>
        <v>0</v>
      </c>
      <c r="Z237" s="129">
        <f>SUM($D236:Z236)</f>
        <v>0</v>
      </c>
      <c r="AA237" s="129">
        <f>SUM($D236:AA236)</f>
        <v>0</v>
      </c>
      <c r="AB237" s="129">
        <f>SUM($D236:AB236)</f>
        <v>0</v>
      </c>
      <c r="AC237" s="129">
        <f>SUM($D236:AC236)</f>
        <v>0</v>
      </c>
      <c r="AD237" s="129">
        <f>SUM($D236:AD236)</f>
        <v>0</v>
      </c>
      <c r="AE237" s="129">
        <f>SUM($D236:AE236)</f>
        <v>0</v>
      </c>
      <c r="AF237" s="129">
        <f>SUM($D236:AF236)</f>
        <v>0</v>
      </c>
      <c r="AG237" s="129">
        <f>SUM($D236:AG236)</f>
        <v>0</v>
      </c>
      <c r="AH237" s="129">
        <f>SUM($D236:AH236)</f>
        <v>0</v>
      </c>
      <c r="AI237" s="129">
        <f>SUM($D236:AI236)</f>
        <v>0</v>
      </c>
      <c r="AJ237" s="129">
        <f>SUM($D236:AJ236)</f>
        <v>0</v>
      </c>
      <c r="AK237" s="129">
        <f>SUM($D236:AK236)</f>
        <v>0</v>
      </c>
      <c r="AL237" s="129">
        <f>SUM($D236:AL236)</f>
        <v>0</v>
      </c>
      <c r="AM237" s="129">
        <f>SUM($D236:AM236)</f>
        <v>0</v>
      </c>
      <c r="AN237" s="50"/>
      <c r="AO237" s="50"/>
      <c r="AP237" s="50"/>
      <c r="AQ237" s="50"/>
      <c r="AR237" s="45"/>
      <c r="AS237" s="45"/>
      <c r="AT237" s="45"/>
      <c r="AU237" s="45"/>
      <c r="AV237" s="45"/>
      <c r="AW237" s="45"/>
      <c r="AX237" s="45"/>
      <c r="AY237" s="45"/>
      <c r="AZ237" s="45"/>
      <c r="BA237" s="45"/>
      <c r="BB237" s="45"/>
      <c r="BC237" s="45"/>
      <c r="BD237" s="45"/>
    </row>
    <row r="238" spans="1:56" s="12" customFormat="1">
      <c r="A238" s="39"/>
      <c r="C238" s="30" t="str">
        <f>$C$139</f>
        <v>Stock of new forex debt (in USD)</v>
      </c>
      <c r="D238" s="129">
        <f>D236-D242</f>
        <v>0</v>
      </c>
      <c r="E238" s="126">
        <f t="shared" ref="E238:AM238" si="267">D238+E236-E242</f>
        <v>0</v>
      </c>
      <c r="F238" s="126">
        <f t="shared" si="267"/>
        <v>0</v>
      </c>
      <c r="G238" s="126">
        <f t="shared" si="267"/>
        <v>0</v>
      </c>
      <c r="H238" s="126">
        <f t="shared" si="267"/>
        <v>0</v>
      </c>
      <c r="I238" s="126">
        <f t="shared" si="267"/>
        <v>0</v>
      </c>
      <c r="J238" s="126">
        <f t="shared" si="267"/>
        <v>0</v>
      </c>
      <c r="K238" s="126">
        <f t="shared" si="267"/>
        <v>0</v>
      </c>
      <c r="L238" s="126">
        <f t="shared" si="267"/>
        <v>0</v>
      </c>
      <c r="M238" s="126">
        <f t="shared" si="267"/>
        <v>0</v>
      </c>
      <c r="N238" s="126">
        <f t="shared" si="267"/>
        <v>0</v>
      </c>
      <c r="O238" s="126">
        <f t="shared" si="267"/>
        <v>0</v>
      </c>
      <c r="P238" s="126">
        <f t="shared" si="267"/>
        <v>0</v>
      </c>
      <c r="Q238" s="126">
        <f t="shared" si="267"/>
        <v>0</v>
      </c>
      <c r="R238" s="126">
        <f t="shared" si="267"/>
        <v>0</v>
      </c>
      <c r="S238" s="126">
        <f t="shared" si="267"/>
        <v>0</v>
      </c>
      <c r="T238" s="126">
        <f t="shared" si="267"/>
        <v>0</v>
      </c>
      <c r="U238" s="126">
        <f t="shared" si="267"/>
        <v>0</v>
      </c>
      <c r="V238" s="126">
        <f t="shared" si="267"/>
        <v>0</v>
      </c>
      <c r="W238" s="126">
        <f t="shared" si="267"/>
        <v>0</v>
      </c>
      <c r="X238" s="126">
        <f t="shared" si="267"/>
        <v>0</v>
      </c>
      <c r="Y238" s="126">
        <f t="shared" si="267"/>
        <v>0</v>
      </c>
      <c r="Z238" s="126">
        <f t="shared" si="267"/>
        <v>0</v>
      </c>
      <c r="AA238" s="126">
        <f t="shared" si="267"/>
        <v>0</v>
      </c>
      <c r="AB238" s="126">
        <f t="shared" si="267"/>
        <v>0</v>
      </c>
      <c r="AC238" s="126">
        <f t="shared" si="267"/>
        <v>0</v>
      </c>
      <c r="AD238" s="126">
        <f t="shared" si="267"/>
        <v>0</v>
      </c>
      <c r="AE238" s="126">
        <f t="shared" si="267"/>
        <v>0</v>
      </c>
      <c r="AF238" s="126">
        <f t="shared" si="267"/>
        <v>0</v>
      </c>
      <c r="AG238" s="126">
        <f t="shared" si="267"/>
        <v>0</v>
      </c>
      <c r="AH238" s="126">
        <f t="shared" si="267"/>
        <v>0</v>
      </c>
      <c r="AI238" s="126">
        <f t="shared" si="267"/>
        <v>0</v>
      </c>
      <c r="AJ238" s="126">
        <f t="shared" si="267"/>
        <v>0</v>
      </c>
      <c r="AK238" s="126">
        <f t="shared" si="267"/>
        <v>0</v>
      </c>
      <c r="AL238" s="126">
        <f t="shared" si="267"/>
        <v>0</v>
      </c>
      <c r="AM238" s="126">
        <f t="shared" si="267"/>
        <v>0</v>
      </c>
      <c r="AN238" s="50"/>
      <c r="AO238" s="50"/>
      <c r="AP238" s="50"/>
      <c r="AQ238" s="50"/>
      <c r="AR238" s="45"/>
      <c r="AS238" s="45"/>
      <c r="AT238" s="45"/>
      <c r="AU238" s="45"/>
      <c r="AV238" s="45"/>
      <c r="AW238" s="45"/>
      <c r="AX238" s="45"/>
      <c r="AY238" s="45"/>
      <c r="AZ238" s="45"/>
      <c r="BA238" s="45"/>
      <c r="BB238" s="45"/>
      <c r="BC238" s="45"/>
      <c r="BD238" s="45"/>
    </row>
    <row r="239" spans="1:56" s="12" customFormat="1">
      <c r="A239" s="39"/>
      <c r="C239" s="30" t="str">
        <f>+TEXT(C228,"#")&amp;"   "&amp;TEXT(A221,"#")</f>
        <v>PV of debt   IDA NEW Regular</v>
      </c>
      <c r="D239" s="56">
        <f>D236*D228/100</f>
        <v>0</v>
      </c>
      <c r="E239" s="56">
        <f t="shared" ref="E239:AM239" si="268">IF((D239*(1+$B225)-E240)&lt;=0,E236*$D228/100,D239*(1+$B225)-E240+E236*$D228/100)</f>
        <v>0</v>
      </c>
      <c r="F239" s="56">
        <f>IF((E239*(1+$B225)-F240)&lt;=0,F236*$D228/100,E239*(1+$B225)-F240+F236*$D228/100)</f>
        <v>0</v>
      </c>
      <c r="G239" s="56">
        <f t="shared" si="268"/>
        <v>0</v>
      </c>
      <c r="H239" s="56">
        <f t="shared" si="268"/>
        <v>0</v>
      </c>
      <c r="I239" s="56">
        <f t="shared" si="268"/>
        <v>0</v>
      </c>
      <c r="J239" s="56">
        <f t="shared" si="268"/>
        <v>0</v>
      </c>
      <c r="K239" s="56">
        <f t="shared" si="268"/>
        <v>0</v>
      </c>
      <c r="L239" s="56">
        <f t="shared" si="268"/>
        <v>0</v>
      </c>
      <c r="M239" s="56">
        <f t="shared" si="268"/>
        <v>0</v>
      </c>
      <c r="N239" s="56">
        <f t="shared" si="268"/>
        <v>0</v>
      </c>
      <c r="O239" s="56">
        <f t="shared" si="268"/>
        <v>0</v>
      </c>
      <c r="P239" s="56">
        <f t="shared" si="268"/>
        <v>0</v>
      </c>
      <c r="Q239" s="56">
        <f t="shared" si="268"/>
        <v>0</v>
      </c>
      <c r="R239" s="56">
        <f t="shared" si="268"/>
        <v>0</v>
      </c>
      <c r="S239" s="56">
        <f t="shared" si="268"/>
        <v>0</v>
      </c>
      <c r="T239" s="56">
        <f t="shared" si="268"/>
        <v>0</v>
      </c>
      <c r="U239" s="56">
        <f t="shared" si="268"/>
        <v>0</v>
      </c>
      <c r="V239" s="56">
        <f t="shared" si="268"/>
        <v>0</v>
      </c>
      <c r="W239" s="56">
        <f t="shared" si="268"/>
        <v>0</v>
      </c>
      <c r="X239" s="56">
        <f t="shared" si="268"/>
        <v>0</v>
      </c>
      <c r="Y239" s="56">
        <f t="shared" si="268"/>
        <v>0</v>
      </c>
      <c r="Z239" s="56">
        <f t="shared" si="268"/>
        <v>0</v>
      </c>
      <c r="AA239" s="56">
        <f t="shared" si="268"/>
        <v>0</v>
      </c>
      <c r="AB239" s="56">
        <f t="shared" si="268"/>
        <v>0</v>
      </c>
      <c r="AC239" s="56">
        <f t="shared" si="268"/>
        <v>0</v>
      </c>
      <c r="AD239" s="56">
        <f t="shared" si="268"/>
        <v>0</v>
      </c>
      <c r="AE239" s="56">
        <f t="shared" si="268"/>
        <v>0</v>
      </c>
      <c r="AF239" s="56">
        <f t="shared" si="268"/>
        <v>0</v>
      </c>
      <c r="AG239" s="56">
        <f t="shared" si="268"/>
        <v>0</v>
      </c>
      <c r="AH239" s="56">
        <f t="shared" si="268"/>
        <v>0</v>
      </c>
      <c r="AI239" s="56">
        <f t="shared" si="268"/>
        <v>0</v>
      </c>
      <c r="AJ239" s="56">
        <f>IF((AI239*(1+$B225)-AJ240)&lt;=0,AJ236*$D228/100,AI239*(1+$B225)-AJ240+AJ236*$D228/100)</f>
        <v>0</v>
      </c>
      <c r="AK239" s="56">
        <f t="shared" si="268"/>
        <v>0</v>
      </c>
      <c r="AL239" s="56">
        <f t="shared" si="268"/>
        <v>0</v>
      </c>
      <c r="AM239" s="56">
        <f t="shared" si="268"/>
        <v>0</v>
      </c>
      <c r="AN239" s="50"/>
      <c r="AO239" s="50"/>
      <c r="AP239" s="50"/>
      <c r="AQ239" s="50"/>
      <c r="AR239" s="50"/>
      <c r="AS239" s="50"/>
      <c r="AT239" s="50"/>
      <c r="AU239" s="50"/>
      <c r="AV239" s="50"/>
      <c r="AW239" s="50"/>
      <c r="AX239" s="50"/>
      <c r="AY239" s="50"/>
      <c r="AZ239" s="50"/>
      <c r="BA239" s="50"/>
      <c r="BB239" s="50"/>
      <c r="BC239" s="50"/>
      <c r="BD239" s="50"/>
    </row>
    <row r="240" spans="1:56" s="12" customFormat="1">
      <c r="C240" s="30" t="str">
        <f>$C$141</f>
        <v>Total debt service (in USD)</v>
      </c>
      <c r="D240" s="129">
        <f t="shared" ref="D240:AM240" si="269">D241+D242</f>
        <v>0</v>
      </c>
      <c r="E240" s="129">
        <f t="shared" si="269"/>
        <v>0</v>
      </c>
      <c r="F240" s="129">
        <f t="shared" si="269"/>
        <v>0</v>
      </c>
      <c r="G240" s="129">
        <f t="shared" si="269"/>
        <v>0</v>
      </c>
      <c r="H240" s="129">
        <f t="shared" si="269"/>
        <v>0</v>
      </c>
      <c r="I240" s="129">
        <f t="shared" si="269"/>
        <v>0</v>
      </c>
      <c r="J240" s="129">
        <f t="shared" si="269"/>
        <v>0</v>
      </c>
      <c r="K240" s="129">
        <f t="shared" si="269"/>
        <v>0</v>
      </c>
      <c r="L240" s="129">
        <f t="shared" si="269"/>
        <v>0</v>
      </c>
      <c r="M240" s="129">
        <f t="shared" si="269"/>
        <v>0</v>
      </c>
      <c r="N240" s="129">
        <f t="shared" si="269"/>
        <v>0</v>
      </c>
      <c r="O240" s="129">
        <f t="shared" si="269"/>
        <v>0</v>
      </c>
      <c r="P240" s="129">
        <f t="shared" si="269"/>
        <v>0</v>
      </c>
      <c r="Q240" s="129">
        <f t="shared" si="269"/>
        <v>0</v>
      </c>
      <c r="R240" s="129">
        <f t="shared" si="269"/>
        <v>0</v>
      </c>
      <c r="S240" s="129">
        <f t="shared" si="269"/>
        <v>0</v>
      </c>
      <c r="T240" s="129">
        <f t="shared" si="269"/>
        <v>0</v>
      </c>
      <c r="U240" s="129">
        <f t="shared" si="269"/>
        <v>0</v>
      </c>
      <c r="V240" s="129">
        <f t="shared" si="269"/>
        <v>0</v>
      </c>
      <c r="W240" s="129">
        <f t="shared" si="269"/>
        <v>0</v>
      </c>
      <c r="X240" s="129">
        <f t="shared" si="269"/>
        <v>0</v>
      </c>
      <c r="Y240" s="129">
        <f t="shared" si="269"/>
        <v>0</v>
      </c>
      <c r="Z240" s="129">
        <f t="shared" si="269"/>
        <v>0</v>
      </c>
      <c r="AA240" s="129">
        <f t="shared" si="269"/>
        <v>0</v>
      </c>
      <c r="AB240" s="129">
        <f t="shared" si="269"/>
        <v>0</v>
      </c>
      <c r="AC240" s="129">
        <f t="shared" si="269"/>
        <v>0</v>
      </c>
      <c r="AD240" s="129">
        <f t="shared" si="269"/>
        <v>0</v>
      </c>
      <c r="AE240" s="129">
        <f t="shared" si="269"/>
        <v>0</v>
      </c>
      <c r="AF240" s="129">
        <f t="shared" si="269"/>
        <v>0</v>
      </c>
      <c r="AG240" s="129">
        <f t="shared" si="269"/>
        <v>0</v>
      </c>
      <c r="AH240" s="129">
        <f t="shared" si="269"/>
        <v>0</v>
      </c>
      <c r="AI240" s="129">
        <f t="shared" si="269"/>
        <v>0</v>
      </c>
      <c r="AJ240" s="129">
        <f t="shared" si="269"/>
        <v>0</v>
      </c>
      <c r="AK240" s="129">
        <f t="shared" si="269"/>
        <v>0</v>
      </c>
      <c r="AL240" s="129">
        <f t="shared" si="269"/>
        <v>0</v>
      </c>
      <c r="AM240" s="129">
        <f t="shared" si="269"/>
        <v>0</v>
      </c>
      <c r="AN240" s="23"/>
      <c r="AO240" s="23"/>
      <c r="AP240" s="59"/>
      <c r="AQ240" s="23"/>
      <c r="AR240" s="45"/>
      <c r="AS240" s="45"/>
      <c r="AT240" s="45"/>
      <c r="AU240" s="45"/>
      <c r="AV240" s="45"/>
      <c r="AW240" s="45"/>
      <c r="AX240" s="45"/>
      <c r="AY240" s="45"/>
      <c r="AZ240" s="45"/>
      <c r="BA240" s="45"/>
      <c r="BB240" s="45"/>
      <c r="BC240" s="45"/>
      <c r="BD240" s="45"/>
    </row>
    <row r="241" spans="1:56" s="12" customFormat="1">
      <c r="C241" s="30" t="str">
        <f>$C$142</f>
        <v>Interest</v>
      </c>
      <c r="D241" s="129"/>
      <c r="E241" s="129">
        <f t="shared" ref="E241:AM241" si="270">$B224*D238</f>
        <v>0</v>
      </c>
      <c r="F241" s="129">
        <f t="shared" si="270"/>
        <v>0</v>
      </c>
      <c r="G241" s="129">
        <f t="shared" si="270"/>
        <v>0</v>
      </c>
      <c r="H241" s="129">
        <f t="shared" si="270"/>
        <v>0</v>
      </c>
      <c r="I241" s="129">
        <f t="shared" si="270"/>
        <v>0</v>
      </c>
      <c r="J241" s="129">
        <f t="shared" si="270"/>
        <v>0</v>
      </c>
      <c r="K241" s="129">
        <f t="shared" si="270"/>
        <v>0</v>
      </c>
      <c r="L241" s="129">
        <f t="shared" si="270"/>
        <v>0</v>
      </c>
      <c r="M241" s="129">
        <f t="shared" si="270"/>
        <v>0</v>
      </c>
      <c r="N241" s="129">
        <f t="shared" si="270"/>
        <v>0</v>
      </c>
      <c r="O241" s="129">
        <f t="shared" si="270"/>
        <v>0</v>
      </c>
      <c r="P241" s="129">
        <f t="shared" si="270"/>
        <v>0</v>
      </c>
      <c r="Q241" s="129">
        <f t="shared" si="270"/>
        <v>0</v>
      </c>
      <c r="R241" s="129">
        <f t="shared" si="270"/>
        <v>0</v>
      </c>
      <c r="S241" s="129">
        <f t="shared" si="270"/>
        <v>0</v>
      </c>
      <c r="T241" s="129">
        <f t="shared" si="270"/>
        <v>0</v>
      </c>
      <c r="U241" s="129">
        <f t="shared" si="270"/>
        <v>0</v>
      </c>
      <c r="V241" s="129">
        <f t="shared" si="270"/>
        <v>0</v>
      </c>
      <c r="W241" s="129">
        <f t="shared" si="270"/>
        <v>0</v>
      </c>
      <c r="X241" s="129">
        <f t="shared" si="270"/>
        <v>0</v>
      </c>
      <c r="Y241" s="129">
        <f t="shared" si="270"/>
        <v>0</v>
      </c>
      <c r="Z241" s="129">
        <f t="shared" si="270"/>
        <v>0</v>
      </c>
      <c r="AA241" s="129">
        <f t="shared" si="270"/>
        <v>0</v>
      </c>
      <c r="AB241" s="129">
        <f t="shared" si="270"/>
        <v>0</v>
      </c>
      <c r="AC241" s="129">
        <f t="shared" si="270"/>
        <v>0</v>
      </c>
      <c r="AD241" s="129">
        <f t="shared" si="270"/>
        <v>0</v>
      </c>
      <c r="AE241" s="129">
        <f t="shared" si="270"/>
        <v>0</v>
      </c>
      <c r="AF241" s="129">
        <f t="shared" si="270"/>
        <v>0</v>
      </c>
      <c r="AG241" s="129">
        <f t="shared" si="270"/>
        <v>0</v>
      </c>
      <c r="AH241" s="129">
        <f t="shared" si="270"/>
        <v>0</v>
      </c>
      <c r="AI241" s="129">
        <f t="shared" si="270"/>
        <v>0</v>
      </c>
      <c r="AJ241" s="129">
        <f t="shared" si="270"/>
        <v>0</v>
      </c>
      <c r="AK241" s="129">
        <f t="shared" si="270"/>
        <v>0</v>
      </c>
      <c r="AL241" s="129">
        <f t="shared" si="270"/>
        <v>0</v>
      </c>
      <c r="AM241" s="129">
        <f t="shared" si="270"/>
        <v>0</v>
      </c>
      <c r="AN241" s="45"/>
      <c r="AO241" s="45"/>
      <c r="AP241" s="60"/>
      <c r="AQ241" s="45"/>
      <c r="AR241" s="45"/>
      <c r="AS241" s="45"/>
      <c r="AT241" s="45"/>
      <c r="AU241" s="45"/>
      <c r="AV241" s="45"/>
      <c r="AW241" s="45"/>
      <c r="AX241" s="45"/>
      <c r="AY241" s="45"/>
      <c r="AZ241" s="45"/>
      <c r="BA241" s="45"/>
      <c r="BB241" s="45"/>
      <c r="BC241" s="45"/>
      <c r="BD241" s="45"/>
    </row>
    <row r="242" spans="1:56" s="12" customFormat="1">
      <c r="C242" s="30" t="str">
        <f>$C$143</f>
        <v>Amortization</v>
      </c>
      <c r="D242" s="129">
        <f>(D231-D233)/(B223-B222)</f>
        <v>0</v>
      </c>
      <c r="E242" s="129">
        <f>(E231-E233)/(B223-B222)</f>
        <v>0</v>
      </c>
      <c r="F242" s="129">
        <f>(F231-F233)/(B223-B222)</f>
        <v>0</v>
      </c>
      <c r="G242" s="129">
        <f>(G231-G233)/(B223-B222)</f>
        <v>0</v>
      </c>
      <c r="H242" s="129">
        <f>(H231-H233)/(B223-B222)</f>
        <v>0</v>
      </c>
      <c r="I242" s="129">
        <f>(I231-I233)/(B223-B222)</f>
        <v>0</v>
      </c>
      <c r="J242" s="129">
        <f>(J231-J233)/(B223-B222)</f>
        <v>0</v>
      </c>
      <c r="K242" s="130">
        <f>(K231-K233)/(B223-B222)</f>
        <v>0</v>
      </c>
      <c r="L242" s="129">
        <f>(L231-L233)/(B223-B222)</f>
        <v>0</v>
      </c>
      <c r="M242" s="129">
        <f>(M231-M233)/(B223-B222)</f>
        <v>0</v>
      </c>
      <c r="N242" s="129">
        <f>(N231-N233)/(B223-B222)</f>
        <v>0</v>
      </c>
      <c r="O242" s="129">
        <f>(O231-O233)/(B223-B222)</f>
        <v>0</v>
      </c>
      <c r="P242" s="129">
        <f>(P231-P233)/(B223-B222)</f>
        <v>0</v>
      </c>
      <c r="Q242" s="129">
        <f>(Q231-Q233)/(B223-B222)</f>
        <v>0</v>
      </c>
      <c r="R242" s="129">
        <f>(R231-R233)/(B223-B222)</f>
        <v>0</v>
      </c>
      <c r="S242" s="129">
        <f>(S231-S233)/(B223-B222)</f>
        <v>0</v>
      </c>
      <c r="T242" s="129">
        <f>(T231-T233)/(B223-B222)</f>
        <v>0</v>
      </c>
      <c r="U242" s="129">
        <f>(U231-U233)/(B223-B222)</f>
        <v>0</v>
      </c>
      <c r="V242" s="129">
        <f>(V231-V233)/(B223-B222)</f>
        <v>0</v>
      </c>
      <c r="W242" s="129">
        <f>(W231-W233)/(B223-B222)</f>
        <v>0</v>
      </c>
      <c r="X242" s="129">
        <f>(X231-X233)/(B223-B222)</f>
        <v>0</v>
      </c>
      <c r="Y242" s="129">
        <f>(Y231-Y233)/(B223-B222)</f>
        <v>0</v>
      </c>
      <c r="Z242" s="129">
        <f>(Z231-Z233)/(B223-B222)</f>
        <v>0</v>
      </c>
      <c r="AA242" s="129">
        <f>(AA231-AA233)/(B223-B222)</f>
        <v>0</v>
      </c>
      <c r="AB242" s="129">
        <f>(AB231-AB233)/(B223-B222)</f>
        <v>0</v>
      </c>
      <c r="AC242" s="129">
        <f>(AC231-AC233)/(B223-B222)</f>
        <v>0</v>
      </c>
      <c r="AD242" s="129">
        <f>(AD231-AD233)/(B223-B222)</f>
        <v>0</v>
      </c>
      <c r="AE242" s="129">
        <f t="shared" ref="AE242:AM242" si="271">(AE231-AE233)/($B223-$B222)</f>
        <v>0</v>
      </c>
      <c r="AF242" s="129">
        <f t="shared" si="271"/>
        <v>0</v>
      </c>
      <c r="AG242" s="129">
        <f t="shared" si="271"/>
        <v>0</v>
      </c>
      <c r="AH242" s="129">
        <f t="shared" si="271"/>
        <v>0</v>
      </c>
      <c r="AI242" s="129">
        <f t="shared" si="271"/>
        <v>0</v>
      </c>
      <c r="AJ242" s="129">
        <f t="shared" si="271"/>
        <v>0</v>
      </c>
      <c r="AK242" s="129">
        <f t="shared" si="271"/>
        <v>0</v>
      </c>
      <c r="AL242" s="129">
        <f t="shared" si="271"/>
        <v>0</v>
      </c>
      <c r="AM242" s="129">
        <f t="shared" si="271"/>
        <v>0</v>
      </c>
      <c r="AN242" s="46"/>
      <c r="AO242" s="46"/>
      <c r="AP242" s="46"/>
      <c r="AQ242" s="46"/>
      <c r="AR242" s="45"/>
      <c r="AS242" s="45"/>
      <c r="AT242" s="45"/>
      <c r="AU242" s="45"/>
      <c r="AV242" s="45"/>
      <c r="AW242" s="45"/>
      <c r="AX242" s="45"/>
      <c r="AY242" s="45"/>
      <c r="AZ242" s="45"/>
      <c r="BA242" s="45"/>
      <c r="BB242" s="45"/>
      <c r="BC242" s="45"/>
      <c r="BD242" s="45"/>
    </row>
    <row r="243" spans="1:56" s="12" customFormat="1" ht="10.5" customHeight="1">
      <c r="A243" s="39"/>
      <c r="AF243" s="45"/>
      <c r="AG243" s="45"/>
      <c r="AH243" s="45"/>
      <c r="AI243" s="45"/>
      <c r="AJ243" s="45"/>
      <c r="AK243" s="45"/>
      <c r="AL243" s="45"/>
      <c r="AM243" s="45"/>
      <c r="AN243" s="45"/>
      <c r="AO243" s="45"/>
      <c r="AP243" s="45"/>
      <c r="AQ243" s="45"/>
      <c r="AR243" s="45"/>
      <c r="AS243" s="45"/>
      <c r="AT243" s="45"/>
      <c r="AU243" s="45"/>
      <c r="AV243" s="45"/>
      <c r="AW243" s="45"/>
      <c r="AX243" s="45"/>
      <c r="AY243" s="45"/>
      <c r="AZ243" s="45"/>
      <c r="BA243" s="45"/>
      <c r="BB243" s="45"/>
      <c r="BC243" s="45"/>
      <c r="BD243" s="45"/>
    </row>
    <row r="244" spans="1:56" s="12" customFormat="1" ht="18.95" customHeight="1">
      <c r="A244" s="112" t="str">
        <f>B16</f>
        <v>IDA NEW Blend (also enter) --&gt;</v>
      </c>
      <c r="AF244" s="45"/>
      <c r="AG244" s="45"/>
      <c r="AH244" s="45"/>
      <c r="AI244" s="45"/>
      <c r="AJ244" s="45"/>
      <c r="AK244" s="45"/>
      <c r="AL244" s="45"/>
      <c r="AM244" s="45"/>
      <c r="AN244" s="45"/>
      <c r="AO244" s="45"/>
      <c r="AP244" s="45"/>
      <c r="AQ244" s="45"/>
      <c r="AR244" s="45"/>
      <c r="AS244" s="45"/>
      <c r="AT244" s="45"/>
      <c r="AU244" s="45"/>
      <c r="AV244" s="45"/>
      <c r="AW244" s="45"/>
      <c r="AX244" s="45"/>
      <c r="AY244" s="45"/>
      <c r="AZ244" s="45"/>
      <c r="BA244" s="45"/>
      <c r="BB244" s="45"/>
      <c r="BC244" s="45"/>
      <c r="BD244" s="45"/>
    </row>
    <row r="245" spans="1:56" s="12" customFormat="1" ht="19.5" customHeight="1">
      <c r="A245" s="18" t="str">
        <f>IF(A244=B16,D16,A57)</f>
        <v>IDA NEW Blend fixed</v>
      </c>
      <c r="C245" s="17"/>
      <c r="D245" s="12">
        <f t="shared" ref="D245:AI245" si="272">+D221</f>
        <v>0</v>
      </c>
      <c r="E245" s="12">
        <f t="shared" si="272"/>
        <v>1</v>
      </c>
      <c r="F245" s="12">
        <f t="shared" si="272"/>
        <v>2</v>
      </c>
      <c r="G245" s="12">
        <f t="shared" si="272"/>
        <v>3</v>
      </c>
      <c r="H245" s="12">
        <f t="shared" si="272"/>
        <v>4</v>
      </c>
      <c r="I245" s="12">
        <f t="shared" si="272"/>
        <v>5</v>
      </c>
      <c r="J245" s="12">
        <f t="shared" si="272"/>
        <v>6</v>
      </c>
      <c r="K245" s="12">
        <f t="shared" si="272"/>
        <v>7</v>
      </c>
      <c r="L245" s="12">
        <f t="shared" si="272"/>
        <v>8</v>
      </c>
      <c r="M245" s="12">
        <f t="shared" si="272"/>
        <v>9</v>
      </c>
      <c r="N245" s="12">
        <f t="shared" si="272"/>
        <v>10</v>
      </c>
      <c r="O245" s="12">
        <f t="shared" si="272"/>
        <v>11</v>
      </c>
      <c r="P245" s="12">
        <f t="shared" si="272"/>
        <v>12</v>
      </c>
      <c r="Q245" s="12">
        <f t="shared" si="272"/>
        <v>13</v>
      </c>
      <c r="R245" s="12">
        <f t="shared" si="272"/>
        <v>14</v>
      </c>
      <c r="S245" s="12">
        <f t="shared" si="272"/>
        <v>15</v>
      </c>
      <c r="T245" s="12">
        <f t="shared" si="272"/>
        <v>16</v>
      </c>
      <c r="U245" s="12">
        <f t="shared" si="272"/>
        <v>17</v>
      </c>
      <c r="V245" s="12">
        <f t="shared" si="272"/>
        <v>18</v>
      </c>
      <c r="W245" s="12">
        <f t="shared" si="272"/>
        <v>19</v>
      </c>
      <c r="X245" s="12">
        <f t="shared" si="272"/>
        <v>20</v>
      </c>
      <c r="Y245" s="12">
        <f t="shared" si="272"/>
        <v>21</v>
      </c>
      <c r="Z245" s="12">
        <f t="shared" si="272"/>
        <v>22</v>
      </c>
      <c r="AA245" s="12">
        <f t="shared" si="272"/>
        <v>23</v>
      </c>
      <c r="AB245" s="12">
        <f t="shared" si="272"/>
        <v>24</v>
      </c>
      <c r="AC245" s="12">
        <f t="shared" si="272"/>
        <v>25</v>
      </c>
      <c r="AD245" s="12">
        <f t="shared" si="272"/>
        <v>26</v>
      </c>
      <c r="AE245" s="12">
        <f t="shared" si="272"/>
        <v>27</v>
      </c>
      <c r="AF245" s="12">
        <f t="shared" si="272"/>
        <v>28</v>
      </c>
      <c r="AG245" s="12">
        <f t="shared" si="272"/>
        <v>29</v>
      </c>
      <c r="AH245" s="12">
        <f t="shared" si="272"/>
        <v>30</v>
      </c>
      <c r="AI245" s="12">
        <f t="shared" si="272"/>
        <v>31</v>
      </c>
      <c r="AJ245" s="12">
        <f t="shared" ref="AJ245:BD245" si="273">+AJ219</f>
        <v>0</v>
      </c>
      <c r="AK245" s="12">
        <f t="shared" si="273"/>
        <v>0</v>
      </c>
      <c r="AL245" s="12">
        <f t="shared" si="273"/>
        <v>0</v>
      </c>
      <c r="AM245" s="12">
        <f t="shared" si="273"/>
        <v>0</v>
      </c>
      <c r="AN245" s="12">
        <f t="shared" si="273"/>
        <v>0</v>
      </c>
      <c r="AO245" s="12">
        <f t="shared" si="273"/>
        <v>0</v>
      </c>
      <c r="AP245" s="12">
        <f t="shared" si="273"/>
        <v>0</v>
      </c>
      <c r="AQ245" s="12">
        <f t="shared" si="273"/>
        <v>0</v>
      </c>
      <c r="AR245" s="12">
        <f t="shared" si="273"/>
        <v>0</v>
      </c>
      <c r="AS245" s="12">
        <f t="shared" si="273"/>
        <v>0</v>
      </c>
      <c r="AT245" s="12">
        <f t="shared" si="273"/>
        <v>0</v>
      </c>
      <c r="AU245" s="12">
        <f t="shared" si="273"/>
        <v>0</v>
      </c>
      <c r="AV245" s="12">
        <f t="shared" si="273"/>
        <v>0</v>
      </c>
      <c r="AW245" s="12">
        <f t="shared" si="273"/>
        <v>0</v>
      </c>
      <c r="AX245" s="12">
        <f t="shared" si="273"/>
        <v>0</v>
      </c>
      <c r="AY245" s="12">
        <f t="shared" si="273"/>
        <v>0</v>
      </c>
      <c r="AZ245" s="12">
        <f t="shared" si="273"/>
        <v>0</v>
      </c>
      <c r="BA245" s="12">
        <f t="shared" si="273"/>
        <v>0</v>
      </c>
      <c r="BB245" s="12">
        <f t="shared" si="273"/>
        <v>0</v>
      </c>
      <c r="BC245" s="12">
        <f t="shared" si="273"/>
        <v>0</v>
      </c>
      <c r="BD245" s="12">
        <f t="shared" si="273"/>
        <v>0</v>
      </c>
    </row>
    <row r="246" spans="1:56" s="12" customFormat="1">
      <c r="A246" s="28" t="str">
        <f>+"Grace "&amp; 'Input 4 - External Financing WB'!A245&amp;""</f>
        <v>Grace IDA NEW Blend fixed</v>
      </c>
      <c r="B246" s="110">
        <f>INDEX($B$7:$I$17, MATCH($A245, $D$7:$D$17, 0), MATCH("Grace Period", $B$7:$I$7, 0))</f>
        <v>5</v>
      </c>
      <c r="C246" s="17"/>
      <c r="D246" s="88">
        <f t="shared" ref="D246:AI246" ca="1" si="274">+D222</f>
        <v>0</v>
      </c>
      <c r="E246" s="88">
        <f t="shared" ca="1" si="274"/>
        <v>1</v>
      </c>
      <c r="F246" s="88">
        <f t="shared" ca="1" si="274"/>
        <v>2</v>
      </c>
      <c r="G246" s="88">
        <f t="shared" ca="1" si="274"/>
        <v>3</v>
      </c>
      <c r="H246" s="88">
        <f t="shared" ca="1" si="274"/>
        <v>4</v>
      </c>
      <c r="I246" s="88">
        <f t="shared" ca="1" si="274"/>
        <v>5</v>
      </c>
      <c r="J246" s="88">
        <f t="shared" ca="1" si="274"/>
        <v>6</v>
      </c>
      <c r="K246" s="88">
        <f t="shared" ca="1" si="274"/>
        <v>7</v>
      </c>
      <c r="L246" s="88">
        <f t="shared" ca="1" si="274"/>
        <v>8</v>
      </c>
      <c r="M246" s="88">
        <f t="shared" ca="1" si="274"/>
        <v>9</v>
      </c>
      <c r="N246" s="88">
        <f t="shared" ca="1" si="274"/>
        <v>10</v>
      </c>
      <c r="O246" s="88">
        <f t="shared" ca="1" si="274"/>
        <v>11</v>
      </c>
      <c r="P246" s="88">
        <f t="shared" ca="1" si="274"/>
        <v>12</v>
      </c>
      <c r="Q246" s="88">
        <f t="shared" ca="1" si="274"/>
        <v>13</v>
      </c>
      <c r="R246" s="88">
        <f t="shared" ca="1" si="274"/>
        <v>14</v>
      </c>
      <c r="S246" s="88">
        <f t="shared" ca="1" si="274"/>
        <v>15</v>
      </c>
      <c r="T246" s="88">
        <f t="shared" ca="1" si="274"/>
        <v>16</v>
      </c>
      <c r="U246" s="88">
        <f t="shared" ca="1" si="274"/>
        <v>17</v>
      </c>
      <c r="V246" s="88">
        <f t="shared" ca="1" si="274"/>
        <v>18</v>
      </c>
      <c r="W246" s="88">
        <f t="shared" ca="1" si="274"/>
        <v>19</v>
      </c>
      <c r="X246" s="88">
        <f t="shared" ca="1" si="274"/>
        <v>20</v>
      </c>
      <c r="Y246" s="88">
        <f t="shared" ca="1" si="274"/>
        <v>21</v>
      </c>
      <c r="Z246" s="88">
        <f t="shared" ca="1" si="274"/>
        <v>22</v>
      </c>
      <c r="AA246" s="88">
        <f t="shared" ca="1" si="274"/>
        <v>23</v>
      </c>
      <c r="AB246" s="88">
        <f t="shared" ca="1" si="274"/>
        <v>24</v>
      </c>
      <c r="AC246" s="88">
        <f t="shared" ca="1" si="274"/>
        <v>25</v>
      </c>
      <c r="AD246" s="88">
        <f t="shared" ca="1" si="274"/>
        <v>26</v>
      </c>
      <c r="AE246" s="88">
        <f t="shared" ca="1" si="274"/>
        <v>27</v>
      </c>
      <c r="AF246" s="88">
        <f t="shared" ca="1" si="274"/>
        <v>28</v>
      </c>
      <c r="AG246" s="88">
        <f t="shared" ca="1" si="274"/>
        <v>29</v>
      </c>
      <c r="AH246" s="88">
        <f t="shared" ca="1" si="274"/>
        <v>30</v>
      </c>
      <c r="AI246" s="88">
        <f t="shared" ca="1" si="274"/>
        <v>31</v>
      </c>
      <c r="AJ246" s="88">
        <f t="shared" ref="AJ246:BA246" ca="1" si="275">+AJ222</f>
        <v>32</v>
      </c>
      <c r="AK246" s="88">
        <f t="shared" ca="1" si="275"/>
        <v>33</v>
      </c>
      <c r="AL246" s="88">
        <f t="shared" ca="1" si="275"/>
        <v>34</v>
      </c>
      <c r="AM246" s="88">
        <f t="shared" ca="1" si="275"/>
        <v>35</v>
      </c>
      <c r="AN246" s="88">
        <f t="shared" si="275"/>
        <v>0</v>
      </c>
      <c r="AO246" s="88">
        <f t="shared" si="275"/>
        <v>0</v>
      </c>
      <c r="AP246" s="88">
        <f t="shared" si="275"/>
        <v>0</v>
      </c>
      <c r="AQ246" s="88">
        <f t="shared" si="275"/>
        <v>0</v>
      </c>
      <c r="AR246" s="88">
        <f t="shared" si="275"/>
        <v>0</v>
      </c>
      <c r="AS246" s="88">
        <f t="shared" si="275"/>
        <v>0</v>
      </c>
      <c r="AT246" s="88">
        <f t="shared" si="275"/>
        <v>0</v>
      </c>
      <c r="AU246" s="88">
        <f t="shared" si="275"/>
        <v>0</v>
      </c>
      <c r="AV246" s="88">
        <f t="shared" si="275"/>
        <v>0</v>
      </c>
      <c r="AW246" s="88">
        <f t="shared" si="275"/>
        <v>0</v>
      </c>
      <c r="AX246" s="88">
        <f t="shared" si="275"/>
        <v>0</v>
      </c>
      <c r="AY246" s="88">
        <f t="shared" si="275"/>
        <v>0</v>
      </c>
      <c r="AZ246" s="88">
        <f t="shared" si="275"/>
        <v>0</v>
      </c>
      <c r="BA246" s="88">
        <f t="shared" si="275"/>
        <v>0</v>
      </c>
      <c r="BB246" s="88">
        <f>+BB220</f>
        <v>0</v>
      </c>
      <c r="BC246" s="88">
        <f>+BC220</f>
        <v>0</v>
      </c>
      <c r="BD246" s="88">
        <f>+BD220</f>
        <v>0</v>
      </c>
    </row>
    <row r="247" spans="1:56" s="12" customFormat="1">
      <c r="A247" s="32" t="str">
        <f>+"Maturity "&amp; 'Input 4 - External Financing WB'!A245&amp;""</f>
        <v>Maturity IDA NEW Blend fixed</v>
      </c>
      <c r="B247" s="111">
        <f>INDEX($B$7:$I$17, MATCH($A245, $D$7:$D$17, 0), MATCH("Loan Maturity", $B$7:$I$7, 0))</f>
        <v>25</v>
      </c>
      <c r="C247" s="30" t="str">
        <f>$C$124</f>
        <v>Base</v>
      </c>
      <c r="D247" s="31">
        <v>100</v>
      </c>
      <c r="E247" s="27"/>
      <c r="F247" s="27"/>
      <c r="G247" s="27"/>
      <c r="H247" s="27"/>
      <c r="I247" s="27"/>
      <c r="J247" s="27"/>
      <c r="K247" s="27"/>
      <c r="L247" s="27"/>
      <c r="M247" s="27"/>
      <c r="N247" s="27"/>
      <c r="O247" s="27"/>
      <c r="P247" s="27"/>
      <c r="Q247" s="27"/>
      <c r="R247" s="27"/>
      <c r="S247" s="27"/>
      <c r="T247" s="27"/>
      <c r="U247" s="27"/>
      <c r="V247" s="27"/>
      <c r="W247" s="27"/>
      <c r="X247" s="27"/>
      <c r="Y247" s="27"/>
      <c r="Z247" s="27"/>
      <c r="AA247" s="27"/>
      <c r="AB247" s="27"/>
      <c r="AC247" s="27"/>
      <c r="AD247" s="27"/>
      <c r="AE247" s="27"/>
      <c r="AF247" s="27"/>
      <c r="AG247" s="27"/>
      <c r="AH247" s="27"/>
      <c r="AI247" s="27"/>
      <c r="AJ247" s="27"/>
      <c r="AK247" s="27"/>
      <c r="AL247" s="27"/>
      <c r="AM247" s="27"/>
      <c r="AN247" s="27"/>
      <c r="AO247" s="27"/>
      <c r="AP247" s="27"/>
      <c r="AQ247" s="27"/>
      <c r="AR247" s="45"/>
      <c r="AS247" s="45"/>
      <c r="AT247" s="45"/>
      <c r="AU247" s="45"/>
      <c r="AV247" s="45"/>
      <c r="AW247" s="45"/>
      <c r="AX247" s="45"/>
      <c r="AY247" s="45"/>
      <c r="AZ247" s="45"/>
      <c r="BA247" s="45"/>
      <c r="BB247" s="45"/>
      <c r="BC247" s="45"/>
      <c r="BD247" s="45"/>
    </row>
    <row r="248" spans="1:56" s="12" customFormat="1">
      <c r="A248" s="32" t="str">
        <f>+"Interest "&amp; 'Input 4 - External Financing WB'!A245&amp;""</f>
        <v>Interest IDA NEW Blend fixed</v>
      </c>
      <c r="B248" s="35">
        <f>INDEX($B$7:$I$17, MATCH($A245, $D$7:$D$17, 0), MATCH("Interest rate", $B$7:$I$7, 0))</f>
        <v>1.4999999999999999E-2</v>
      </c>
      <c r="C248" s="30" t="str">
        <f>$C$125</f>
        <v>Debt stock</v>
      </c>
      <c r="D248" s="126">
        <f>D247-D249</f>
        <v>100</v>
      </c>
      <c r="E248" s="126">
        <f t="shared" ref="E248:AC248" si="276">D248-E249</f>
        <v>100</v>
      </c>
      <c r="F248" s="126">
        <f t="shared" si="276"/>
        <v>100</v>
      </c>
      <c r="G248" s="126">
        <f t="shared" si="276"/>
        <v>100</v>
      </c>
      <c r="H248" s="126">
        <f t="shared" si="276"/>
        <v>100</v>
      </c>
      <c r="I248" s="126">
        <f t="shared" si="276"/>
        <v>100</v>
      </c>
      <c r="J248" s="126">
        <f t="shared" si="276"/>
        <v>95</v>
      </c>
      <c r="K248" s="126">
        <f t="shared" si="276"/>
        <v>90</v>
      </c>
      <c r="L248" s="126">
        <f t="shared" si="276"/>
        <v>85</v>
      </c>
      <c r="M248" s="126">
        <f t="shared" si="276"/>
        <v>80</v>
      </c>
      <c r="N248" s="126">
        <f t="shared" si="276"/>
        <v>75</v>
      </c>
      <c r="O248" s="126">
        <f t="shared" si="276"/>
        <v>70</v>
      </c>
      <c r="P248" s="126">
        <f t="shared" si="276"/>
        <v>65</v>
      </c>
      <c r="Q248" s="126">
        <f t="shared" si="276"/>
        <v>60</v>
      </c>
      <c r="R248" s="126">
        <f t="shared" si="276"/>
        <v>55</v>
      </c>
      <c r="S248" s="126">
        <f t="shared" si="276"/>
        <v>50</v>
      </c>
      <c r="T248" s="126">
        <f t="shared" si="276"/>
        <v>45</v>
      </c>
      <c r="U248" s="126">
        <f t="shared" si="276"/>
        <v>40</v>
      </c>
      <c r="V248" s="126">
        <f t="shared" si="276"/>
        <v>35</v>
      </c>
      <c r="W248" s="126">
        <f t="shared" si="276"/>
        <v>30</v>
      </c>
      <c r="X248" s="126">
        <f t="shared" si="276"/>
        <v>25</v>
      </c>
      <c r="Y248" s="126">
        <f t="shared" si="276"/>
        <v>20</v>
      </c>
      <c r="Z248" s="126">
        <f t="shared" si="276"/>
        <v>15</v>
      </c>
      <c r="AA248" s="126">
        <f t="shared" si="276"/>
        <v>10</v>
      </c>
      <c r="AB248" s="126">
        <f t="shared" si="276"/>
        <v>5</v>
      </c>
      <c r="AC248" s="126">
        <f t="shared" si="276"/>
        <v>0</v>
      </c>
      <c r="AD248" s="126"/>
      <c r="AE248" s="126"/>
      <c r="AF248" s="126"/>
      <c r="AG248" s="126"/>
      <c r="AH248" s="126"/>
      <c r="AI248" s="126"/>
      <c r="AJ248" s="126"/>
      <c r="AK248" s="126"/>
      <c r="AL248" s="126"/>
      <c r="AM248" s="126"/>
      <c r="AN248" s="126"/>
      <c r="AO248" s="126"/>
      <c r="AP248" s="126"/>
      <c r="AQ248" s="126"/>
      <c r="AR248" s="126"/>
      <c r="AS248" s="126"/>
      <c r="AT248" s="126"/>
      <c r="AU248" s="126"/>
      <c r="AV248" s="126"/>
      <c r="AW248" s="126"/>
      <c r="AX248" s="126"/>
      <c r="AY248" s="126"/>
      <c r="AZ248" s="126"/>
      <c r="BA248" s="126"/>
      <c r="BB248" s="126"/>
      <c r="BC248" s="126"/>
      <c r="BD248" s="126"/>
    </row>
    <row r="249" spans="1:56" s="12" customFormat="1">
      <c r="A249" s="36" t="str">
        <f>+"Discount "&amp; 'Input 4 - External Financing WB'!A245&amp;""</f>
        <v>Discount IDA NEW Blend fixed</v>
      </c>
      <c r="B249" s="37">
        <f>INDEX($B$7:$I$17, MATCH($A245, $D$7:$D$17, 0), MATCH("Discount rate", $B$7:$I$7, 0))</f>
        <v>0.05</v>
      </c>
      <c r="C249" s="30" t="str">
        <f>$C$126</f>
        <v>Amortization</v>
      </c>
      <c r="D249" s="126">
        <f t="shared" ref="D249:AC249" si="277">IF(D245-$D245-1&lt;$B246,0,IF(D245-$D245-1&lt;$B247,$D247/($B247-$B246),0))</f>
        <v>0</v>
      </c>
      <c r="E249" s="126">
        <f t="shared" si="277"/>
        <v>0</v>
      </c>
      <c r="F249" s="126">
        <f t="shared" si="277"/>
        <v>0</v>
      </c>
      <c r="G249" s="126">
        <f t="shared" si="277"/>
        <v>0</v>
      </c>
      <c r="H249" s="126">
        <f t="shared" si="277"/>
        <v>0</v>
      </c>
      <c r="I249" s="126">
        <f t="shared" si="277"/>
        <v>0</v>
      </c>
      <c r="J249" s="126">
        <f t="shared" si="277"/>
        <v>5</v>
      </c>
      <c r="K249" s="126">
        <f t="shared" si="277"/>
        <v>5</v>
      </c>
      <c r="L249" s="126">
        <f t="shared" si="277"/>
        <v>5</v>
      </c>
      <c r="M249" s="126">
        <f t="shared" si="277"/>
        <v>5</v>
      </c>
      <c r="N249" s="126">
        <f t="shared" si="277"/>
        <v>5</v>
      </c>
      <c r="O249" s="126">
        <f t="shared" si="277"/>
        <v>5</v>
      </c>
      <c r="P249" s="126">
        <f t="shared" si="277"/>
        <v>5</v>
      </c>
      <c r="Q249" s="126">
        <f t="shared" si="277"/>
        <v>5</v>
      </c>
      <c r="R249" s="126">
        <f t="shared" si="277"/>
        <v>5</v>
      </c>
      <c r="S249" s="126">
        <f t="shared" si="277"/>
        <v>5</v>
      </c>
      <c r="T249" s="126">
        <f t="shared" si="277"/>
        <v>5</v>
      </c>
      <c r="U249" s="126">
        <f t="shared" si="277"/>
        <v>5</v>
      </c>
      <c r="V249" s="126">
        <f t="shared" si="277"/>
        <v>5</v>
      </c>
      <c r="W249" s="126">
        <f t="shared" si="277"/>
        <v>5</v>
      </c>
      <c r="X249" s="126">
        <f t="shared" si="277"/>
        <v>5</v>
      </c>
      <c r="Y249" s="126">
        <f t="shared" si="277"/>
        <v>5</v>
      </c>
      <c r="Z249" s="126">
        <f t="shared" si="277"/>
        <v>5</v>
      </c>
      <c r="AA249" s="126">
        <f t="shared" si="277"/>
        <v>5</v>
      </c>
      <c r="AB249" s="126">
        <f t="shared" si="277"/>
        <v>5</v>
      </c>
      <c r="AC249" s="126">
        <f t="shared" si="277"/>
        <v>5</v>
      </c>
      <c r="AD249" s="132"/>
      <c r="AE249" s="132"/>
      <c r="AF249" s="132"/>
      <c r="AG249" s="132"/>
      <c r="AH249" s="132"/>
      <c r="AI249" s="132"/>
      <c r="AJ249" s="132"/>
      <c r="AK249" s="132"/>
      <c r="AL249" s="132"/>
      <c r="AM249" s="132"/>
      <c r="AN249" s="132"/>
      <c r="AO249" s="132"/>
      <c r="AP249" s="132"/>
      <c r="AQ249" s="132"/>
      <c r="AR249" s="132"/>
      <c r="AS249" s="132"/>
      <c r="AT249" s="132"/>
      <c r="AU249" s="132"/>
      <c r="AV249" s="132"/>
      <c r="AW249" s="132"/>
      <c r="AX249" s="132"/>
      <c r="AY249" s="132"/>
      <c r="AZ249" s="132"/>
      <c r="BA249" s="132"/>
      <c r="BB249" s="132"/>
      <c r="BC249" s="132"/>
      <c r="BD249" s="132"/>
    </row>
    <row r="250" spans="1:56" s="12" customFormat="1">
      <c r="A250" s="39"/>
      <c r="C250" s="30" t="str">
        <f>$C$127</f>
        <v>Interest</v>
      </c>
      <c r="D250" s="129"/>
      <c r="E250" s="129">
        <f t="shared" ref="E250:AC250" si="278">$B248*D248</f>
        <v>1.5</v>
      </c>
      <c r="F250" s="129">
        <f t="shared" si="278"/>
        <v>1.5</v>
      </c>
      <c r="G250" s="129">
        <f t="shared" si="278"/>
        <v>1.5</v>
      </c>
      <c r="H250" s="129">
        <f t="shared" si="278"/>
        <v>1.5</v>
      </c>
      <c r="I250" s="129">
        <f t="shared" si="278"/>
        <v>1.5</v>
      </c>
      <c r="J250" s="129">
        <f t="shared" si="278"/>
        <v>1.5</v>
      </c>
      <c r="K250" s="129">
        <f t="shared" si="278"/>
        <v>1.425</v>
      </c>
      <c r="L250" s="129">
        <f t="shared" si="278"/>
        <v>1.3499999999999999</v>
      </c>
      <c r="M250" s="129">
        <f t="shared" si="278"/>
        <v>1.2749999999999999</v>
      </c>
      <c r="N250" s="129">
        <f t="shared" si="278"/>
        <v>1.2</v>
      </c>
      <c r="O250" s="129">
        <f t="shared" si="278"/>
        <v>1.125</v>
      </c>
      <c r="P250" s="129">
        <f t="shared" si="278"/>
        <v>1.05</v>
      </c>
      <c r="Q250" s="129">
        <f t="shared" si="278"/>
        <v>0.97499999999999998</v>
      </c>
      <c r="R250" s="129">
        <f t="shared" si="278"/>
        <v>0.89999999999999991</v>
      </c>
      <c r="S250" s="129">
        <f t="shared" si="278"/>
        <v>0.82499999999999996</v>
      </c>
      <c r="T250" s="129">
        <f t="shared" si="278"/>
        <v>0.75</v>
      </c>
      <c r="U250" s="129">
        <f t="shared" si="278"/>
        <v>0.67499999999999993</v>
      </c>
      <c r="V250" s="129">
        <f t="shared" si="278"/>
        <v>0.6</v>
      </c>
      <c r="W250" s="129">
        <f t="shared" si="278"/>
        <v>0.52500000000000002</v>
      </c>
      <c r="X250" s="129">
        <f t="shared" si="278"/>
        <v>0.44999999999999996</v>
      </c>
      <c r="Y250" s="129">
        <f t="shared" si="278"/>
        <v>0.375</v>
      </c>
      <c r="Z250" s="129">
        <f t="shared" si="278"/>
        <v>0.3</v>
      </c>
      <c r="AA250" s="129">
        <f t="shared" si="278"/>
        <v>0.22499999999999998</v>
      </c>
      <c r="AB250" s="129">
        <f t="shared" si="278"/>
        <v>0.15</v>
      </c>
      <c r="AC250" s="129">
        <f t="shared" si="278"/>
        <v>7.4999999999999997E-2</v>
      </c>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29"/>
      <c r="AY250" s="129"/>
      <c r="AZ250" s="129"/>
      <c r="BA250" s="129"/>
      <c r="BB250" s="129"/>
      <c r="BC250" s="129"/>
      <c r="BD250" s="129"/>
    </row>
    <row r="251" spans="1:56" s="12" customFormat="1">
      <c r="A251" s="39"/>
      <c r="C251" s="30" t="str">
        <f>$C$128</f>
        <v>Total debt service</v>
      </c>
      <c r="D251" s="126">
        <f t="shared" ref="D251:AC251" si="279">D249+D250</f>
        <v>0</v>
      </c>
      <c r="E251" s="126">
        <f t="shared" si="279"/>
        <v>1.5</v>
      </c>
      <c r="F251" s="126">
        <f t="shared" si="279"/>
        <v>1.5</v>
      </c>
      <c r="G251" s="126">
        <f t="shared" si="279"/>
        <v>1.5</v>
      </c>
      <c r="H251" s="126">
        <f t="shared" si="279"/>
        <v>1.5</v>
      </c>
      <c r="I251" s="126">
        <f t="shared" si="279"/>
        <v>1.5</v>
      </c>
      <c r="J251" s="126">
        <f t="shared" si="279"/>
        <v>6.5</v>
      </c>
      <c r="K251" s="126">
        <f t="shared" si="279"/>
        <v>6.4249999999999998</v>
      </c>
      <c r="L251" s="126">
        <f t="shared" si="279"/>
        <v>6.35</v>
      </c>
      <c r="M251" s="126">
        <f t="shared" si="279"/>
        <v>6.2750000000000004</v>
      </c>
      <c r="N251" s="126">
        <f t="shared" si="279"/>
        <v>6.2</v>
      </c>
      <c r="O251" s="126">
        <f t="shared" si="279"/>
        <v>6.125</v>
      </c>
      <c r="P251" s="126">
        <f t="shared" si="279"/>
        <v>6.05</v>
      </c>
      <c r="Q251" s="126">
        <f t="shared" si="279"/>
        <v>5.9749999999999996</v>
      </c>
      <c r="R251" s="126">
        <f t="shared" si="279"/>
        <v>5.9</v>
      </c>
      <c r="S251" s="126">
        <f t="shared" si="279"/>
        <v>5.8250000000000002</v>
      </c>
      <c r="T251" s="126">
        <f t="shared" si="279"/>
        <v>5.75</v>
      </c>
      <c r="U251" s="126">
        <f t="shared" si="279"/>
        <v>5.6749999999999998</v>
      </c>
      <c r="V251" s="126">
        <f t="shared" si="279"/>
        <v>5.6</v>
      </c>
      <c r="W251" s="126">
        <f t="shared" si="279"/>
        <v>5.5250000000000004</v>
      </c>
      <c r="X251" s="126">
        <f t="shared" si="279"/>
        <v>5.45</v>
      </c>
      <c r="Y251" s="126">
        <f t="shared" si="279"/>
        <v>5.375</v>
      </c>
      <c r="Z251" s="126">
        <f t="shared" si="279"/>
        <v>5.3</v>
      </c>
      <c r="AA251" s="126">
        <f t="shared" si="279"/>
        <v>5.2249999999999996</v>
      </c>
      <c r="AB251" s="126">
        <f t="shared" si="279"/>
        <v>5.15</v>
      </c>
      <c r="AC251" s="126">
        <f t="shared" si="279"/>
        <v>5.0750000000000002</v>
      </c>
      <c r="AD251" s="126"/>
      <c r="AE251" s="126"/>
      <c r="AF251" s="126"/>
      <c r="AG251" s="126"/>
      <c r="AH251" s="126"/>
      <c r="AI251" s="126"/>
      <c r="AJ251" s="126"/>
      <c r="AK251" s="126"/>
      <c r="AL251" s="126"/>
      <c r="AM251" s="126"/>
      <c r="AN251" s="126"/>
      <c r="AO251" s="126"/>
      <c r="AP251" s="126"/>
      <c r="AQ251" s="126"/>
      <c r="AR251" s="126"/>
      <c r="AS251" s="126"/>
      <c r="AT251" s="126"/>
      <c r="AU251" s="126"/>
      <c r="AV251" s="126"/>
      <c r="AW251" s="126"/>
      <c r="AX251" s="126"/>
      <c r="AY251" s="126"/>
      <c r="AZ251" s="126"/>
      <c r="BA251" s="126"/>
      <c r="BB251" s="126"/>
      <c r="BC251" s="126"/>
      <c r="BD251" s="126"/>
    </row>
    <row r="252" spans="1:56" s="12" customFormat="1">
      <c r="A252" s="39"/>
      <c r="C252" s="30" t="str">
        <f>$C$129</f>
        <v>PV of debt</v>
      </c>
      <c r="D252" s="126">
        <f>IF($B248&gt;=$B249, D248, NPV($B249,E251:$BD251))</f>
        <v>64.175637633948739</v>
      </c>
      <c r="E252" s="126">
        <f>IF($B248&gt;=$B249, E248, NPV($B249,F251:$BD251))</f>
        <v>65.884419515646186</v>
      </c>
      <c r="F252" s="126">
        <f>IF($B248&gt;=$B249, F248, NPV($B249,G251:$BD251))</f>
        <v>67.678640491428496</v>
      </c>
      <c r="G252" s="126">
        <f>IF($B248&gt;=$B249, G248, NPV($B249,H251:$BD251))</f>
        <v>69.562572515999932</v>
      </c>
      <c r="H252" s="126">
        <f>IF($B248&gt;=$B249, H248, NPV($B249,I251:$BD251))</f>
        <v>71.540701141799929</v>
      </c>
      <c r="I252" s="126">
        <f>IF($B248&gt;=$B249, I248, NPV($B249,J251:$BD251))</f>
        <v>73.617736198889915</v>
      </c>
      <c r="J252" s="126">
        <f>IF($B248&gt;=$B249, J248, NPV($B249,K251:$BD251))</f>
        <v>70.798623008834426</v>
      </c>
      <c r="K252" s="126">
        <f>IF($B248&gt;=$B249, K248, NPV($B249,L251:$BD251))</f>
        <v>67.91355415927616</v>
      </c>
      <c r="L252" s="126">
        <f>IF($B248&gt;=$B249, L248, NPV($B249,M251:$BD251))</f>
        <v>64.959231867239964</v>
      </c>
      <c r="M252" s="126">
        <f>IF($B248&gt;=$B249, M248, NPV($B249,N251:$BD251))</f>
        <v>61.932193460601951</v>
      </c>
      <c r="N252" s="126">
        <f>IF($B248&gt;=$B249, N248, NPV($B249,O251:$BD251))</f>
        <v>58.82880313363205</v>
      </c>
      <c r="O252" s="126">
        <f>IF($B248&gt;=$B249, O248, NPV($B249,P251:$BD251))</f>
        <v>55.645243290313672</v>
      </c>
      <c r="P252" s="126">
        <f>IF($B248&gt;=$B249, P248, NPV($B249,Q251:$BD251))</f>
        <v>52.377505454829347</v>
      </c>
      <c r="Q252" s="126">
        <f>IF($B248&gt;=$B249, Q248, NPV($B249,R251:$BD251))</f>
        <v>49.021380727570822</v>
      </c>
      <c r="R252" s="126">
        <f>IF($B248&gt;=$B249, R248, NPV($B249,S251:$BD251))</f>
        <v>45.572449763949372</v>
      </c>
      <c r="S252" s="126">
        <f>IF($B248&gt;=$B249, S248, NPV($B249,T251:$BD251))</f>
        <v>42.02607225214684</v>
      </c>
      <c r="T252" s="126">
        <f>IF($B248&gt;=$B249, T248, NPV($B249,U251:$BD251))</f>
        <v>38.377375864754171</v>
      </c>
      <c r="U252" s="126">
        <f>IF($B248&gt;=$B249, U248, NPV($B249,V251:$BD251))</f>
        <v>34.621244657991888</v>
      </c>
      <c r="V252" s="126">
        <f>IF($B248&gt;=$B249, V248, NPV($B249,W251:$BD251))</f>
        <v>30.752306890891489</v>
      </c>
      <c r="W252" s="126">
        <f>IF($B248&gt;=$B249, W248, NPV($B249,X251:$BD251))</f>
        <v>26.764922235436064</v>
      </c>
      <c r="X252" s="126">
        <f>IF($B248&gt;=$B249, X248, NPV($B249,Y251:$BD251))</f>
        <v>22.653168347207863</v>
      </c>
      <c r="Y252" s="126">
        <f>IF($B248&gt;=$B249, Y248, NPV($B249,Z251:$BD251))</f>
        <v>18.41082676456826</v>
      </c>
      <c r="Z252" s="126">
        <f>IF($B248&gt;=$B249, Z248, NPV($B249,AA251:$BD251))</f>
        <v>14.031368102796673</v>
      </c>
      <c r="AA252" s="126">
        <f>IF($B248&gt;=$B249, AA248, NPV($B249,AB251:$BD251))</f>
        <v>9.5079365079365079</v>
      </c>
      <c r="AB252" s="126">
        <f>IF($B248&gt;=$B249, AB248, NPV($B249,AC251:$BD251))</f>
        <v>4.833333333333333</v>
      </c>
      <c r="AC252" s="126">
        <f>IF($B248&gt;=$B249, AC248, NPV($B249,AD251:$BD251))</f>
        <v>0</v>
      </c>
      <c r="AD252" s="126"/>
      <c r="AE252" s="126"/>
      <c r="AF252" s="126"/>
      <c r="AG252" s="126"/>
      <c r="AH252" s="126"/>
      <c r="AI252" s="126"/>
      <c r="AJ252" s="126"/>
      <c r="AK252" s="126"/>
      <c r="AL252" s="126"/>
      <c r="AM252" s="126"/>
      <c r="AN252" s="126"/>
      <c r="AO252" s="126"/>
      <c r="AP252" s="126"/>
      <c r="AQ252" s="126"/>
      <c r="AR252" s="126"/>
      <c r="AS252" s="126"/>
      <c r="AT252" s="126"/>
      <c r="AU252" s="126"/>
      <c r="AV252" s="126"/>
      <c r="AW252" s="126"/>
      <c r="AX252" s="126"/>
      <c r="AY252" s="126"/>
      <c r="AZ252" s="126"/>
      <c r="BA252" s="126"/>
      <c r="BB252" s="126"/>
      <c r="BC252" s="126"/>
      <c r="BD252" s="126"/>
    </row>
    <row r="253" spans="1:56" s="12" customFormat="1">
      <c r="A253" s="39"/>
      <c r="C253" s="30" t="str">
        <f>$C$130</f>
        <v>Grant element</v>
      </c>
      <c r="D253" s="126">
        <f t="shared" ref="D253:AC253" si="280">IF(D252=0,0,(1-D252/D248)*100)</f>
        <v>35.824362366051268</v>
      </c>
      <c r="E253" s="126">
        <f t="shared" si="280"/>
        <v>34.115580484353814</v>
      </c>
      <c r="F253" s="126">
        <f t="shared" si="280"/>
        <v>32.321359508571504</v>
      </c>
      <c r="G253" s="126">
        <f t="shared" si="280"/>
        <v>30.437427484000068</v>
      </c>
      <c r="H253" s="126">
        <f t="shared" si="280"/>
        <v>28.459298858200064</v>
      </c>
      <c r="I253" s="126">
        <f t="shared" si="280"/>
        <v>26.382263801110085</v>
      </c>
      <c r="J253" s="126">
        <f t="shared" si="280"/>
        <v>25.475133674911131</v>
      </c>
      <c r="K253" s="126">
        <f t="shared" si="280"/>
        <v>24.540495378582051</v>
      </c>
      <c r="L253" s="126">
        <f t="shared" si="280"/>
        <v>23.577374273835339</v>
      </c>
      <c r="M253" s="126">
        <f t="shared" si="280"/>
        <v>22.584758174247565</v>
      </c>
      <c r="N253" s="126">
        <f t="shared" si="280"/>
        <v>21.561595821823932</v>
      </c>
      <c r="O253" s="126">
        <f t="shared" si="280"/>
        <v>20.506795299551893</v>
      </c>
      <c r="P253" s="126">
        <f t="shared" si="280"/>
        <v>19.419222377185619</v>
      </c>
      <c r="Q253" s="126">
        <f t="shared" si="280"/>
        <v>18.297698787381968</v>
      </c>
      <c r="R253" s="126">
        <f t="shared" si="280"/>
        <v>17.141000429182963</v>
      </c>
      <c r="S253" s="126">
        <f t="shared" si="280"/>
        <v>15.947855495706321</v>
      </c>
      <c r="T253" s="126">
        <f t="shared" si="280"/>
        <v>14.716942522768505</v>
      </c>
      <c r="U253" s="126">
        <f t="shared" si="280"/>
        <v>13.446888355020281</v>
      </c>
      <c r="V253" s="126">
        <f t="shared" si="280"/>
        <v>12.136266026024312</v>
      </c>
      <c r="W253" s="126">
        <f t="shared" si="280"/>
        <v>10.78359254854645</v>
      </c>
      <c r="X253" s="126">
        <f t="shared" si="280"/>
        <v>9.3873266111685449</v>
      </c>
      <c r="Y253" s="126">
        <f t="shared" si="280"/>
        <v>7.9458661771587007</v>
      </c>
      <c r="Z253" s="126">
        <f t="shared" si="280"/>
        <v>6.4575459813555174</v>
      </c>
      <c r="AA253" s="126">
        <f t="shared" si="280"/>
        <v>4.9206349206349254</v>
      </c>
      <c r="AB253" s="126">
        <f t="shared" si="280"/>
        <v>3.3333333333333437</v>
      </c>
      <c r="AC253" s="126">
        <f t="shared" si="280"/>
        <v>0</v>
      </c>
      <c r="AD253" s="126"/>
      <c r="AE253" s="126"/>
      <c r="AF253" s="126"/>
      <c r="AG253" s="126"/>
      <c r="AH253" s="126"/>
      <c r="AI253" s="126"/>
      <c r="AJ253" s="126"/>
      <c r="AK253" s="126"/>
      <c r="AL253" s="126"/>
      <c r="AM253" s="126"/>
      <c r="AN253" s="126"/>
      <c r="AO253" s="126"/>
      <c r="AP253" s="126"/>
      <c r="AQ253" s="126"/>
      <c r="AR253" s="126"/>
      <c r="AS253" s="126"/>
      <c r="AT253" s="126"/>
      <c r="AU253" s="126"/>
      <c r="AV253" s="126"/>
      <c r="AW253" s="126"/>
      <c r="AX253" s="126"/>
      <c r="AY253" s="126"/>
      <c r="AZ253" s="126"/>
      <c r="BA253" s="126"/>
      <c r="BB253" s="126"/>
      <c r="BC253" s="126"/>
      <c r="BD253" s="126"/>
    </row>
    <row r="254" spans="1:56" s="12" customFormat="1">
      <c r="A254" s="39"/>
      <c r="C254" s="30" t="str">
        <f>$C$131</f>
        <v>t-g&gt;0</v>
      </c>
      <c r="D254" s="131">
        <f t="shared" ref="D254:AC254" si="281">IF(D245-$B246&gt;0,D245-$B246,0)</f>
        <v>0</v>
      </c>
      <c r="E254" s="131">
        <f t="shared" si="281"/>
        <v>0</v>
      </c>
      <c r="F254" s="131">
        <f t="shared" si="281"/>
        <v>0</v>
      </c>
      <c r="G254" s="131">
        <f t="shared" si="281"/>
        <v>0</v>
      </c>
      <c r="H254" s="131">
        <f t="shared" si="281"/>
        <v>0</v>
      </c>
      <c r="I254" s="131">
        <f t="shared" si="281"/>
        <v>0</v>
      </c>
      <c r="J254" s="131">
        <f t="shared" si="281"/>
        <v>1</v>
      </c>
      <c r="K254" s="131">
        <f t="shared" si="281"/>
        <v>2</v>
      </c>
      <c r="L254" s="131">
        <f t="shared" si="281"/>
        <v>3</v>
      </c>
      <c r="M254" s="131">
        <f t="shared" si="281"/>
        <v>4</v>
      </c>
      <c r="N254" s="131">
        <f t="shared" si="281"/>
        <v>5</v>
      </c>
      <c r="O254" s="131">
        <f t="shared" si="281"/>
        <v>6</v>
      </c>
      <c r="P254" s="131">
        <f t="shared" si="281"/>
        <v>7</v>
      </c>
      <c r="Q254" s="131">
        <f t="shared" si="281"/>
        <v>8</v>
      </c>
      <c r="R254" s="131">
        <f t="shared" si="281"/>
        <v>9</v>
      </c>
      <c r="S254" s="131">
        <f t="shared" si="281"/>
        <v>10</v>
      </c>
      <c r="T254" s="131">
        <f t="shared" si="281"/>
        <v>11</v>
      </c>
      <c r="U254" s="131">
        <f t="shared" si="281"/>
        <v>12</v>
      </c>
      <c r="V254" s="131">
        <f t="shared" si="281"/>
        <v>13</v>
      </c>
      <c r="W254" s="131">
        <f t="shared" si="281"/>
        <v>14</v>
      </c>
      <c r="X254" s="131">
        <f t="shared" si="281"/>
        <v>15</v>
      </c>
      <c r="Y254" s="131">
        <f t="shared" si="281"/>
        <v>16</v>
      </c>
      <c r="Z254" s="131">
        <f t="shared" si="281"/>
        <v>17</v>
      </c>
      <c r="AA254" s="131">
        <f t="shared" si="281"/>
        <v>18</v>
      </c>
      <c r="AB254" s="131">
        <f t="shared" si="281"/>
        <v>19</v>
      </c>
      <c r="AC254" s="131">
        <f t="shared" si="281"/>
        <v>20</v>
      </c>
      <c r="AD254" s="131"/>
      <c r="AE254" s="131"/>
      <c r="AF254" s="131"/>
      <c r="AG254" s="131"/>
      <c r="AH254" s="131"/>
      <c r="AI254" s="131"/>
      <c r="AJ254" s="131"/>
      <c r="AK254" s="131"/>
      <c r="AL254" s="131"/>
      <c r="AM254" s="131"/>
      <c r="AN254" s="131"/>
      <c r="AO254" s="131"/>
      <c r="AP254" s="131"/>
      <c r="AQ254" s="131"/>
      <c r="AR254" s="45"/>
      <c r="AS254" s="45"/>
      <c r="AT254" s="45"/>
      <c r="AU254" s="45"/>
      <c r="AV254" s="45"/>
      <c r="AW254" s="45"/>
      <c r="AX254" s="45"/>
      <c r="AY254" s="45"/>
      <c r="AZ254" s="45"/>
      <c r="BA254" s="45"/>
      <c r="BB254" s="45"/>
      <c r="BC254" s="45"/>
      <c r="BD254" s="45"/>
    </row>
    <row r="255" spans="1:56" s="12" customFormat="1">
      <c r="A255" s="39"/>
      <c r="C255" s="30"/>
      <c r="D255" s="131">
        <f t="shared" ref="D255:AC255" si="282">IF(D254=0,0,CHOOSE(D254,$D$261,$E$261,$F$261,$G$261,$H$261,$I$261,$J$261,$K$261,$L$261,$M$261,$N$261,$O$261,$P$261,$Q$261,$R$261,$S$261,$T$261,$U$261,$V$261,$W$261,$X$261,$Y$261,$Z$261,$AA$261,$AB$261,$AC$261))</f>
        <v>0</v>
      </c>
      <c r="E255" s="131">
        <f t="shared" si="282"/>
        <v>0</v>
      </c>
      <c r="F255" s="131">
        <f t="shared" si="282"/>
        <v>0</v>
      </c>
      <c r="G255" s="131">
        <f t="shared" si="282"/>
        <v>0</v>
      </c>
      <c r="H255" s="131">
        <f t="shared" si="282"/>
        <v>0</v>
      </c>
      <c r="I255" s="131">
        <f t="shared" si="282"/>
        <v>0</v>
      </c>
      <c r="J255" s="131">
        <f t="shared" si="282"/>
        <v>0</v>
      </c>
      <c r="K255" s="131">
        <f t="shared" si="282"/>
        <v>0</v>
      </c>
      <c r="L255" s="131">
        <f t="shared" si="282"/>
        <v>0</v>
      </c>
      <c r="M255" s="131">
        <f t="shared" si="282"/>
        <v>0</v>
      </c>
      <c r="N255" s="131">
        <f t="shared" si="282"/>
        <v>0</v>
      </c>
      <c r="O255" s="131">
        <f t="shared" si="282"/>
        <v>0</v>
      </c>
      <c r="P255" s="131">
        <f t="shared" si="282"/>
        <v>0</v>
      </c>
      <c r="Q255" s="131">
        <f t="shared" si="282"/>
        <v>0</v>
      </c>
      <c r="R255" s="131">
        <f t="shared" si="282"/>
        <v>0</v>
      </c>
      <c r="S255" s="131">
        <f t="shared" si="282"/>
        <v>0</v>
      </c>
      <c r="T255" s="131">
        <f t="shared" si="282"/>
        <v>0</v>
      </c>
      <c r="U255" s="131">
        <f t="shared" si="282"/>
        <v>0</v>
      </c>
      <c r="V255" s="131">
        <f t="shared" si="282"/>
        <v>0</v>
      </c>
      <c r="W255" s="131">
        <f t="shared" si="282"/>
        <v>0</v>
      </c>
      <c r="X255" s="131">
        <f t="shared" si="282"/>
        <v>0</v>
      </c>
      <c r="Y255" s="131">
        <f t="shared" si="282"/>
        <v>0</v>
      </c>
      <c r="Z255" s="131">
        <f t="shared" si="282"/>
        <v>0</v>
      </c>
      <c r="AA255" s="131">
        <f t="shared" si="282"/>
        <v>0</v>
      </c>
      <c r="AB255" s="131">
        <f t="shared" si="282"/>
        <v>0</v>
      </c>
      <c r="AC255" s="131">
        <f t="shared" si="282"/>
        <v>0</v>
      </c>
      <c r="AD255" s="131"/>
      <c r="AE255" s="131"/>
      <c r="AF255" s="131"/>
      <c r="AG255" s="131"/>
      <c r="AH255" s="131"/>
      <c r="AI255" s="131"/>
      <c r="AJ255" s="131"/>
      <c r="AK255" s="131"/>
      <c r="AL255" s="131"/>
      <c r="AM255" s="131"/>
      <c r="AN255" s="131"/>
      <c r="AO255" s="131"/>
      <c r="AP255" s="131"/>
      <c r="AQ255" s="131"/>
      <c r="AR255" s="45"/>
      <c r="AS255" s="45"/>
      <c r="AT255" s="45"/>
      <c r="AU255" s="45"/>
      <c r="AV255" s="45"/>
      <c r="AW255" s="45"/>
      <c r="AX255" s="45"/>
      <c r="AY255" s="45"/>
      <c r="AZ255" s="45"/>
      <c r="BA255" s="45"/>
      <c r="BB255" s="45"/>
      <c r="BC255" s="45"/>
      <c r="BD255" s="45"/>
    </row>
    <row r="256" spans="1:56" s="12" customFormat="1">
      <c r="A256" s="39"/>
      <c r="C256" s="30" t="str">
        <f>$C$133</f>
        <v>t-m condition</v>
      </c>
      <c r="D256" s="131">
        <f t="shared" ref="D256:AC256" si="283">IF(D221-$B247&gt;0,D221-$B247,0)</f>
        <v>0</v>
      </c>
      <c r="E256" s="131">
        <f t="shared" si="283"/>
        <v>0</v>
      </c>
      <c r="F256" s="131">
        <f t="shared" si="283"/>
        <v>0</v>
      </c>
      <c r="G256" s="131">
        <f t="shared" si="283"/>
        <v>0</v>
      </c>
      <c r="H256" s="131">
        <f t="shared" si="283"/>
        <v>0</v>
      </c>
      <c r="I256" s="131">
        <f t="shared" si="283"/>
        <v>0</v>
      </c>
      <c r="J256" s="131">
        <f t="shared" si="283"/>
        <v>0</v>
      </c>
      <c r="K256" s="131">
        <f t="shared" si="283"/>
        <v>0</v>
      </c>
      <c r="L256" s="131">
        <f t="shared" si="283"/>
        <v>0</v>
      </c>
      <c r="M256" s="131">
        <f t="shared" si="283"/>
        <v>0</v>
      </c>
      <c r="N256" s="131">
        <f t="shared" si="283"/>
        <v>0</v>
      </c>
      <c r="O256" s="131">
        <f t="shared" si="283"/>
        <v>0</v>
      </c>
      <c r="P256" s="131">
        <f t="shared" si="283"/>
        <v>0</v>
      </c>
      <c r="Q256" s="131">
        <f t="shared" si="283"/>
        <v>0</v>
      </c>
      <c r="R256" s="131">
        <f t="shared" si="283"/>
        <v>0</v>
      </c>
      <c r="S256" s="131">
        <f t="shared" si="283"/>
        <v>0</v>
      </c>
      <c r="T256" s="131">
        <f t="shared" si="283"/>
        <v>0</v>
      </c>
      <c r="U256" s="131">
        <f t="shared" si="283"/>
        <v>0</v>
      </c>
      <c r="V256" s="131">
        <f t="shared" si="283"/>
        <v>0</v>
      </c>
      <c r="W256" s="131">
        <f t="shared" si="283"/>
        <v>0</v>
      </c>
      <c r="X256" s="131">
        <f t="shared" si="283"/>
        <v>0</v>
      </c>
      <c r="Y256" s="131">
        <f t="shared" si="283"/>
        <v>0</v>
      </c>
      <c r="Z256" s="131">
        <f t="shared" si="283"/>
        <v>0</v>
      </c>
      <c r="AA256" s="131">
        <f t="shared" si="283"/>
        <v>0</v>
      </c>
      <c r="AB256" s="131">
        <f t="shared" si="283"/>
        <v>0</v>
      </c>
      <c r="AC256" s="131">
        <f t="shared" si="283"/>
        <v>0</v>
      </c>
      <c r="AD256" s="131"/>
      <c r="AE256" s="131"/>
      <c r="AF256" s="131"/>
      <c r="AG256" s="131"/>
      <c r="AH256" s="131"/>
      <c r="AI256" s="131"/>
      <c r="AJ256" s="131"/>
      <c r="AK256" s="131"/>
      <c r="AL256" s="131"/>
      <c r="AM256" s="131"/>
      <c r="AN256" s="131"/>
      <c r="AO256" s="131"/>
      <c r="AP256" s="131"/>
      <c r="AQ256" s="131"/>
      <c r="AR256" s="45"/>
      <c r="AS256" s="45"/>
      <c r="AT256" s="45"/>
      <c r="AU256" s="45"/>
      <c r="AV256" s="45"/>
      <c r="AW256" s="45"/>
      <c r="AX256" s="45"/>
      <c r="AY256" s="45"/>
      <c r="AZ256" s="45"/>
      <c r="BA256" s="45"/>
      <c r="BB256" s="45"/>
      <c r="BC256" s="45"/>
      <c r="BD256" s="45"/>
    </row>
    <row r="257" spans="1:65" s="12" customFormat="1">
      <c r="A257" s="39"/>
      <c r="C257" s="124"/>
      <c r="D257" s="126">
        <f t="shared" ref="D257:AC257" si="284">IF(D256=0,0,CHOOSE(D256,$D$261,$E$261,$F$261,$G$261,$H$261,$I$261,$J$261,$K$261,$L$261,$M$261,$N$261,$O$261,$P$261,$Q$261,$R$261,$S$261,$T$261,$U$261,$V$261,$W$261,$X$261,$Y$261,$Z$261,$AA$261,$AB$261,$AC$261))</f>
        <v>0</v>
      </c>
      <c r="E257" s="126">
        <f t="shared" si="284"/>
        <v>0</v>
      </c>
      <c r="F257" s="126">
        <f t="shared" si="284"/>
        <v>0</v>
      </c>
      <c r="G257" s="126">
        <f t="shared" si="284"/>
        <v>0</v>
      </c>
      <c r="H257" s="126">
        <f t="shared" si="284"/>
        <v>0</v>
      </c>
      <c r="I257" s="126">
        <f t="shared" si="284"/>
        <v>0</v>
      </c>
      <c r="J257" s="126">
        <f t="shared" si="284"/>
        <v>0</v>
      </c>
      <c r="K257" s="126">
        <f t="shared" si="284"/>
        <v>0</v>
      </c>
      <c r="L257" s="126">
        <f t="shared" si="284"/>
        <v>0</v>
      </c>
      <c r="M257" s="126">
        <f t="shared" si="284"/>
        <v>0</v>
      </c>
      <c r="N257" s="126">
        <f t="shared" si="284"/>
        <v>0</v>
      </c>
      <c r="O257" s="126">
        <f t="shared" si="284"/>
        <v>0</v>
      </c>
      <c r="P257" s="126">
        <f t="shared" si="284"/>
        <v>0</v>
      </c>
      <c r="Q257" s="126">
        <f t="shared" si="284"/>
        <v>0</v>
      </c>
      <c r="R257" s="126">
        <f t="shared" si="284"/>
        <v>0</v>
      </c>
      <c r="S257" s="126">
        <f t="shared" si="284"/>
        <v>0</v>
      </c>
      <c r="T257" s="126">
        <f t="shared" si="284"/>
        <v>0</v>
      </c>
      <c r="U257" s="126">
        <f t="shared" si="284"/>
        <v>0</v>
      </c>
      <c r="V257" s="126">
        <f t="shared" si="284"/>
        <v>0</v>
      </c>
      <c r="W257" s="126">
        <f t="shared" si="284"/>
        <v>0</v>
      </c>
      <c r="X257" s="126">
        <f t="shared" si="284"/>
        <v>0</v>
      </c>
      <c r="Y257" s="126">
        <f t="shared" si="284"/>
        <v>0</v>
      </c>
      <c r="Z257" s="126">
        <f t="shared" si="284"/>
        <v>0</v>
      </c>
      <c r="AA257" s="126">
        <f t="shared" si="284"/>
        <v>0</v>
      </c>
      <c r="AB257" s="126">
        <f t="shared" si="284"/>
        <v>0</v>
      </c>
      <c r="AC257" s="126">
        <f t="shared" si="284"/>
        <v>0</v>
      </c>
      <c r="AD257" s="126"/>
      <c r="AE257" s="126"/>
      <c r="AF257" s="131"/>
      <c r="AG257" s="131"/>
      <c r="AH257" s="131"/>
      <c r="AI257" s="131"/>
      <c r="AJ257" s="131"/>
      <c r="AK257" s="131"/>
      <c r="AL257" s="131"/>
      <c r="AM257" s="131"/>
      <c r="AN257" s="131"/>
      <c r="AO257" s="131"/>
      <c r="AP257" s="131"/>
      <c r="AQ257" s="131"/>
      <c r="AR257" s="45"/>
      <c r="AS257" s="45"/>
      <c r="AT257" s="45"/>
      <c r="AU257" s="45"/>
      <c r="AV257" s="45"/>
      <c r="AW257" s="45"/>
      <c r="AX257" s="45"/>
      <c r="AY257" s="45"/>
      <c r="AZ257" s="45"/>
      <c r="BA257" s="45"/>
      <c r="BB257" s="45"/>
      <c r="BC257" s="45"/>
      <c r="BD257" s="45"/>
    </row>
    <row r="258" spans="1:65" s="12" customFormat="1">
      <c r="A258" s="39"/>
      <c r="D258" s="22"/>
      <c r="E258" s="22"/>
      <c r="F258" s="22"/>
      <c r="G258" s="22"/>
      <c r="H258" s="22"/>
      <c r="I258" s="22"/>
      <c r="J258" s="22"/>
      <c r="K258" s="22"/>
      <c r="L258" s="22"/>
      <c r="M258" s="22"/>
      <c r="N258" s="22"/>
      <c r="O258" s="22"/>
      <c r="P258" s="22"/>
      <c r="Q258" s="22"/>
      <c r="R258" s="22"/>
      <c r="S258" s="22"/>
      <c r="T258" s="22"/>
      <c r="U258" s="22"/>
      <c r="V258" s="22"/>
      <c r="W258" s="22"/>
      <c r="X258" s="22"/>
      <c r="Y258" s="22"/>
      <c r="Z258" s="22"/>
      <c r="AA258" s="22"/>
      <c r="AB258" s="22"/>
      <c r="AC258" s="22"/>
      <c r="AD258" s="50"/>
      <c r="AE258" s="50"/>
      <c r="AF258" s="50"/>
      <c r="AG258" s="50"/>
      <c r="AH258" s="50"/>
      <c r="AI258" s="50"/>
      <c r="AJ258" s="50"/>
      <c r="AK258" s="50"/>
      <c r="AL258" s="50"/>
      <c r="AM258" s="50"/>
      <c r="AN258" s="50"/>
      <c r="AO258" s="50"/>
      <c r="AP258" s="50"/>
      <c r="AQ258" s="50"/>
      <c r="AR258" s="45"/>
      <c r="AS258" s="45"/>
      <c r="AT258" s="45"/>
      <c r="AU258" s="45"/>
      <c r="AV258" s="45"/>
      <c r="AW258" s="45"/>
      <c r="AX258" s="45"/>
      <c r="AY258" s="45"/>
      <c r="AZ258" s="45"/>
      <c r="BA258" s="45"/>
      <c r="BB258" s="45"/>
      <c r="BC258" s="45"/>
      <c r="BD258" s="45"/>
    </row>
    <row r="259" spans="1:65" s="12" customFormat="1">
      <c r="A259" s="49" t="str">
        <f>+"Output "&amp; 'Input 4 - External Financing WB'!A245&amp;""</f>
        <v>Output IDA NEW Blend fixed</v>
      </c>
      <c r="C259" s="51"/>
      <c r="D259" s="52">
        <f>D$8</f>
        <v>0</v>
      </c>
      <c r="E259" s="25">
        <f t="shared" ref="E259:AC259" si="285">D259+1</f>
        <v>1</v>
      </c>
      <c r="F259" s="25">
        <f t="shared" si="285"/>
        <v>2</v>
      </c>
      <c r="G259" s="25">
        <f t="shared" si="285"/>
        <v>3</v>
      </c>
      <c r="H259" s="25">
        <f t="shared" si="285"/>
        <v>4</v>
      </c>
      <c r="I259" s="25">
        <f t="shared" si="285"/>
        <v>5</v>
      </c>
      <c r="J259" s="25">
        <f t="shared" si="285"/>
        <v>6</v>
      </c>
      <c r="K259" s="25">
        <f t="shared" si="285"/>
        <v>7</v>
      </c>
      <c r="L259" s="25">
        <f t="shared" si="285"/>
        <v>8</v>
      </c>
      <c r="M259" s="25">
        <f t="shared" si="285"/>
        <v>9</v>
      </c>
      <c r="N259" s="25">
        <f t="shared" si="285"/>
        <v>10</v>
      </c>
      <c r="O259" s="25">
        <f t="shared" si="285"/>
        <v>11</v>
      </c>
      <c r="P259" s="25">
        <f t="shared" si="285"/>
        <v>12</v>
      </c>
      <c r="Q259" s="25">
        <f t="shared" si="285"/>
        <v>13</v>
      </c>
      <c r="R259" s="25">
        <f t="shared" si="285"/>
        <v>14</v>
      </c>
      <c r="S259" s="25">
        <f t="shared" si="285"/>
        <v>15</v>
      </c>
      <c r="T259" s="25">
        <f t="shared" si="285"/>
        <v>16</v>
      </c>
      <c r="U259" s="25">
        <f t="shared" si="285"/>
        <v>17</v>
      </c>
      <c r="V259" s="25">
        <f t="shared" si="285"/>
        <v>18</v>
      </c>
      <c r="W259" s="25">
        <f t="shared" si="285"/>
        <v>19</v>
      </c>
      <c r="X259" s="25">
        <f t="shared" si="285"/>
        <v>20</v>
      </c>
      <c r="Y259" s="25">
        <f t="shared" si="285"/>
        <v>21</v>
      </c>
      <c r="Z259" s="25">
        <f t="shared" si="285"/>
        <v>22</v>
      </c>
      <c r="AA259" s="25">
        <f t="shared" si="285"/>
        <v>23</v>
      </c>
      <c r="AB259" s="25">
        <f t="shared" si="285"/>
        <v>24</v>
      </c>
      <c r="AC259" s="25">
        <f t="shared" si="285"/>
        <v>25</v>
      </c>
      <c r="AD259" s="25"/>
      <c r="AE259" s="25"/>
      <c r="AF259" s="50"/>
      <c r="AG259" s="50"/>
      <c r="AH259" s="50"/>
      <c r="AI259" s="50"/>
      <c r="AJ259" s="50"/>
      <c r="AK259" s="50"/>
      <c r="AL259" s="50"/>
      <c r="AM259" s="50"/>
      <c r="AN259" s="50"/>
      <c r="AO259" s="50"/>
      <c r="AP259" s="50"/>
      <c r="AQ259" s="50"/>
      <c r="AR259" s="45"/>
      <c r="AS259" s="45"/>
      <c r="AT259" s="45"/>
      <c r="AU259" s="45"/>
      <c r="AV259" s="45"/>
      <c r="AW259" s="45"/>
      <c r="AX259" s="45"/>
      <c r="AY259" s="45"/>
      <c r="AZ259" s="45"/>
      <c r="BA259" s="45"/>
      <c r="BB259" s="45"/>
      <c r="BC259" s="45"/>
      <c r="BD259" s="45"/>
    </row>
    <row r="260" spans="1:65" s="12" customFormat="1">
      <c r="A260" s="39"/>
      <c r="C260" s="54" t="str">
        <f>$C$137</f>
        <v>New forex borrowing (gross, USD)</v>
      </c>
      <c r="D260" s="85">
        <f t="shared" ref="D260:AC260" si="286">L16</f>
        <v>0</v>
      </c>
      <c r="E260" s="85">
        <f t="shared" si="286"/>
        <v>0</v>
      </c>
      <c r="F260" s="85">
        <f t="shared" si="286"/>
        <v>0</v>
      </c>
      <c r="G260" s="85">
        <f t="shared" si="286"/>
        <v>0</v>
      </c>
      <c r="H260" s="85">
        <f t="shared" si="286"/>
        <v>0</v>
      </c>
      <c r="I260" s="85">
        <f t="shared" si="286"/>
        <v>0</v>
      </c>
      <c r="J260" s="85">
        <f t="shared" si="286"/>
        <v>0</v>
      </c>
      <c r="K260" s="85">
        <f t="shared" si="286"/>
        <v>0</v>
      </c>
      <c r="L260" s="85">
        <f t="shared" si="286"/>
        <v>0</v>
      </c>
      <c r="M260" s="85">
        <f t="shared" si="286"/>
        <v>0</v>
      </c>
      <c r="N260" s="85">
        <f t="shared" si="286"/>
        <v>0</v>
      </c>
      <c r="O260" s="85">
        <f t="shared" si="286"/>
        <v>0</v>
      </c>
      <c r="P260" s="85">
        <f t="shared" si="286"/>
        <v>0</v>
      </c>
      <c r="Q260" s="85">
        <f t="shared" si="286"/>
        <v>0</v>
      </c>
      <c r="R260" s="85">
        <f t="shared" si="286"/>
        <v>0</v>
      </c>
      <c r="S260" s="85">
        <f t="shared" si="286"/>
        <v>0</v>
      </c>
      <c r="T260" s="85">
        <f t="shared" si="286"/>
        <v>0</v>
      </c>
      <c r="U260" s="85">
        <f t="shared" si="286"/>
        <v>0</v>
      </c>
      <c r="V260" s="85">
        <f t="shared" si="286"/>
        <v>0</v>
      </c>
      <c r="W260" s="85">
        <f t="shared" si="286"/>
        <v>0</v>
      </c>
      <c r="X260" s="85">
        <f t="shared" si="286"/>
        <v>0</v>
      </c>
      <c r="Y260" s="85">
        <f t="shared" si="286"/>
        <v>0</v>
      </c>
      <c r="Z260" s="85">
        <f t="shared" si="286"/>
        <v>0</v>
      </c>
      <c r="AA260" s="85">
        <f t="shared" si="286"/>
        <v>0</v>
      </c>
      <c r="AB260" s="85">
        <f t="shared" si="286"/>
        <v>0</v>
      </c>
      <c r="AC260" s="85">
        <f t="shared" si="286"/>
        <v>0</v>
      </c>
      <c r="AD260" s="85"/>
      <c r="AE260" s="85"/>
      <c r="AF260" s="50"/>
      <c r="AG260" s="50"/>
      <c r="AH260" s="50"/>
      <c r="AI260" s="50"/>
      <c r="AJ260" s="50"/>
      <c r="AK260" s="50"/>
      <c r="AL260" s="50"/>
      <c r="AM260" s="50"/>
      <c r="AN260" s="50"/>
      <c r="AO260" s="50"/>
      <c r="AP260" s="50"/>
      <c r="AQ260" s="50"/>
      <c r="AR260" s="45"/>
      <c r="AS260" s="45"/>
      <c r="AT260" s="45"/>
      <c r="AU260" s="45"/>
      <c r="AV260" s="45"/>
      <c r="AW260" s="45"/>
      <c r="AX260" s="45"/>
      <c r="AY260" s="45"/>
      <c r="AZ260" s="45"/>
      <c r="BA260" s="45"/>
      <c r="BB260" s="45"/>
      <c r="BC260" s="45"/>
      <c r="BD260" s="45"/>
    </row>
    <row r="261" spans="1:65" s="12" customFormat="1">
      <c r="A261" s="39"/>
      <c r="C261" s="30" t="str">
        <f>$C$138</f>
        <v>cumulative</v>
      </c>
      <c r="D261" s="126">
        <f>D260</f>
        <v>0</v>
      </c>
      <c r="E261" s="129">
        <f>SUM($D260:E260)</f>
        <v>0</v>
      </c>
      <c r="F261" s="129">
        <f>SUM($D260:F260)</f>
        <v>0</v>
      </c>
      <c r="G261" s="129">
        <f>SUM($D260:G260)</f>
        <v>0</v>
      </c>
      <c r="H261" s="129">
        <f>SUM($D260:H260)</f>
        <v>0</v>
      </c>
      <c r="I261" s="129">
        <f>SUM($D260:I260)</f>
        <v>0</v>
      </c>
      <c r="J261" s="129">
        <f>SUM($D260:J260)</f>
        <v>0</v>
      </c>
      <c r="K261" s="129">
        <f>SUM($D260:K260)</f>
        <v>0</v>
      </c>
      <c r="L261" s="129">
        <f>SUM($D260:L260)</f>
        <v>0</v>
      </c>
      <c r="M261" s="129">
        <f>SUM($D260:M260)</f>
        <v>0</v>
      </c>
      <c r="N261" s="129">
        <f>SUM($D260:N260)</f>
        <v>0</v>
      </c>
      <c r="O261" s="129">
        <f>SUM($D260:O260)</f>
        <v>0</v>
      </c>
      <c r="P261" s="129">
        <f>SUM($D260:P260)</f>
        <v>0</v>
      </c>
      <c r="Q261" s="129">
        <f>SUM($D260:Q260)</f>
        <v>0</v>
      </c>
      <c r="R261" s="129">
        <f>SUM($D260:R260)</f>
        <v>0</v>
      </c>
      <c r="S261" s="129">
        <f>SUM($D260:S260)</f>
        <v>0</v>
      </c>
      <c r="T261" s="129">
        <f>SUM($D260:T260)</f>
        <v>0</v>
      </c>
      <c r="U261" s="129">
        <f>SUM($D260:U260)</f>
        <v>0</v>
      </c>
      <c r="V261" s="129">
        <f>SUM($D260:V260)</f>
        <v>0</v>
      </c>
      <c r="W261" s="129">
        <f>SUM($D260:W260)</f>
        <v>0</v>
      </c>
      <c r="X261" s="129">
        <f>SUM($D260:X260)</f>
        <v>0</v>
      </c>
      <c r="Y261" s="129">
        <f>SUM($D260:Y260)</f>
        <v>0</v>
      </c>
      <c r="Z261" s="129">
        <f>SUM($D260:Z260)</f>
        <v>0</v>
      </c>
      <c r="AA261" s="129">
        <f>SUM($D260:AA260)</f>
        <v>0</v>
      </c>
      <c r="AB261" s="129">
        <f>SUM($D260:AB260)</f>
        <v>0</v>
      </c>
      <c r="AC261" s="129">
        <f>SUM($D260:AC260)</f>
        <v>0</v>
      </c>
      <c r="AD261" s="129"/>
      <c r="AE261" s="129"/>
      <c r="AF261" s="50"/>
      <c r="AG261" s="50"/>
      <c r="AH261" s="50"/>
      <c r="AI261" s="50"/>
      <c r="AJ261" s="50"/>
      <c r="AK261" s="50"/>
      <c r="AL261" s="50"/>
      <c r="AM261" s="50"/>
      <c r="AN261" s="50"/>
      <c r="AO261" s="50"/>
      <c r="AP261" s="50"/>
      <c r="AQ261" s="50"/>
      <c r="AR261" s="45"/>
      <c r="AS261" s="45"/>
      <c r="AT261" s="45"/>
      <c r="AU261" s="45"/>
      <c r="AV261" s="45"/>
      <c r="AW261" s="45"/>
      <c r="AX261" s="45"/>
      <c r="AY261" s="45"/>
      <c r="AZ261" s="45"/>
      <c r="BA261" s="45"/>
      <c r="BB261" s="45"/>
      <c r="BC261" s="45"/>
      <c r="BD261" s="45"/>
    </row>
    <row r="262" spans="1:65" s="12" customFormat="1">
      <c r="A262" s="39"/>
      <c r="C262" s="30" t="str">
        <f>$C$139</f>
        <v>Stock of new forex debt (in USD)</v>
      </c>
      <c r="D262" s="129">
        <f>D260-D266</f>
        <v>0</v>
      </c>
      <c r="E262" s="126">
        <f t="shared" ref="E262:AC262" si="287">D262+E260-E266</f>
        <v>0</v>
      </c>
      <c r="F262" s="126">
        <f t="shared" si="287"/>
        <v>0</v>
      </c>
      <c r="G262" s="126">
        <f t="shared" si="287"/>
        <v>0</v>
      </c>
      <c r="H262" s="126">
        <f t="shared" si="287"/>
        <v>0</v>
      </c>
      <c r="I262" s="126">
        <f t="shared" si="287"/>
        <v>0</v>
      </c>
      <c r="J262" s="126">
        <f t="shared" si="287"/>
        <v>0</v>
      </c>
      <c r="K262" s="126">
        <f t="shared" si="287"/>
        <v>0</v>
      </c>
      <c r="L262" s="126">
        <f t="shared" si="287"/>
        <v>0</v>
      </c>
      <c r="M262" s="126">
        <f t="shared" si="287"/>
        <v>0</v>
      </c>
      <c r="N262" s="126">
        <f t="shared" si="287"/>
        <v>0</v>
      </c>
      <c r="O262" s="126">
        <f t="shared" si="287"/>
        <v>0</v>
      </c>
      <c r="P262" s="126">
        <f t="shared" si="287"/>
        <v>0</v>
      </c>
      <c r="Q262" s="126">
        <f t="shared" si="287"/>
        <v>0</v>
      </c>
      <c r="R262" s="126">
        <f t="shared" si="287"/>
        <v>0</v>
      </c>
      <c r="S262" s="126">
        <f t="shared" si="287"/>
        <v>0</v>
      </c>
      <c r="T262" s="126">
        <f t="shared" si="287"/>
        <v>0</v>
      </c>
      <c r="U262" s="126">
        <f t="shared" si="287"/>
        <v>0</v>
      </c>
      <c r="V262" s="126">
        <f t="shared" si="287"/>
        <v>0</v>
      </c>
      <c r="W262" s="126">
        <f t="shared" si="287"/>
        <v>0</v>
      </c>
      <c r="X262" s="126">
        <f t="shared" si="287"/>
        <v>0</v>
      </c>
      <c r="Y262" s="126">
        <f t="shared" si="287"/>
        <v>0</v>
      </c>
      <c r="Z262" s="126">
        <f t="shared" si="287"/>
        <v>0</v>
      </c>
      <c r="AA262" s="126">
        <f t="shared" si="287"/>
        <v>0</v>
      </c>
      <c r="AB262" s="126">
        <f t="shared" si="287"/>
        <v>0</v>
      </c>
      <c r="AC262" s="126">
        <f t="shared" si="287"/>
        <v>0</v>
      </c>
      <c r="AD262" s="126"/>
      <c r="AE262" s="126"/>
      <c r="AF262" s="50"/>
      <c r="AG262" s="50"/>
      <c r="AH262" s="50"/>
      <c r="AI262" s="50"/>
      <c r="AJ262" s="50"/>
      <c r="AK262" s="50"/>
      <c r="AL262" s="50"/>
      <c r="AM262" s="50"/>
      <c r="AN262" s="50"/>
      <c r="AO262" s="50"/>
      <c r="AP262" s="50"/>
      <c r="AQ262" s="50"/>
      <c r="AR262" s="45"/>
      <c r="AS262" s="45"/>
      <c r="AT262" s="45"/>
      <c r="AU262" s="45"/>
      <c r="AV262" s="45"/>
      <c r="AW262" s="45"/>
      <c r="AX262" s="45"/>
      <c r="AY262" s="45"/>
      <c r="AZ262" s="45"/>
      <c r="BA262" s="45"/>
      <c r="BB262" s="45"/>
      <c r="BC262" s="45"/>
      <c r="BD262" s="45"/>
    </row>
    <row r="263" spans="1:65" s="12" customFormat="1">
      <c r="A263" s="39"/>
      <c r="C263" s="30" t="str">
        <f>+TEXT(C252,"#")&amp;"   "&amp;TEXT(A245,"#")</f>
        <v>PV of debt   IDA NEW Blend fixed</v>
      </c>
      <c r="D263" s="56">
        <f>D260*D252/100</f>
        <v>0</v>
      </c>
      <c r="E263" s="56">
        <f t="shared" ref="E263:AC263" si="288">IF((D263*(1+$B249)-E264)&lt;=0,E260*$D252/100,D263*(1+$B249)-E264+E260*$D252/100)</f>
        <v>0</v>
      </c>
      <c r="F263" s="56">
        <f t="shared" si="288"/>
        <v>0</v>
      </c>
      <c r="G263" s="56">
        <f t="shared" si="288"/>
        <v>0</v>
      </c>
      <c r="H263" s="56">
        <f t="shared" si="288"/>
        <v>0</v>
      </c>
      <c r="I263" s="56">
        <f t="shared" si="288"/>
        <v>0</v>
      </c>
      <c r="J263" s="56">
        <f t="shared" si="288"/>
        <v>0</v>
      </c>
      <c r="K263" s="56">
        <f t="shared" si="288"/>
        <v>0</v>
      </c>
      <c r="L263" s="56">
        <f t="shared" si="288"/>
        <v>0</v>
      </c>
      <c r="M263" s="56">
        <f t="shared" si="288"/>
        <v>0</v>
      </c>
      <c r="N263" s="56">
        <f t="shared" si="288"/>
        <v>0</v>
      </c>
      <c r="O263" s="56">
        <f t="shared" si="288"/>
        <v>0</v>
      </c>
      <c r="P263" s="56">
        <f t="shared" si="288"/>
        <v>0</v>
      </c>
      <c r="Q263" s="56">
        <f t="shared" si="288"/>
        <v>0</v>
      </c>
      <c r="R263" s="56">
        <f t="shared" si="288"/>
        <v>0</v>
      </c>
      <c r="S263" s="56">
        <f t="shared" si="288"/>
        <v>0</v>
      </c>
      <c r="T263" s="56">
        <f t="shared" si="288"/>
        <v>0</v>
      </c>
      <c r="U263" s="56">
        <f t="shared" si="288"/>
        <v>0</v>
      </c>
      <c r="V263" s="56">
        <f t="shared" si="288"/>
        <v>0</v>
      </c>
      <c r="W263" s="56">
        <f t="shared" si="288"/>
        <v>0</v>
      </c>
      <c r="X263" s="56">
        <f t="shared" si="288"/>
        <v>0</v>
      </c>
      <c r="Y263" s="56">
        <f t="shared" si="288"/>
        <v>0</v>
      </c>
      <c r="Z263" s="56">
        <f t="shared" si="288"/>
        <v>0</v>
      </c>
      <c r="AA263" s="56">
        <f t="shared" si="288"/>
        <v>0</v>
      </c>
      <c r="AB263" s="56">
        <f t="shared" si="288"/>
        <v>0</v>
      </c>
      <c r="AC263" s="56">
        <f t="shared" si="288"/>
        <v>0</v>
      </c>
      <c r="AD263" s="56"/>
      <c r="AE263" s="56"/>
      <c r="AF263" s="50"/>
      <c r="AG263" s="50"/>
      <c r="AH263" s="50"/>
      <c r="AI263" s="50"/>
      <c r="AJ263" s="50"/>
      <c r="AK263" s="50"/>
      <c r="AL263" s="50"/>
      <c r="AM263" s="50"/>
      <c r="AN263" s="50"/>
      <c r="AO263" s="50"/>
      <c r="AP263" s="50"/>
      <c r="AQ263" s="50"/>
      <c r="AR263" s="50"/>
      <c r="AS263" s="50"/>
      <c r="AT263" s="50"/>
      <c r="AU263" s="50"/>
      <c r="AV263" s="50"/>
      <c r="AW263" s="50"/>
      <c r="AX263" s="50"/>
      <c r="AY263" s="50"/>
      <c r="AZ263" s="50"/>
      <c r="BA263" s="50"/>
      <c r="BB263" s="50"/>
      <c r="BC263" s="50"/>
      <c r="BD263" s="50"/>
    </row>
    <row r="264" spans="1:65" s="12" customFormat="1">
      <c r="C264" s="30" t="str">
        <f>$C$141</f>
        <v>Total debt service (in USD)</v>
      </c>
      <c r="D264" s="129">
        <f t="shared" ref="D264:AC264" si="289">D265+D266</f>
        <v>0</v>
      </c>
      <c r="E264" s="129">
        <f t="shared" si="289"/>
        <v>0</v>
      </c>
      <c r="F264" s="129">
        <f t="shared" si="289"/>
        <v>0</v>
      </c>
      <c r="G264" s="129">
        <f t="shared" si="289"/>
        <v>0</v>
      </c>
      <c r="H264" s="129">
        <f t="shared" si="289"/>
        <v>0</v>
      </c>
      <c r="I264" s="129">
        <f t="shared" si="289"/>
        <v>0</v>
      </c>
      <c r="J264" s="129">
        <f t="shared" si="289"/>
        <v>0</v>
      </c>
      <c r="K264" s="129">
        <f t="shared" si="289"/>
        <v>0</v>
      </c>
      <c r="L264" s="129">
        <f t="shared" si="289"/>
        <v>0</v>
      </c>
      <c r="M264" s="129">
        <f t="shared" si="289"/>
        <v>0</v>
      </c>
      <c r="N264" s="129">
        <f t="shared" si="289"/>
        <v>0</v>
      </c>
      <c r="O264" s="129">
        <f t="shared" si="289"/>
        <v>0</v>
      </c>
      <c r="P264" s="129">
        <f t="shared" si="289"/>
        <v>0</v>
      </c>
      <c r="Q264" s="129">
        <f t="shared" si="289"/>
        <v>0</v>
      </c>
      <c r="R264" s="129">
        <f t="shared" si="289"/>
        <v>0</v>
      </c>
      <c r="S264" s="129">
        <f t="shared" si="289"/>
        <v>0</v>
      </c>
      <c r="T264" s="129">
        <f t="shared" si="289"/>
        <v>0</v>
      </c>
      <c r="U264" s="129">
        <f t="shared" si="289"/>
        <v>0</v>
      </c>
      <c r="V264" s="129">
        <f t="shared" si="289"/>
        <v>0</v>
      </c>
      <c r="W264" s="129">
        <f t="shared" si="289"/>
        <v>0</v>
      </c>
      <c r="X264" s="129">
        <f t="shared" si="289"/>
        <v>0</v>
      </c>
      <c r="Y264" s="129">
        <f t="shared" si="289"/>
        <v>0</v>
      </c>
      <c r="Z264" s="129">
        <f t="shared" si="289"/>
        <v>0</v>
      </c>
      <c r="AA264" s="129">
        <f t="shared" si="289"/>
        <v>0</v>
      </c>
      <c r="AB264" s="129">
        <f t="shared" si="289"/>
        <v>0</v>
      </c>
      <c r="AC264" s="129">
        <f t="shared" si="289"/>
        <v>0</v>
      </c>
      <c r="AD264" s="129"/>
      <c r="AE264" s="129"/>
      <c r="AF264" s="23"/>
      <c r="AG264" s="23"/>
      <c r="AH264" s="23"/>
      <c r="AI264" s="23"/>
      <c r="AJ264" s="23"/>
      <c r="AK264" s="23"/>
      <c r="AL264" s="23"/>
      <c r="AM264" s="23"/>
      <c r="AN264" s="23"/>
      <c r="AO264" s="23"/>
      <c r="AP264" s="59"/>
      <c r="AQ264" s="23"/>
      <c r="AR264" s="45"/>
      <c r="AS264" s="45"/>
      <c r="AT264" s="45"/>
      <c r="AU264" s="45"/>
      <c r="AV264" s="45"/>
      <c r="AW264" s="45"/>
      <c r="AX264" s="45"/>
      <c r="AY264" s="45"/>
      <c r="AZ264" s="45"/>
      <c r="BA264" s="45"/>
      <c r="BB264" s="45"/>
      <c r="BC264" s="45"/>
      <c r="BD264" s="45"/>
    </row>
    <row r="265" spans="1:65" s="12" customFormat="1">
      <c r="C265" s="30" t="str">
        <f>$C$142</f>
        <v>Interest</v>
      </c>
      <c r="D265" s="129"/>
      <c r="E265" s="129">
        <f t="shared" ref="E265:AC265" si="290">$B248*D262</f>
        <v>0</v>
      </c>
      <c r="F265" s="129">
        <f t="shared" si="290"/>
        <v>0</v>
      </c>
      <c r="G265" s="129">
        <f t="shared" si="290"/>
        <v>0</v>
      </c>
      <c r="H265" s="129">
        <f t="shared" si="290"/>
        <v>0</v>
      </c>
      <c r="I265" s="129">
        <f t="shared" si="290"/>
        <v>0</v>
      </c>
      <c r="J265" s="129">
        <f t="shared" si="290"/>
        <v>0</v>
      </c>
      <c r="K265" s="129">
        <f t="shared" si="290"/>
        <v>0</v>
      </c>
      <c r="L265" s="129">
        <f t="shared" si="290"/>
        <v>0</v>
      </c>
      <c r="M265" s="129">
        <f t="shared" si="290"/>
        <v>0</v>
      </c>
      <c r="N265" s="129">
        <f t="shared" si="290"/>
        <v>0</v>
      </c>
      <c r="O265" s="129">
        <f t="shared" si="290"/>
        <v>0</v>
      </c>
      <c r="P265" s="129">
        <f t="shared" si="290"/>
        <v>0</v>
      </c>
      <c r="Q265" s="129">
        <f t="shared" si="290"/>
        <v>0</v>
      </c>
      <c r="R265" s="129">
        <f t="shared" si="290"/>
        <v>0</v>
      </c>
      <c r="S265" s="129">
        <f t="shared" si="290"/>
        <v>0</v>
      </c>
      <c r="T265" s="129">
        <f t="shared" si="290"/>
        <v>0</v>
      </c>
      <c r="U265" s="129">
        <f t="shared" si="290"/>
        <v>0</v>
      </c>
      <c r="V265" s="129">
        <f t="shared" si="290"/>
        <v>0</v>
      </c>
      <c r="W265" s="129">
        <f t="shared" si="290"/>
        <v>0</v>
      </c>
      <c r="X265" s="129">
        <f t="shared" si="290"/>
        <v>0</v>
      </c>
      <c r="Y265" s="129">
        <f t="shared" si="290"/>
        <v>0</v>
      </c>
      <c r="Z265" s="129">
        <f t="shared" si="290"/>
        <v>0</v>
      </c>
      <c r="AA265" s="129">
        <f t="shared" si="290"/>
        <v>0</v>
      </c>
      <c r="AB265" s="129">
        <f t="shared" si="290"/>
        <v>0</v>
      </c>
      <c r="AC265" s="129">
        <f t="shared" si="290"/>
        <v>0</v>
      </c>
      <c r="AD265" s="129"/>
      <c r="AE265" s="129"/>
      <c r="AF265" s="45"/>
      <c r="AG265" s="45"/>
      <c r="AH265" s="45"/>
      <c r="AI265" s="45"/>
      <c r="AJ265" s="45"/>
      <c r="AK265" s="45"/>
      <c r="AL265" s="45"/>
      <c r="AM265" s="45"/>
      <c r="AN265" s="45"/>
      <c r="AO265" s="45"/>
      <c r="AP265" s="60"/>
      <c r="AQ265" s="45"/>
      <c r="AR265" s="45"/>
      <c r="AS265" s="45"/>
      <c r="AT265" s="45"/>
      <c r="AU265" s="45"/>
      <c r="AV265" s="45"/>
      <c r="AW265" s="45"/>
      <c r="AX265" s="45"/>
      <c r="AY265" s="45"/>
      <c r="AZ265" s="45"/>
      <c r="BA265" s="45"/>
      <c r="BB265" s="45"/>
      <c r="BC265" s="45"/>
      <c r="BD265" s="45"/>
    </row>
    <row r="266" spans="1:65" s="12" customFormat="1">
      <c r="C266" s="30" t="str">
        <f>$C$143</f>
        <v>Amortization</v>
      </c>
      <c r="D266" s="129">
        <f>(D255-D257)/(B247-B246)</f>
        <v>0</v>
      </c>
      <c r="E266" s="129">
        <f>(E255-E257)/(B247-B246)</f>
        <v>0</v>
      </c>
      <c r="F266" s="129">
        <f>(F255-F257)/(B247-B246)</f>
        <v>0</v>
      </c>
      <c r="G266" s="129">
        <f>(G255-G257)/(B247-B246)</f>
        <v>0</v>
      </c>
      <c r="H266" s="129">
        <f>(H255-H257)/(B247-B246)</f>
        <v>0</v>
      </c>
      <c r="I266" s="129">
        <f>(I255-I257)/(B247-B246)</f>
        <v>0</v>
      </c>
      <c r="J266" s="129">
        <f>(J255-J257)/(B247-B246)</f>
        <v>0</v>
      </c>
      <c r="K266" s="130">
        <f>(K255-K257)/(B247-B246)</f>
        <v>0</v>
      </c>
      <c r="L266" s="129">
        <f>(L255-L257)/(B247-B246)</f>
        <v>0</v>
      </c>
      <c r="M266" s="129">
        <f>(M255-M257)/(B247-B246)</f>
        <v>0</v>
      </c>
      <c r="N266" s="129">
        <f>(N255-N257)/(B247-B246)</f>
        <v>0</v>
      </c>
      <c r="O266" s="129">
        <f>(O255-O257)/(B247-B246)</f>
        <v>0</v>
      </c>
      <c r="P266" s="129">
        <f>(P255-P257)/(B247-B246)</f>
        <v>0</v>
      </c>
      <c r="Q266" s="129">
        <f>(Q255-Q257)/(B247-B246)</f>
        <v>0</v>
      </c>
      <c r="R266" s="129">
        <f>(R255-R257)/(B247-B246)</f>
        <v>0</v>
      </c>
      <c r="S266" s="129">
        <f>(S255-S257)/(B247-B246)</f>
        <v>0</v>
      </c>
      <c r="T266" s="129">
        <f>(T255-T257)/(B247-B246)</f>
        <v>0</v>
      </c>
      <c r="U266" s="129">
        <f>(U255-U257)/(B247-B246)</f>
        <v>0</v>
      </c>
      <c r="V266" s="129">
        <f>(V255-V257)/(B247-B246)</f>
        <v>0</v>
      </c>
      <c r="W266" s="129">
        <f>(W255-W257)/(B247-B246)</f>
        <v>0</v>
      </c>
      <c r="X266" s="129">
        <f>(X255-X257)/(B247-B246)</f>
        <v>0</v>
      </c>
      <c r="Y266" s="129">
        <f>(Y255-Y257)/(B247-B246)</f>
        <v>0</v>
      </c>
      <c r="Z266" s="129">
        <f>(Z255-Z257)/(B247-B246)</f>
        <v>0</v>
      </c>
      <c r="AA266" s="129">
        <f>(AA255-AA257)/(B247-B246)</f>
        <v>0</v>
      </c>
      <c r="AB266" s="129">
        <f>(AB255-AB257)/(B247-B246)</f>
        <v>0</v>
      </c>
      <c r="AC266" s="129">
        <f>(AC255-AC257)/(B247-B246)</f>
        <v>0</v>
      </c>
      <c r="AD266" s="129"/>
      <c r="AE266" s="129"/>
      <c r="AF266" s="46"/>
      <c r="AG266" s="46"/>
      <c r="AH266" s="46"/>
      <c r="AI266" s="46"/>
      <c r="AJ266" s="46"/>
      <c r="AK266" s="46"/>
      <c r="AL266" s="46"/>
      <c r="AM266" s="46"/>
      <c r="AN266" s="46"/>
      <c r="AO266" s="46"/>
      <c r="AP266" s="46"/>
      <c r="AQ266" s="46"/>
      <c r="AR266" s="45"/>
      <c r="AS266" s="45"/>
      <c r="AT266" s="45"/>
      <c r="AU266" s="45"/>
      <c r="AV266" s="45"/>
      <c r="AW266" s="45"/>
      <c r="AX266" s="45"/>
      <c r="AY266" s="45"/>
      <c r="AZ266" s="45"/>
      <c r="BA266" s="45"/>
      <c r="BB266" s="45"/>
      <c r="BC266" s="45"/>
      <c r="BD266" s="45"/>
    </row>
    <row r="267" spans="1:65" s="12" customFormat="1" ht="10.5" customHeight="1">
      <c r="A267" s="39"/>
      <c r="AF267" s="45"/>
      <c r="AG267" s="45"/>
      <c r="AH267" s="45"/>
      <c r="AI267" s="45"/>
      <c r="AJ267" s="45"/>
      <c r="AK267" s="45"/>
      <c r="AL267" s="45"/>
      <c r="AM267" s="45"/>
      <c r="AN267" s="45"/>
      <c r="AO267" s="45"/>
      <c r="AP267" s="45"/>
      <c r="AQ267" s="45"/>
      <c r="AR267" s="45"/>
      <c r="AS267" s="45"/>
      <c r="AT267" s="45"/>
      <c r="AU267" s="45"/>
      <c r="AV267" s="45"/>
      <c r="AW267" s="45"/>
      <c r="AX267" s="45"/>
      <c r="AY267" s="45"/>
      <c r="AZ267" s="45"/>
      <c r="BA267" s="45"/>
      <c r="BB267" s="45"/>
      <c r="BC267" s="45"/>
      <c r="BD267" s="45"/>
    </row>
    <row r="268" spans="1:65" s="133" customFormat="1" ht="19.5" customHeight="1">
      <c r="A268" s="134" t="str">
        <f>B17</f>
        <v>IDA NEW 60-year credits</v>
      </c>
      <c r="D268" s="82">
        <f t="shared" ref="D268:AI268" si="291">+VLOOKUP($A268,$B$107:$BL$117,D$113,FALSE)</f>
        <v>0</v>
      </c>
      <c r="E268" s="82">
        <f t="shared" si="291"/>
        <v>0</v>
      </c>
      <c r="F268" s="82">
        <f t="shared" si="291"/>
        <v>0</v>
      </c>
      <c r="G268" s="82">
        <f t="shared" si="291"/>
        <v>0</v>
      </c>
      <c r="H268" s="82">
        <f t="shared" si="291"/>
        <v>0</v>
      </c>
      <c r="I268" s="82">
        <f t="shared" si="291"/>
        <v>0</v>
      </c>
      <c r="J268" s="82">
        <f t="shared" si="291"/>
        <v>0</v>
      </c>
      <c r="K268" s="82">
        <f t="shared" si="291"/>
        <v>0</v>
      </c>
      <c r="L268" s="82">
        <f t="shared" si="291"/>
        <v>0</v>
      </c>
      <c r="M268" s="82">
        <f t="shared" si="291"/>
        <v>0</v>
      </c>
      <c r="N268" s="82">
        <f t="shared" si="291"/>
        <v>0</v>
      </c>
      <c r="O268" s="82">
        <f t="shared" si="291"/>
        <v>0</v>
      </c>
      <c r="P268" s="82">
        <f t="shared" si="291"/>
        <v>0</v>
      </c>
      <c r="Q268" s="82">
        <f t="shared" si="291"/>
        <v>0</v>
      </c>
      <c r="R268" s="82">
        <f t="shared" si="291"/>
        <v>0</v>
      </c>
      <c r="S268" s="82">
        <f t="shared" si="291"/>
        <v>0</v>
      </c>
      <c r="T268" s="82">
        <f t="shared" si="291"/>
        <v>0</v>
      </c>
      <c r="U268" s="82">
        <f t="shared" si="291"/>
        <v>0</v>
      </c>
      <c r="V268" s="82">
        <f t="shared" si="291"/>
        <v>0</v>
      </c>
      <c r="W268" s="82">
        <f t="shared" si="291"/>
        <v>0</v>
      </c>
      <c r="X268" s="82">
        <f t="shared" si="291"/>
        <v>0</v>
      </c>
      <c r="Y268" s="82">
        <f t="shared" si="291"/>
        <v>2.5000000000000001E-2</v>
      </c>
      <c r="Z268" s="82">
        <f t="shared" si="291"/>
        <v>2.5000000000000001E-2</v>
      </c>
      <c r="AA268" s="82">
        <f t="shared" si="291"/>
        <v>2.5000000000000001E-2</v>
      </c>
      <c r="AB268" s="82">
        <f t="shared" si="291"/>
        <v>2.5000000000000001E-2</v>
      </c>
      <c r="AC268" s="82">
        <f t="shared" si="291"/>
        <v>2.5000000000000001E-2</v>
      </c>
      <c r="AD268" s="82">
        <f t="shared" si="291"/>
        <v>2.5000000000000001E-2</v>
      </c>
      <c r="AE268" s="82">
        <f t="shared" si="291"/>
        <v>2.5000000000000001E-2</v>
      </c>
      <c r="AF268" s="82">
        <f t="shared" si="291"/>
        <v>2.5000000000000001E-2</v>
      </c>
      <c r="AG268" s="82">
        <f t="shared" si="291"/>
        <v>2.5000000000000001E-2</v>
      </c>
      <c r="AH268" s="82">
        <f t="shared" si="291"/>
        <v>2.5000000000000001E-2</v>
      </c>
      <c r="AI268" s="82">
        <f t="shared" si="291"/>
        <v>2.5000000000000001E-2</v>
      </c>
      <c r="AJ268" s="82">
        <f t="shared" ref="AJ268:BL268" si="292">+VLOOKUP($A268,$B$107:$BL$117,AJ$113,FALSE)</f>
        <v>2.5000000000000001E-2</v>
      </c>
      <c r="AK268" s="82">
        <f t="shared" si="292"/>
        <v>2.5000000000000001E-2</v>
      </c>
      <c r="AL268" s="82">
        <f t="shared" si="292"/>
        <v>2.5000000000000001E-2</v>
      </c>
      <c r="AM268" s="82">
        <f t="shared" si="292"/>
        <v>2.5000000000000001E-2</v>
      </c>
      <c r="AN268" s="82">
        <f t="shared" si="292"/>
        <v>2.5000000000000001E-2</v>
      </c>
      <c r="AO268" s="82">
        <f t="shared" si="292"/>
        <v>2.5000000000000001E-2</v>
      </c>
      <c r="AP268" s="82">
        <f t="shared" si="292"/>
        <v>2.5000000000000001E-2</v>
      </c>
      <c r="AQ268" s="82">
        <f t="shared" si="292"/>
        <v>2.5000000000000001E-2</v>
      </c>
      <c r="AR268" s="82">
        <f t="shared" si="292"/>
        <v>2.5000000000000001E-2</v>
      </c>
      <c r="AS268" s="82">
        <f t="shared" si="292"/>
        <v>2.5000000000000001E-2</v>
      </c>
      <c r="AT268" s="82">
        <f t="shared" si="292"/>
        <v>2.5000000000000001E-2</v>
      </c>
      <c r="AU268" s="82">
        <f t="shared" si="292"/>
        <v>2.5000000000000001E-2</v>
      </c>
      <c r="AV268" s="82">
        <f t="shared" si="292"/>
        <v>2.5000000000000001E-2</v>
      </c>
      <c r="AW268" s="82">
        <f t="shared" si="292"/>
        <v>2.5000000000000001E-2</v>
      </c>
      <c r="AX268" s="82">
        <f t="shared" si="292"/>
        <v>2.5000000000000001E-2</v>
      </c>
      <c r="AY268" s="82">
        <f t="shared" si="292"/>
        <v>2.5000000000000001E-2</v>
      </c>
      <c r="AZ268" s="82">
        <f t="shared" si="292"/>
        <v>2.5000000000000001E-2</v>
      </c>
      <c r="BA268" s="82">
        <f t="shared" si="292"/>
        <v>2.5000000000000001E-2</v>
      </c>
      <c r="BB268" s="82">
        <f t="shared" si="292"/>
        <v>2.5000000000000001E-2</v>
      </c>
      <c r="BC268" s="82">
        <f t="shared" si="292"/>
        <v>2.5000000000000001E-2</v>
      </c>
      <c r="BD268" s="82">
        <f t="shared" si="292"/>
        <v>2.5000000000000001E-2</v>
      </c>
      <c r="BE268" s="82">
        <f t="shared" si="292"/>
        <v>2.5000000000000001E-2</v>
      </c>
      <c r="BF268" s="82">
        <f t="shared" si="292"/>
        <v>2.5000000000000001E-2</v>
      </c>
      <c r="BG268" s="82">
        <f t="shared" si="292"/>
        <v>2.5000000000000001E-2</v>
      </c>
      <c r="BH268" s="82">
        <f t="shared" si="292"/>
        <v>2.5000000000000001E-2</v>
      </c>
      <c r="BI268" s="82">
        <f t="shared" si="292"/>
        <v>2.5000000000000001E-2</v>
      </c>
      <c r="BJ268" s="82">
        <f t="shared" si="292"/>
        <v>2.5000000000000001E-2</v>
      </c>
      <c r="BK268" s="82">
        <f t="shared" si="292"/>
        <v>2.5000000000000001E-2</v>
      </c>
      <c r="BL268" s="82">
        <f t="shared" si="292"/>
        <v>2.5000000000000001E-2</v>
      </c>
    </row>
    <row r="269" spans="1:65" s="12" customFormat="1" ht="24.95" customHeight="1">
      <c r="A269" s="112" t="str">
        <f>B17</f>
        <v>IDA NEW 60-year credits</v>
      </c>
      <c r="C269" s="17"/>
      <c r="D269" s="12">
        <f t="shared" ref="D269:AI269" si="293">+D122</f>
        <v>0</v>
      </c>
      <c r="E269" s="12">
        <f t="shared" si="293"/>
        <v>1</v>
      </c>
      <c r="F269" s="12">
        <f t="shared" si="293"/>
        <v>2</v>
      </c>
      <c r="G269" s="12">
        <f t="shared" si="293"/>
        <v>3</v>
      </c>
      <c r="H269" s="12">
        <f t="shared" si="293"/>
        <v>4</v>
      </c>
      <c r="I269" s="12">
        <f t="shared" si="293"/>
        <v>5</v>
      </c>
      <c r="J269" s="12">
        <f t="shared" si="293"/>
        <v>6</v>
      </c>
      <c r="K269" s="12">
        <f t="shared" si="293"/>
        <v>7</v>
      </c>
      <c r="L269" s="12">
        <f t="shared" si="293"/>
        <v>8</v>
      </c>
      <c r="M269" s="12">
        <f t="shared" si="293"/>
        <v>9</v>
      </c>
      <c r="N269" s="12">
        <f t="shared" si="293"/>
        <v>10</v>
      </c>
      <c r="O269" s="12">
        <f t="shared" si="293"/>
        <v>11</v>
      </c>
      <c r="P269" s="12">
        <f t="shared" si="293"/>
        <v>12</v>
      </c>
      <c r="Q269" s="12">
        <f t="shared" si="293"/>
        <v>13</v>
      </c>
      <c r="R269" s="12">
        <f t="shared" si="293"/>
        <v>14</v>
      </c>
      <c r="S269" s="12">
        <f t="shared" si="293"/>
        <v>15</v>
      </c>
      <c r="T269" s="12">
        <f t="shared" si="293"/>
        <v>16</v>
      </c>
      <c r="U269" s="12">
        <f t="shared" si="293"/>
        <v>17</v>
      </c>
      <c r="V269" s="12">
        <f t="shared" si="293"/>
        <v>18</v>
      </c>
      <c r="W269" s="12">
        <f t="shared" si="293"/>
        <v>19</v>
      </c>
      <c r="X269" s="12">
        <f t="shared" si="293"/>
        <v>20</v>
      </c>
      <c r="Y269" s="12">
        <f t="shared" si="293"/>
        <v>21</v>
      </c>
      <c r="Z269" s="12">
        <f t="shared" si="293"/>
        <v>22</v>
      </c>
      <c r="AA269" s="12">
        <f t="shared" si="293"/>
        <v>23</v>
      </c>
      <c r="AB269" s="12">
        <f t="shared" si="293"/>
        <v>24</v>
      </c>
      <c r="AC269" s="12">
        <f t="shared" si="293"/>
        <v>25</v>
      </c>
      <c r="AD269" s="12">
        <f t="shared" si="293"/>
        <v>26</v>
      </c>
      <c r="AE269" s="12">
        <f t="shared" si="293"/>
        <v>27</v>
      </c>
      <c r="AF269" s="12">
        <f t="shared" si="293"/>
        <v>28</v>
      </c>
      <c r="AG269" s="12">
        <f t="shared" si="293"/>
        <v>29</v>
      </c>
      <c r="AH269" s="12">
        <f t="shared" si="293"/>
        <v>30</v>
      </c>
      <c r="AI269" s="12">
        <f t="shared" si="293"/>
        <v>31</v>
      </c>
      <c r="AJ269" s="12">
        <f t="shared" ref="AJ269:BL269" si="294">+AJ122</f>
        <v>32</v>
      </c>
      <c r="AK269" s="12">
        <f t="shared" si="294"/>
        <v>33</v>
      </c>
      <c r="AL269" s="12">
        <f t="shared" si="294"/>
        <v>34</v>
      </c>
      <c r="AM269" s="12">
        <f t="shared" si="294"/>
        <v>35</v>
      </c>
      <c r="AN269" s="12">
        <f t="shared" si="294"/>
        <v>36</v>
      </c>
      <c r="AO269" s="12">
        <f t="shared" si="294"/>
        <v>37</v>
      </c>
      <c r="AP269" s="12">
        <f t="shared" si="294"/>
        <v>38</v>
      </c>
      <c r="AQ269" s="12">
        <f t="shared" si="294"/>
        <v>39</v>
      </c>
      <c r="AR269" s="12">
        <f t="shared" si="294"/>
        <v>40</v>
      </c>
      <c r="AS269" s="12">
        <f t="shared" si="294"/>
        <v>41</v>
      </c>
      <c r="AT269" s="12">
        <f t="shared" si="294"/>
        <v>42</v>
      </c>
      <c r="AU269" s="12">
        <f t="shared" si="294"/>
        <v>43</v>
      </c>
      <c r="AV269" s="12">
        <f t="shared" si="294"/>
        <v>44</v>
      </c>
      <c r="AW269" s="12">
        <f t="shared" si="294"/>
        <v>45</v>
      </c>
      <c r="AX269" s="12">
        <f t="shared" si="294"/>
        <v>46</v>
      </c>
      <c r="AY269" s="12">
        <f t="shared" si="294"/>
        <v>47</v>
      </c>
      <c r="AZ269" s="12">
        <f t="shared" si="294"/>
        <v>48</v>
      </c>
      <c r="BA269" s="12">
        <f t="shared" si="294"/>
        <v>49</v>
      </c>
      <c r="BB269" s="12">
        <f t="shared" si="294"/>
        <v>50</v>
      </c>
      <c r="BC269" s="12">
        <f t="shared" si="294"/>
        <v>51</v>
      </c>
      <c r="BD269" s="12">
        <f t="shared" si="294"/>
        <v>52</v>
      </c>
      <c r="BE269" s="12">
        <f t="shared" si="294"/>
        <v>53</v>
      </c>
      <c r="BF269" s="12">
        <f t="shared" si="294"/>
        <v>54</v>
      </c>
      <c r="BG269" s="12">
        <f t="shared" si="294"/>
        <v>55</v>
      </c>
      <c r="BH269" s="12">
        <f t="shared" si="294"/>
        <v>56</v>
      </c>
      <c r="BI269" s="12">
        <f t="shared" si="294"/>
        <v>57</v>
      </c>
      <c r="BJ269" s="12">
        <f t="shared" si="294"/>
        <v>58</v>
      </c>
      <c r="BK269" s="12">
        <f t="shared" si="294"/>
        <v>59</v>
      </c>
      <c r="BL269" s="12">
        <f t="shared" si="294"/>
        <v>60</v>
      </c>
    </row>
    <row r="270" spans="1:65" s="12" customFormat="1">
      <c r="A270" s="28" t="str">
        <f>+"Grace "&amp; A269&amp;""</f>
        <v>Grace IDA NEW 60-year credits</v>
      </c>
      <c r="B270" s="110">
        <f>INDEX($B$7:$I$17, MATCH($A269, $B$7:$B$17, 0), MATCH("Grace Period", $B$7:$I$7, 0))</f>
        <v>20</v>
      </c>
      <c r="C270" s="17"/>
      <c r="D270" s="88">
        <f t="shared" ref="D270:AI270" ca="1" si="295">D123</f>
        <v>0</v>
      </c>
      <c r="E270" s="88">
        <f t="shared" ca="1" si="295"/>
        <v>1</v>
      </c>
      <c r="F270" s="88">
        <f t="shared" ca="1" si="295"/>
        <v>2</v>
      </c>
      <c r="G270" s="88">
        <f t="shared" ca="1" si="295"/>
        <v>3</v>
      </c>
      <c r="H270" s="88">
        <f t="shared" ca="1" si="295"/>
        <v>4</v>
      </c>
      <c r="I270" s="88">
        <f t="shared" ca="1" si="295"/>
        <v>5</v>
      </c>
      <c r="J270" s="88">
        <f t="shared" ca="1" si="295"/>
        <v>6</v>
      </c>
      <c r="K270" s="88">
        <f t="shared" ca="1" si="295"/>
        <v>7</v>
      </c>
      <c r="L270" s="88">
        <f t="shared" ca="1" si="295"/>
        <v>8</v>
      </c>
      <c r="M270" s="88">
        <f t="shared" ca="1" si="295"/>
        <v>9</v>
      </c>
      <c r="N270" s="88">
        <f t="shared" ca="1" si="295"/>
        <v>10</v>
      </c>
      <c r="O270" s="88">
        <f t="shared" ca="1" si="295"/>
        <v>11</v>
      </c>
      <c r="P270" s="88">
        <f t="shared" ca="1" si="295"/>
        <v>12</v>
      </c>
      <c r="Q270" s="88">
        <f t="shared" ca="1" si="295"/>
        <v>13</v>
      </c>
      <c r="R270" s="88">
        <f t="shared" ca="1" si="295"/>
        <v>14</v>
      </c>
      <c r="S270" s="88">
        <f t="shared" ca="1" si="295"/>
        <v>15</v>
      </c>
      <c r="T270" s="88">
        <f t="shared" ca="1" si="295"/>
        <v>16</v>
      </c>
      <c r="U270" s="88">
        <f t="shared" ca="1" si="295"/>
        <v>17</v>
      </c>
      <c r="V270" s="88">
        <f t="shared" ca="1" si="295"/>
        <v>18</v>
      </c>
      <c r="W270" s="88">
        <f t="shared" ca="1" si="295"/>
        <v>19</v>
      </c>
      <c r="X270" s="88">
        <f t="shared" ca="1" si="295"/>
        <v>20</v>
      </c>
      <c r="Y270" s="88">
        <f t="shared" ca="1" si="295"/>
        <v>21</v>
      </c>
      <c r="Z270" s="88">
        <f t="shared" ca="1" si="295"/>
        <v>22</v>
      </c>
      <c r="AA270" s="88">
        <f t="shared" ca="1" si="295"/>
        <v>23</v>
      </c>
      <c r="AB270" s="88">
        <f t="shared" ca="1" si="295"/>
        <v>24</v>
      </c>
      <c r="AC270" s="88">
        <f t="shared" ca="1" si="295"/>
        <v>25</v>
      </c>
      <c r="AD270" s="88">
        <f t="shared" ca="1" si="295"/>
        <v>26</v>
      </c>
      <c r="AE270" s="88">
        <f t="shared" ca="1" si="295"/>
        <v>27</v>
      </c>
      <c r="AF270" s="88">
        <f t="shared" ca="1" si="295"/>
        <v>28</v>
      </c>
      <c r="AG270" s="88">
        <f t="shared" ca="1" si="295"/>
        <v>29</v>
      </c>
      <c r="AH270" s="88">
        <f t="shared" ca="1" si="295"/>
        <v>30</v>
      </c>
      <c r="AI270" s="88">
        <f t="shared" ca="1" si="295"/>
        <v>31</v>
      </c>
      <c r="AJ270" s="88">
        <f t="shared" ref="AJ270:BL270" ca="1" si="296">AJ123</f>
        <v>32</v>
      </c>
      <c r="AK270" s="88">
        <f t="shared" ca="1" si="296"/>
        <v>33</v>
      </c>
      <c r="AL270" s="88">
        <f t="shared" ca="1" si="296"/>
        <v>34</v>
      </c>
      <c r="AM270" s="88">
        <f t="shared" ca="1" si="296"/>
        <v>35</v>
      </c>
      <c r="AN270" s="88">
        <f t="shared" ca="1" si="296"/>
        <v>36</v>
      </c>
      <c r="AO270" s="88">
        <f t="shared" ca="1" si="296"/>
        <v>37</v>
      </c>
      <c r="AP270" s="88">
        <f t="shared" ca="1" si="296"/>
        <v>38</v>
      </c>
      <c r="AQ270" s="88">
        <f t="shared" ca="1" si="296"/>
        <v>39</v>
      </c>
      <c r="AR270" s="88">
        <f t="shared" ca="1" si="296"/>
        <v>40</v>
      </c>
      <c r="AS270" s="88">
        <f t="shared" ca="1" si="296"/>
        <v>41</v>
      </c>
      <c r="AT270" s="88">
        <f t="shared" ca="1" si="296"/>
        <v>42</v>
      </c>
      <c r="AU270" s="88">
        <f t="shared" ca="1" si="296"/>
        <v>43</v>
      </c>
      <c r="AV270" s="88">
        <f t="shared" ca="1" si="296"/>
        <v>44</v>
      </c>
      <c r="AW270" s="88">
        <f t="shared" ca="1" si="296"/>
        <v>45</v>
      </c>
      <c r="AX270" s="88">
        <f t="shared" ca="1" si="296"/>
        <v>46</v>
      </c>
      <c r="AY270" s="88">
        <f t="shared" ca="1" si="296"/>
        <v>47</v>
      </c>
      <c r="AZ270" s="88">
        <f t="shared" ca="1" si="296"/>
        <v>48</v>
      </c>
      <c r="BA270" s="88">
        <f t="shared" ca="1" si="296"/>
        <v>49</v>
      </c>
      <c r="BB270" s="88">
        <f t="shared" ca="1" si="296"/>
        <v>50</v>
      </c>
      <c r="BC270" s="88">
        <f t="shared" ca="1" si="296"/>
        <v>51</v>
      </c>
      <c r="BD270" s="88">
        <f t="shared" ca="1" si="296"/>
        <v>52</v>
      </c>
      <c r="BE270" s="88">
        <f t="shared" ca="1" si="296"/>
        <v>53</v>
      </c>
      <c r="BF270" s="88">
        <f t="shared" ca="1" si="296"/>
        <v>54</v>
      </c>
      <c r="BG270" s="88">
        <f t="shared" ca="1" si="296"/>
        <v>55</v>
      </c>
      <c r="BH270" s="88">
        <f t="shared" ca="1" si="296"/>
        <v>56</v>
      </c>
      <c r="BI270" s="88">
        <f t="shared" ca="1" si="296"/>
        <v>57</v>
      </c>
      <c r="BJ270" s="88">
        <f t="shared" ca="1" si="296"/>
        <v>58</v>
      </c>
      <c r="BK270" s="88">
        <f t="shared" ca="1" si="296"/>
        <v>59</v>
      </c>
      <c r="BL270" s="88">
        <f t="shared" ca="1" si="296"/>
        <v>60</v>
      </c>
      <c r="BM270" s="88"/>
    </row>
    <row r="271" spans="1:65" s="12" customFormat="1">
      <c r="A271" s="32" t="str">
        <f>+"Maturity "&amp; A269&amp;""</f>
        <v>Maturity IDA NEW 60-year credits</v>
      </c>
      <c r="B271" s="111">
        <f>INDEX($B$7:$I$17, MATCH($A269, $B$7:$B$17, 0), MATCH("Loan Maturity", $B$7:$I$7, 0))</f>
        <v>60</v>
      </c>
      <c r="C271" s="30" t="str">
        <f>$C$124</f>
        <v>Base</v>
      </c>
      <c r="D271" s="31">
        <v>100</v>
      </c>
      <c r="E271" s="27"/>
      <c r="F271" s="27"/>
      <c r="G271" s="27"/>
      <c r="H271" s="27"/>
      <c r="I271" s="27"/>
      <c r="J271" s="27"/>
      <c r="K271" s="27"/>
      <c r="L271" s="27"/>
      <c r="M271" s="27"/>
      <c r="N271" s="27"/>
      <c r="O271" s="27"/>
      <c r="P271" s="27"/>
      <c r="Q271" s="27"/>
      <c r="R271" s="27"/>
      <c r="S271" s="27"/>
      <c r="T271" s="27"/>
      <c r="U271" s="27"/>
      <c r="V271" s="27"/>
      <c r="W271" s="27"/>
      <c r="X271" s="27"/>
      <c r="Y271" s="27"/>
      <c r="Z271" s="27"/>
      <c r="AA271" s="27"/>
      <c r="AB271" s="27"/>
      <c r="AC271" s="27"/>
      <c r="AD271" s="27"/>
      <c r="AE271" s="27"/>
      <c r="AF271" s="27"/>
      <c r="AG271" s="27"/>
      <c r="AH271" s="27"/>
      <c r="AI271" s="27"/>
      <c r="AJ271" s="27"/>
      <c r="AK271" s="27"/>
      <c r="AL271" s="27"/>
      <c r="AM271" s="27"/>
      <c r="AN271" s="27"/>
      <c r="AO271" s="27"/>
      <c r="AP271" s="27"/>
      <c r="AQ271" s="27"/>
      <c r="AR271" s="45"/>
      <c r="AS271" s="45"/>
      <c r="AT271" s="45"/>
      <c r="AU271" s="45"/>
      <c r="AV271" s="45"/>
      <c r="AW271" s="45"/>
      <c r="AX271" s="45"/>
      <c r="AY271" s="45"/>
      <c r="AZ271" s="45"/>
      <c r="BA271" s="45"/>
      <c r="BB271" s="45"/>
      <c r="BC271" s="45"/>
      <c r="BD271" s="45"/>
    </row>
    <row r="272" spans="1:65" s="12" customFormat="1">
      <c r="A272" s="32" t="str">
        <f>+"Interest "&amp; A269&amp;""</f>
        <v>Interest IDA NEW 60-year credits</v>
      </c>
      <c r="B272" s="35">
        <f>INDEX($B$7:$I$17, MATCH($A269, $B$7:$B$17, 0), MATCH("Interest rate", $B$7:$I$7, 0))</f>
        <v>0</v>
      </c>
      <c r="C272" s="30" t="str">
        <f>$C$125</f>
        <v>Debt stock</v>
      </c>
      <c r="D272" s="126">
        <f>D271-D273</f>
        <v>100</v>
      </c>
      <c r="E272" s="126">
        <f t="shared" ref="E272:AJ272" si="297">D272-E273</f>
        <v>100</v>
      </c>
      <c r="F272" s="126">
        <f t="shared" si="297"/>
        <v>100</v>
      </c>
      <c r="G272" s="126">
        <f t="shared" si="297"/>
        <v>100</v>
      </c>
      <c r="H272" s="126">
        <f t="shared" si="297"/>
        <v>100</v>
      </c>
      <c r="I272" s="126">
        <f t="shared" si="297"/>
        <v>100</v>
      </c>
      <c r="J272" s="126">
        <f t="shared" si="297"/>
        <v>100</v>
      </c>
      <c r="K272" s="126">
        <f t="shared" si="297"/>
        <v>100</v>
      </c>
      <c r="L272" s="126">
        <f t="shared" si="297"/>
        <v>100</v>
      </c>
      <c r="M272" s="126">
        <f t="shared" si="297"/>
        <v>100</v>
      </c>
      <c r="N272" s="126">
        <f t="shared" si="297"/>
        <v>100</v>
      </c>
      <c r="O272" s="126">
        <f t="shared" si="297"/>
        <v>100</v>
      </c>
      <c r="P272" s="126">
        <f t="shared" si="297"/>
        <v>100</v>
      </c>
      <c r="Q272" s="126">
        <f t="shared" si="297"/>
        <v>100</v>
      </c>
      <c r="R272" s="126">
        <f t="shared" si="297"/>
        <v>100</v>
      </c>
      <c r="S272" s="126">
        <f t="shared" si="297"/>
        <v>100</v>
      </c>
      <c r="T272" s="126">
        <f t="shared" si="297"/>
        <v>100</v>
      </c>
      <c r="U272" s="126">
        <f t="shared" si="297"/>
        <v>100</v>
      </c>
      <c r="V272" s="126">
        <f t="shared" si="297"/>
        <v>100</v>
      </c>
      <c r="W272" s="126">
        <f t="shared" si="297"/>
        <v>100</v>
      </c>
      <c r="X272" s="126">
        <f t="shared" si="297"/>
        <v>100</v>
      </c>
      <c r="Y272" s="126">
        <f t="shared" si="297"/>
        <v>97.5</v>
      </c>
      <c r="Z272" s="126">
        <f t="shared" si="297"/>
        <v>95</v>
      </c>
      <c r="AA272" s="126">
        <f t="shared" si="297"/>
        <v>92.5</v>
      </c>
      <c r="AB272" s="126">
        <f t="shared" si="297"/>
        <v>90</v>
      </c>
      <c r="AC272" s="126">
        <f t="shared" si="297"/>
        <v>87.5</v>
      </c>
      <c r="AD272" s="126">
        <f t="shared" si="297"/>
        <v>85</v>
      </c>
      <c r="AE272" s="126">
        <f t="shared" si="297"/>
        <v>82.5</v>
      </c>
      <c r="AF272" s="126">
        <f t="shared" si="297"/>
        <v>80</v>
      </c>
      <c r="AG272" s="126">
        <f t="shared" si="297"/>
        <v>77.5</v>
      </c>
      <c r="AH272" s="126">
        <f t="shared" si="297"/>
        <v>75</v>
      </c>
      <c r="AI272" s="126">
        <f t="shared" si="297"/>
        <v>72.5</v>
      </c>
      <c r="AJ272" s="126">
        <f t="shared" si="297"/>
        <v>70</v>
      </c>
      <c r="AK272" s="126">
        <f t="shared" ref="AK272:BL272" si="298">AJ272-AK273</f>
        <v>67.5</v>
      </c>
      <c r="AL272" s="126">
        <f t="shared" si="298"/>
        <v>65</v>
      </c>
      <c r="AM272" s="126">
        <f t="shared" si="298"/>
        <v>62.5</v>
      </c>
      <c r="AN272" s="126">
        <f t="shared" si="298"/>
        <v>60</v>
      </c>
      <c r="AO272" s="126">
        <f t="shared" si="298"/>
        <v>57.5</v>
      </c>
      <c r="AP272" s="126">
        <f t="shared" si="298"/>
        <v>55</v>
      </c>
      <c r="AQ272" s="126">
        <f t="shared" si="298"/>
        <v>52.5</v>
      </c>
      <c r="AR272" s="126">
        <f t="shared" si="298"/>
        <v>50</v>
      </c>
      <c r="AS272" s="126">
        <f t="shared" si="298"/>
        <v>47.5</v>
      </c>
      <c r="AT272" s="126">
        <f t="shared" si="298"/>
        <v>45</v>
      </c>
      <c r="AU272" s="126">
        <f t="shared" si="298"/>
        <v>42.5</v>
      </c>
      <c r="AV272" s="126">
        <f t="shared" si="298"/>
        <v>40</v>
      </c>
      <c r="AW272" s="126">
        <f t="shared" si="298"/>
        <v>37.5</v>
      </c>
      <c r="AX272" s="126">
        <f t="shared" si="298"/>
        <v>35</v>
      </c>
      <c r="AY272" s="126">
        <f t="shared" si="298"/>
        <v>32.5</v>
      </c>
      <c r="AZ272" s="126">
        <f t="shared" si="298"/>
        <v>30</v>
      </c>
      <c r="BA272" s="126">
        <f t="shared" si="298"/>
        <v>27.5</v>
      </c>
      <c r="BB272" s="126">
        <f t="shared" si="298"/>
        <v>25</v>
      </c>
      <c r="BC272" s="126">
        <f t="shared" si="298"/>
        <v>22.5</v>
      </c>
      <c r="BD272" s="126">
        <f t="shared" si="298"/>
        <v>20</v>
      </c>
      <c r="BE272" s="126">
        <f t="shared" si="298"/>
        <v>17.5</v>
      </c>
      <c r="BF272" s="126">
        <f t="shared" si="298"/>
        <v>15</v>
      </c>
      <c r="BG272" s="126">
        <f t="shared" si="298"/>
        <v>12.5</v>
      </c>
      <c r="BH272" s="126">
        <f t="shared" si="298"/>
        <v>10</v>
      </c>
      <c r="BI272" s="126">
        <f t="shared" si="298"/>
        <v>7.5</v>
      </c>
      <c r="BJ272" s="126">
        <f t="shared" si="298"/>
        <v>5</v>
      </c>
      <c r="BK272" s="126">
        <f t="shared" si="298"/>
        <v>2.5</v>
      </c>
      <c r="BL272" s="126">
        <f t="shared" si="298"/>
        <v>0</v>
      </c>
      <c r="BM272" s="126"/>
    </row>
    <row r="273" spans="1:65" s="12" customFormat="1">
      <c r="A273" s="36" t="str">
        <f>+"Discount "&amp; A269&amp;""</f>
        <v>Discount IDA NEW 60-year credits</v>
      </c>
      <c r="B273" s="37">
        <f>INDEX($B$7:$I$17, MATCH($A269, $B$7:$B$17, 0), MATCH("Discount rate", $B$7:$I$7, 0))</f>
        <v>0.05</v>
      </c>
      <c r="C273" s="30" t="str">
        <f>$C$126</f>
        <v>Amortization</v>
      </c>
      <c r="D273" s="132">
        <f t="shared" ref="D273:AI273" si="299">IF(D269-$D269&lt;$B270,0,IF(D269-$D269&lt;=$B271,$D271*D268,0))</f>
        <v>0</v>
      </c>
      <c r="E273" s="132">
        <f t="shared" si="299"/>
        <v>0</v>
      </c>
      <c r="F273" s="132">
        <f t="shared" si="299"/>
        <v>0</v>
      </c>
      <c r="G273" s="132">
        <f t="shared" si="299"/>
        <v>0</v>
      </c>
      <c r="H273" s="132">
        <f t="shared" si="299"/>
        <v>0</v>
      </c>
      <c r="I273" s="132">
        <f t="shared" si="299"/>
        <v>0</v>
      </c>
      <c r="J273" s="132">
        <f t="shared" si="299"/>
        <v>0</v>
      </c>
      <c r="K273" s="132">
        <f t="shared" si="299"/>
        <v>0</v>
      </c>
      <c r="L273" s="132">
        <f t="shared" si="299"/>
        <v>0</v>
      </c>
      <c r="M273" s="132">
        <f t="shared" si="299"/>
        <v>0</v>
      </c>
      <c r="N273" s="132">
        <f t="shared" si="299"/>
        <v>0</v>
      </c>
      <c r="O273" s="132">
        <f t="shared" si="299"/>
        <v>0</v>
      </c>
      <c r="P273" s="132">
        <f t="shared" si="299"/>
        <v>0</v>
      </c>
      <c r="Q273" s="132">
        <f t="shared" si="299"/>
        <v>0</v>
      </c>
      <c r="R273" s="132">
        <f t="shared" si="299"/>
        <v>0</v>
      </c>
      <c r="S273" s="132">
        <f t="shared" si="299"/>
        <v>0</v>
      </c>
      <c r="T273" s="132">
        <f t="shared" si="299"/>
        <v>0</v>
      </c>
      <c r="U273" s="132">
        <f t="shared" si="299"/>
        <v>0</v>
      </c>
      <c r="V273" s="132">
        <f t="shared" si="299"/>
        <v>0</v>
      </c>
      <c r="W273" s="132">
        <f t="shared" si="299"/>
        <v>0</v>
      </c>
      <c r="X273" s="132">
        <f t="shared" si="299"/>
        <v>0</v>
      </c>
      <c r="Y273" s="132">
        <f t="shared" si="299"/>
        <v>2.5</v>
      </c>
      <c r="Z273" s="132">
        <f t="shared" si="299"/>
        <v>2.5</v>
      </c>
      <c r="AA273" s="132">
        <f t="shared" si="299"/>
        <v>2.5</v>
      </c>
      <c r="AB273" s="132">
        <f t="shared" si="299"/>
        <v>2.5</v>
      </c>
      <c r="AC273" s="132">
        <f t="shared" si="299"/>
        <v>2.5</v>
      </c>
      <c r="AD273" s="132">
        <f t="shared" si="299"/>
        <v>2.5</v>
      </c>
      <c r="AE273" s="132">
        <f t="shared" si="299"/>
        <v>2.5</v>
      </c>
      <c r="AF273" s="132">
        <f t="shared" si="299"/>
        <v>2.5</v>
      </c>
      <c r="AG273" s="132">
        <f t="shared" si="299"/>
        <v>2.5</v>
      </c>
      <c r="AH273" s="132">
        <f t="shared" si="299"/>
        <v>2.5</v>
      </c>
      <c r="AI273" s="132">
        <f t="shared" si="299"/>
        <v>2.5</v>
      </c>
      <c r="AJ273" s="132">
        <f t="shared" ref="AJ273:BL273" si="300">IF(AJ269-$D269&lt;$B270,0,IF(AJ269-$D269&lt;=$B271,$D271*AJ268,0))</f>
        <v>2.5</v>
      </c>
      <c r="AK273" s="132">
        <f t="shared" si="300"/>
        <v>2.5</v>
      </c>
      <c r="AL273" s="132">
        <f t="shared" si="300"/>
        <v>2.5</v>
      </c>
      <c r="AM273" s="132">
        <f t="shared" si="300"/>
        <v>2.5</v>
      </c>
      <c r="AN273" s="132">
        <f t="shared" si="300"/>
        <v>2.5</v>
      </c>
      <c r="AO273" s="132">
        <f t="shared" si="300"/>
        <v>2.5</v>
      </c>
      <c r="AP273" s="132">
        <f t="shared" si="300"/>
        <v>2.5</v>
      </c>
      <c r="AQ273" s="132">
        <f t="shared" si="300"/>
        <v>2.5</v>
      </c>
      <c r="AR273" s="132">
        <f t="shared" si="300"/>
        <v>2.5</v>
      </c>
      <c r="AS273" s="132">
        <f t="shared" si="300"/>
        <v>2.5</v>
      </c>
      <c r="AT273" s="132">
        <f t="shared" si="300"/>
        <v>2.5</v>
      </c>
      <c r="AU273" s="132">
        <f t="shared" si="300"/>
        <v>2.5</v>
      </c>
      <c r="AV273" s="132">
        <f t="shared" si="300"/>
        <v>2.5</v>
      </c>
      <c r="AW273" s="132">
        <f t="shared" si="300"/>
        <v>2.5</v>
      </c>
      <c r="AX273" s="132">
        <f t="shared" si="300"/>
        <v>2.5</v>
      </c>
      <c r="AY273" s="132">
        <f t="shared" si="300"/>
        <v>2.5</v>
      </c>
      <c r="AZ273" s="132">
        <f t="shared" si="300"/>
        <v>2.5</v>
      </c>
      <c r="BA273" s="132">
        <f t="shared" si="300"/>
        <v>2.5</v>
      </c>
      <c r="BB273" s="132">
        <f t="shared" si="300"/>
        <v>2.5</v>
      </c>
      <c r="BC273" s="132">
        <f t="shared" si="300"/>
        <v>2.5</v>
      </c>
      <c r="BD273" s="132">
        <f t="shared" si="300"/>
        <v>2.5</v>
      </c>
      <c r="BE273" s="132">
        <f t="shared" si="300"/>
        <v>2.5</v>
      </c>
      <c r="BF273" s="132">
        <f t="shared" si="300"/>
        <v>2.5</v>
      </c>
      <c r="BG273" s="132">
        <f t="shared" si="300"/>
        <v>2.5</v>
      </c>
      <c r="BH273" s="132">
        <f t="shared" si="300"/>
        <v>2.5</v>
      </c>
      <c r="BI273" s="132">
        <f t="shared" si="300"/>
        <v>2.5</v>
      </c>
      <c r="BJ273" s="132">
        <f t="shared" si="300"/>
        <v>2.5</v>
      </c>
      <c r="BK273" s="132">
        <f t="shared" si="300"/>
        <v>2.5</v>
      </c>
      <c r="BL273" s="132">
        <f t="shared" si="300"/>
        <v>2.5</v>
      </c>
      <c r="BM273" s="126"/>
    </row>
    <row r="274" spans="1:65" s="12" customFormat="1">
      <c r="A274" s="39"/>
      <c r="C274" s="30" t="str">
        <f>$C$127</f>
        <v>Interest</v>
      </c>
      <c r="D274" s="129"/>
      <c r="E274" s="129">
        <f t="shared" ref="E274:AJ274" si="301">$B272*D272</f>
        <v>0</v>
      </c>
      <c r="F274" s="129">
        <f t="shared" si="301"/>
        <v>0</v>
      </c>
      <c r="G274" s="129">
        <f t="shared" si="301"/>
        <v>0</v>
      </c>
      <c r="H274" s="129">
        <f t="shared" si="301"/>
        <v>0</v>
      </c>
      <c r="I274" s="129">
        <f t="shared" si="301"/>
        <v>0</v>
      </c>
      <c r="J274" s="129">
        <f t="shared" si="301"/>
        <v>0</v>
      </c>
      <c r="K274" s="129">
        <f t="shared" si="301"/>
        <v>0</v>
      </c>
      <c r="L274" s="129">
        <f t="shared" si="301"/>
        <v>0</v>
      </c>
      <c r="M274" s="129">
        <f t="shared" si="301"/>
        <v>0</v>
      </c>
      <c r="N274" s="129">
        <f t="shared" si="301"/>
        <v>0</v>
      </c>
      <c r="O274" s="129">
        <f t="shared" si="301"/>
        <v>0</v>
      </c>
      <c r="P274" s="129">
        <f t="shared" si="301"/>
        <v>0</v>
      </c>
      <c r="Q274" s="129">
        <f t="shared" si="301"/>
        <v>0</v>
      </c>
      <c r="R274" s="129">
        <f t="shared" si="301"/>
        <v>0</v>
      </c>
      <c r="S274" s="129">
        <f t="shared" si="301"/>
        <v>0</v>
      </c>
      <c r="T274" s="129">
        <f t="shared" si="301"/>
        <v>0</v>
      </c>
      <c r="U274" s="129">
        <f t="shared" si="301"/>
        <v>0</v>
      </c>
      <c r="V274" s="129">
        <f t="shared" si="301"/>
        <v>0</v>
      </c>
      <c r="W274" s="129">
        <f t="shared" si="301"/>
        <v>0</v>
      </c>
      <c r="X274" s="129">
        <f t="shared" si="301"/>
        <v>0</v>
      </c>
      <c r="Y274" s="129">
        <f t="shared" si="301"/>
        <v>0</v>
      </c>
      <c r="Z274" s="129">
        <f t="shared" si="301"/>
        <v>0</v>
      </c>
      <c r="AA274" s="129">
        <f t="shared" si="301"/>
        <v>0</v>
      </c>
      <c r="AB274" s="129">
        <f t="shared" si="301"/>
        <v>0</v>
      </c>
      <c r="AC274" s="129">
        <f t="shared" si="301"/>
        <v>0</v>
      </c>
      <c r="AD274" s="129">
        <f t="shared" si="301"/>
        <v>0</v>
      </c>
      <c r="AE274" s="129">
        <f t="shared" si="301"/>
        <v>0</v>
      </c>
      <c r="AF274" s="129">
        <f t="shared" si="301"/>
        <v>0</v>
      </c>
      <c r="AG274" s="129">
        <f t="shared" si="301"/>
        <v>0</v>
      </c>
      <c r="AH274" s="129">
        <f t="shared" si="301"/>
        <v>0</v>
      </c>
      <c r="AI274" s="129">
        <f t="shared" si="301"/>
        <v>0</v>
      </c>
      <c r="AJ274" s="129">
        <f t="shared" si="301"/>
        <v>0</v>
      </c>
      <c r="AK274" s="129">
        <f t="shared" ref="AK274:BL274" si="302">$B272*AJ272</f>
        <v>0</v>
      </c>
      <c r="AL274" s="129">
        <f t="shared" si="302"/>
        <v>0</v>
      </c>
      <c r="AM274" s="129">
        <f t="shared" si="302"/>
        <v>0</v>
      </c>
      <c r="AN274" s="129">
        <f t="shared" si="302"/>
        <v>0</v>
      </c>
      <c r="AO274" s="129">
        <f t="shared" si="302"/>
        <v>0</v>
      </c>
      <c r="AP274" s="129">
        <f t="shared" si="302"/>
        <v>0</v>
      </c>
      <c r="AQ274" s="129">
        <f t="shared" si="302"/>
        <v>0</v>
      </c>
      <c r="AR274" s="129">
        <f t="shared" si="302"/>
        <v>0</v>
      </c>
      <c r="AS274" s="129">
        <f t="shared" si="302"/>
        <v>0</v>
      </c>
      <c r="AT274" s="129">
        <f t="shared" si="302"/>
        <v>0</v>
      </c>
      <c r="AU274" s="129">
        <f t="shared" si="302"/>
        <v>0</v>
      </c>
      <c r="AV274" s="129">
        <f t="shared" si="302"/>
        <v>0</v>
      </c>
      <c r="AW274" s="129">
        <f t="shared" si="302"/>
        <v>0</v>
      </c>
      <c r="AX274" s="129">
        <f t="shared" si="302"/>
        <v>0</v>
      </c>
      <c r="AY274" s="129">
        <f t="shared" si="302"/>
        <v>0</v>
      </c>
      <c r="AZ274" s="129">
        <f t="shared" si="302"/>
        <v>0</v>
      </c>
      <c r="BA274" s="129">
        <f t="shared" si="302"/>
        <v>0</v>
      </c>
      <c r="BB274" s="129">
        <f t="shared" si="302"/>
        <v>0</v>
      </c>
      <c r="BC274" s="129">
        <f t="shared" si="302"/>
        <v>0</v>
      </c>
      <c r="BD274" s="129">
        <f t="shared" si="302"/>
        <v>0</v>
      </c>
      <c r="BE274" s="129">
        <f t="shared" si="302"/>
        <v>0</v>
      </c>
      <c r="BF274" s="129">
        <f t="shared" si="302"/>
        <v>0</v>
      </c>
      <c r="BG274" s="129">
        <f t="shared" si="302"/>
        <v>0</v>
      </c>
      <c r="BH274" s="129">
        <f t="shared" si="302"/>
        <v>0</v>
      </c>
      <c r="BI274" s="129">
        <f t="shared" si="302"/>
        <v>0</v>
      </c>
      <c r="BJ274" s="129">
        <f t="shared" si="302"/>
        <v>0</v>
      </c>
      <c r="BK274" s="129">
        <f t="shared" si="302"/>
        <v>0</v>
      </c>
      <c r="BL274" s="129">
        <f t="shared" si="302"/>
        <v>0</v>
      </c>
      <c r="BM274" s="129"/>
    </row>
    <row r="275" spans="1:65" s="12" customFormat="1">
      <c r="A275" s="39"/>
      <c r="C275" s="30" t="str">
        <f>$C$128</f>
        <v>Total debt service</v>
      </c>
      <c r="D275" s="126">
        <f t="shared" ref="D275:AI275" si="303">D273+D274</f>
        <v>0</v>
      </c>
      <c r="E275" s="126">
        <f t="shared" si="303"/>
        <v>0</v>
      </c>
      <c r="F275" s="126">
        <f t="shared" si="303"/>
        <v>0</v>
      </c>
      <c r="G275" s="126">
        <f t="shared" si="303"/>
        <v>0</v>
      </c>
      <c r="H275" s="126">
        <f t="shared" si="303"/>
        <v>0</v>
      </c>
      <c r="I275" s="126">
        <f t="shared" si="303"/>
        <v>0</v>
      </c>
      <c r="J275" s="126">
        <f t="shared" si="303"/>
        <v>0</v>
      </c>
      <c r="K275" s="126">
        <f t="shared" si="303"/>
        <v>0</v>
      </c>
      <c r="L275" s="126">
        <f t="shared" si="303"/>
        <v>0</v>
      </c>
      <c r="M275" s="126">
        <f t="shared" si="303"/>
        <v>0</v>
      </c>
      <c r="N275" s="126">
        <f t="shared" si="303"/>
        <v>0</v>
      </c>
      <c r="O275" s="126">
        <f t="shared" si="303"/>
        <v>0</v>
      </c>
      <c r="P275" s="126">
        <f t="shared" si="303"/>
        <v>0</v>
      </c>
      <c r="Q275" s="126">
        <f t="shared" si="303"/>
        <v>0</v>
      </c>
      <c r="R275" s="126">
        <f t="shared" si="303"/>
        <v>0</v>
      </c>
      <c r="S275" s="126">
        <f t="shared" si="303"/>
        <v>0</v>
      </c>
      <c r="T275" s="126">
        <f t="shared" si="303"/>
        <v>0</v>
      </c>
      <c r="U275" s="126">
        <f t="shared" si="303"/>
        <v>0</v>
      </c>
      <c r="V275" s="126">
        <f t="shared" si="303"/>
        <v>0</v>
      </c>
      <c r="W275" s="126">
        <f t="shared" si="303"/>
        <v>0</v>
      </c>
      <c r="X275" s="126">
        <f t="shared" si="303"/>
        <v>0</v>
      </c>
      <c r="Y275" s="126">
        <f t="shared" si="303"/>
        <v>2.5</v>
      </c>
      <c r="Z275" s="126">
        <f t="shared" si="303"/>
        <v>2.5</v>
      </c>
      <c r="AA275" s="126">
        <f t="shared" si="303"/>
        <v>2.5</v>
      </c>
      <c r="AB275" s="126">
        <f t="shared" si="303"/>
        <v>2.5</v>
      </c>
      <c r="AC275" s="126">
        <f t="shared" si="303"/>
        <v>2.5</v>
      </c>
      <c r="AD275" s="126">
        <f t="shared" si="303"/>
        <v>2.5</v>
      </c>
      <c r="AE275" s="126">
        <f t="shared" si="303"/>
        <v>2.5</v>
      </c>
      <c r="AF275" s="126">
        <f t="shared" si="303"/>
        <v>2.5</v>
      </c>
      <c r="AG275" s="126">
        <f t="shared" si="303"/>
        <v>2.5</v>
      </c>
      <c r="AH275" s="126">
        <f t="shared" si="303"/>
        <v>2.5</v>
      </c>
      <c r="AI275" s="126">
        <f t="shared" si="303"/>
        <v>2.5</v>
      </c>
      <c r="AJ275" s="126">
        <f t="shared" ref="AJ275:BL275" si="304">AJ273+AJ274</f>
        <v>2.5</v>
      </c>
      <c r="AK275" s="126">
        <f t="shared" si="304"/>
        <v>2.5</v>
      </c>
      <c r="AL275" s="126">
        <f t="shared" si="304"/>
        <v>2.5</v>
      </c>
      <c r="AM275" s="126">
        <f t="shared" si="304"/>
        <v>2.5</v>
      </c>
      <c r="AN275" s="126">
        <f t="shared" si="304"/>
        <v>2.5</v>
      </c>
      <c r="AO275" s="126">
        <f t="shared" si="304"/>
        <v>2.5</v>
      </c>
      <c r="AP275" s="126">
        <f t="shared" si="304"/>
        <v>2.5</v>
      </c>
      <c r="AQ275" s="126">
        <f t="shared" si="304"/>
        <v>2.5</v>
      </c>
      <c r="AR275" s="126">
        <f t="shared" si="304"/>
        <v>2.5</v>
      </c>
      <c r="AS275" s="126">
        <f t="shared" si="304"/>
        <v>2.5</v>
      </c>
      <c r="AT275" s="126">
        <f t="shared" si="304"/>
        <v>2.5</v>
      </c>
      <c r="AU275" s="126">
        <f t="shared" si="304"/>
        <v>2.5</v>
      </c>
      <c r="AV275" s="126">
        <f t="shared" si="304"/>
        <v>2.5</v>
      </c>
      <c r="AW275" s="126">
        <f t="shared" si="304"/>
        <v>2.5</v>
      </c>
      <c r="AX275" s="126">
        <f t="shared" si="304"/>
        <v>2.5</v>
      </c>
      <c r="AY275" s="126">
        <f t="shared" si="304"/>
        <v>2.5</v>
      </c>
      <c r="AZ275" s="126">
        <f t="shared" si="304"/>
        <v>2.5</v>
      </c>
      <c r="BA275" s="126">
        <f t="shared" si="304"/>
        <v>2.5</v>
      </c>
      <c r="BB275" s="126">
        <f t="shared" si="304"/>
        <v>2.5</v>
      </c>
      <c r="BC275" s="126">
        <f t="shared" si="304"/>
        <v>2.5</v>
      </c>
      <c r="BD275" s="126">
        <f t="shared" si="304"/>
        <v>2.5</v>
      </c>
      <c r="BE275" s="126">
        <f t="shared" si="304"/>
        <v>2.5</v>
      </c>
      <c r="BF275" s="126">
        <f t="shared" si="304"/>
        <v>2.5</v>
      </c>
      <c r="BG275" s="126">
        <f t="shared" si="304"/>
        <v>2.5</v>
      </c>
      <c r="BH275" s="126">
        <f t="shared" si="304"/>
        <v>2.5</v>
      </c>
      <c r="BI275" s="126">
        <f t="shared" si="304"/>
        <v>2.5</v>
      </c>
      <c r="BJ275" s="126">
        <f t="shared" si="304"/>
        <v>2.5</v>
      </c>
      <c r="BK275" s="126">
        <f t="shared" si="304"/>
        <v>2.5</v>
      </c>
      <c r="BL275" s="126">
        <f t="shared" si="304"/>
        <v>2.5</v>
      </c>
      <c r="BM275" s="126"/>
    </row>
    <row r="276" spans="1:65" s="12" customFormat="1">
      <c r="A276" s="39"/>
      <c r="C276" s="30" t="str">
        <f>$C$129</f>
        <v>PV of debt</v>
      </c>
      <c r="D276" s="126">
        <f>IF($B272&gt;=$B273, D272, NPV($B273,E275:$BL275))</f>
        <v>16.167697956325291</v>
      </c>
      <c r="E276" s="126">
        <f>IF($B272&gt;=$B273, E272, NPV($B273,F275:$BL275))</f>
        <v>16.976082854141559</v>
      </c>
      <c r="F276" s="126">
        <f>IF($B272&gt;=$B273, F272, NPV($B273,G275:$BL275))</f>
        <v>17.82488699684864</v>
      </c>
      <c r="G276" s="126">
        <f>IF($B272&gt;=$B273, G272, NPV($B273,H275:$BL275))</f>
        <v>18.716131346691071</v>
      </c>
      <c r="H276" s="126">
        <f>IF($B272&gt;=$B273, H272, NPV($B273,I275:$BL275))</f>
        <v>19.651937914025627</v>
      </c>
      <c r="I276" s="126">
        <f>IF($B272&gt;=$B273, I272, NPV($B273,J275:$BL275))</f>
        <v>20.634534809726912</v>
      </c>
      <c r="J276" s="126">
        <f>IF($B272&gt;=$B273, J272, NPV($B273,K275:$BL275))</f>
        <v>21.66626155021326</v>
      </c>
      <c r="K276" s="126">
        <f>IF($B272&gt;=$B273, K272, NPV($B273,L275:$BL275))</f>
        <v>22.749574627723931</v>
      </c>
      <c r="L276" s="126">
        <f>IF($B272&gt;=$B273, L272, NPV($B273,M275:$BL275))</f>
        <v>23.887053359110119</v>
      </c>
      <c r="M276" s="126">
        <f>IF($B272&gt;=$B273, M272, NPV($B273,N275:$BL275))</f>
        <v>25.081406027065626</v>
      </c>
      <c r="N276" s="126">
        <f>IF($B272&gt;=$B273, N272, NPV($B273,O275:$BL275))</f>
        <v>26.335476328418906</v>
      </c>
      <c r="O276" s="126">
        <f>IF($B272&gt;=$B273, O272, NPV($B273,P275:$BL275))</f>
        <v>27.652250144839854</v>
      </c>
      <c r="P276" s="126">
        <f>IF($B272&gt;=$B273, P272, NPV($B273,Q275:$BL275))</f>
        <v>29.034862652081848</v>
      </c>
      <c r="Q276" s="126">
        <f>IF($B272&gt;=$B273, Q272, NPV($B273,R275:$BL275))</f>
        <v>30.486605784685942</v>
      </c>
      <c r="R276" s="126">
        <f>IF($B272&gt;=$B273, R272, NPV($B273,S275:$BL275))</f>
        <v>32.010936073920242</v>
      </c>
      <c r="S276" s="126">
        <f>IF($B272&gt;=$B273, S272, NPV($B273,T275:$BL275))</f>
        <v>33.611482877616261</v>
      </c>
      <c r="T276" s="126">
        <f>IF($B272&gt;=$B273, T272, NPV($B273,U275:$BL275))</f>
        <v>35.292057021497072</v>
      </c>
      <c r="U276" s="126">
        <f>IF($B272&gt;=$B273, U272, NPV($B273,V275:$BL275))</f>
        <v>37.056659872571927</v>
      </c>
      <c r="V276" s="126">
        <f>IF($B272&gt;=$B273, V272, NPV($B273,W275:$BL275))</f>
        <v>38.909492866200523</v>
      </c>
      <c r="W276" s="126">
        <f>IF($B272&gt;=$B273, W272, NPV($B273,X275:$BL275))</f>
        <v>40.854967509510544</v>
      </c>
      <c r="X276" s="126">
        <f>IF($B272&gt;=$B273, X272, NPV($B273,Y275:$BL275))</f>
        <v>42.89771588498607</v>
      </c>
      <c r="Y276" s="126">
        <f>IF($B272&gt;=$B273, Y272, NPV($B273,Z275:$BL275))</f>
        <v>42.542601679235375</v>
      </c>
      <c r="Z276" s="126">
        <f>IF($B272&gt;=$B273, Z272, NPV($B273,AA275:$BL275))</f>
        <v>42.169731763197156</v>
      </c>
      <c r="AA276" s="126">
        <f>IF($B272&gt;=$B273, AA272, NPV($B273,AB275:$BL275))</f>
        <v>41.778218351357012</v>
      </c>
      <c r="AB276" s="126">
        <f>IF($B272&gt;=$B273, AB272, NPV($B273,AC275:$BL275))</f>
        <v>41.367129268924863</v>
      </c>
      <c r="AC276" s="126">
        <f>IF($B272&gt;=$B273, AC272, NPV($B273,AD275:$BL275))</f>
        <v>40.935485732371106</v>
      </c>
      <c r="AD276" s="126">
        <f>IF($B272&gt;=$B273, AD272, NPV($B273,AE275:$BL275))</f>
        <v>40.482260018989663</v>
      </c>
      <c r="AE276" s="126">
        <f>IF($B272&gt;=$B273, AE272, NPV($B273,AF275:$BL275))</f>
        <v>40.006373019939147</v>
      </c>
      <c r="AF276" s="126">
        <f>IF($B272&gt;=$B273, AF272, NPV($B273,AG275:$BL275))</f>
        <v>39.506691670936114</v>
      </c>
      <c r="AG276" s="126">
        <f>IF($B272&gt;=$B273, AG272, NPV($B273,AH275:$BL275))</f>
        <v>38.982026254482918</v>
      </c>
      <c r="AH276" s="126">
        <f>IF($B272&gt;=$B273, AH272, NPV($B273,AI275:$BL275))</f>
        <v>38.431127567207064</v>
      </c>
      <c r="AI276" s="126">
        <f>IF($B272&gt;=$B273, AI272, NPV($B273,AJ275:$BL275))</f>
        <v>37.852683945567421</v>
      </c>
      <c r="AJ276" s="126">
        <f>IF($B272&gt;=$B273, AJ272, NPV($B273,AK275:$BL275))</f>
        <v>37.245318142845797</v>
      </c>
      <c r="AK276" s="126">
        <f>IF($B272&gt;=$B273, AK272, NPV($B273,AL275:$BL275))</f>
        <v>36.607584049988091</v>
      </c>
      <c r="AL276" s="126">
        <f>IF($B272&gt;=$B273, AL272, NPV($B273,AM275:$BL275))</f>
        <v>35.937963252487499</v>
      </c>
      <c r="AM276" s="126">
        <f>IF($B272&gt;=$B273, AM272, NPV($B273,AN275:$BL275))</f>
        <v>35.234861415111872</v>
      </c>
      <c r="AN276" s="126">
        <f>IF($B272&gt;=$B273, AN272, NPV($B273,AO275:$BL275))</f>
        <v>34.496604485867465</v>
      </c>
      <c r="AO276" s="126">
        <f>IF($B272&gt;=$B273, AO272, NPV($B273,AP275:$BL275))</f>
        <v>33.721434710160842</v>
      </c>
      <c r="AP276" s="126">
        <f>IF($B272&gt;=$B273, AP272, NPV($B273,AQ275:$BL275))</f>
        <v>32.907506445668886</v>
      </c>
      <c r="AQ276" s="126">
        <f>IF($B272&gt;=$B273, AQ272, NPV($B273,AR275:$BL275))</f>
        <v>32.052881767952336</v>
      </c>
      <c r="AR276" s="126">
        <f>IF($B272&gt;=$B273, AR272, NPV($B273,AS275:$BL275))</f>
        <v>31.155525856349954</v>
      </c>
      <c r="AS276" s="126">
        <f>IF($B272&gt;=$B273, AS272, NPV($B273,AT275:$BL275))</f>
        <v>30.213302149167454</v>
      </c>
      <c r="AT276" s="126">
        <f>IF($B272&gt;=$B273, AT272, NPV($B273,AU275:$BL275))</f>
        <v>29.22396725662583</v>
      </c>
      <c r="AU276" s="126">
        <f>IF($B272&gt;=$B273, AU272, NPV($B273,AV275:$BL275))</f>
        <v>28.185165619457123</v>
      </c>
      <c r="AV276" s="126">
        <f>IF($B272&gt;=$B273, AV272, NPV($B273,AW275:$BL275))</f>
        <v>27.09442390042998</v>
      </c>
      <c r="AW276" s="126">
        <f>IF($B272&gt;=$B273, AW272, NPV($B273,AX275:$BL275))</f>
        <v>25.949145095451481</v>
      </c>
      <c r="AX276" s="126">
        <f>IF($B272&gt;=$B273, AX272, NPV($B273,AY275:$BL275))</f>
        <v>24.746602350224055</v>
      </c>
      <c r="AY276" s="126">
        <f>IF($B272&gt;=$B273, AY272, NPV($B273,AZ275:$BL275))</f>
        <v>23.483932467735258</v>
      </c>
      <c r="AZ276" s="126">
        <f>IF($B272&gt;=$B273, AZ272, NPV($B273,BA275:$BL275))</f>
        <v>22.158129091122021</v>
      </c>
      <c r="BA276" s="126">
        <f>IF($B272&gt;=$B273, BA272, NPV($B273,BB275:$BL275))</f>
        <v>20.766035545678122</v>
      </c>
      <c r="BB276" s="126">
        <f>IF($B272&gt;=$B273, BB272, NPV($B273,BC275:$BL275))</f>
        <v>19.304337322962027</v>
      </c>
      <c r="BC276" s="126">
        <f>IF($B272&gt;=$B273, BC272, NPV($B273,BD275:$BL275))</f>
        <v>17.769554189110128</v>
      </c>
      <c r="BD276" s="126">
        <f>IF($B272&gt;=$B273, BD272, NPV($B273,BE275:$BL275))</f>
        <v>16.158031898565635</v>
      </c>
      <c r="BE276" s="126">
        <f>IF($B272&gt;=$B273, BE272, NPV($B273,BF275:$BL275))</f>
        <v>14.465933493493919</v>
      </c>
      <c r="BF276" s="126">
        <f>IF($B272&gt;=$B273, BF272, NPV($B273,BG275:$BL275))</f>
        <v>12.689230168168615</v>
      </c>
      <c r="BG276" s="126">
        <f>IF($B272&gt;=$B273, BG272, NPV($B273,BH275:$BL275))</f>
        <v>10.823691676577047</v>
      </c>
      <c r="BH276" s="126">
        <f>IF($B272&gt;=$B273, BH272, NPV($B273,BI275:$BL275))</f>
        <v>8.8648762604059002</v>
      </c>
      <c r="BI276" s="126">
        <f>IF($B272&gt;=$B273, BI272, NPV($B273,BJ275:$BL275))</f>
        <v>6.8081200734261955</v>
      </c>
      <c r="BJ276" s="126">
        <f>IF($B272&gt;=$B273, BJ272, NPV($B273,BK275:$BL275))</f>
        <v>4.6485260770975056</v>
      </c>
      <c r="BK276" s="126">
        <f>IF($B272&gt;=$B273, BK272, NPV($B273,BL275:$BL275))</f>
        <v>2.3809523809523809</v>
      </c>
      <c r="BL276" s="126">
        <f>IF($B272&gt;=$B273, BL272, NPV($B273,$BM275:BM275))</f>
        <v>0</v>
      </c>
      <c r="BM276" s="126"/>
    </row>
    <row r="277" spans="1:65" s="12" customFormat="1">
      <c r="A277" s="39"/>
      <c r="C277" s="30" t="str">
        <f>$C$130</f>
        <v>Grant element</v>
      </c>
      <c r="D277" s="126">
        <f t="shared" ref="D277:AI277" si="305">IF(D276=0,0,(1-D276/D272)*100)</f>
        <v>83.832302043674716</v>
      </c>
      <c r="E277" s="126">
        <f t="shared" si="305"/>
        <v>83.023917145858434</v>
      </c>
      <c r="F277" s="126">
        <f t="shared" si="305"/>
        <v>82.175113003151353</v>
      </c>
      <c r="G277" s="126">
        <f t="shared" si="305"/>
        <v>81.283868653308929</v>
      </c>
      <c r="H277" s="126">
        <f t="shared" si="305"/>
        <v>80.348062085974377</v>
      </c>
      <c r="I277" s="126">
        <f t="shared" si="305"/>
        <v>79.365465190273085</v>
      </c>
      <c r="J277" s="126">
        <f t="shared" si="305"/>
        <v>78.333738449786736</v>
      </c>
      <c r="K277" s="126">
        <f t="shared" si="305"/>
        <v>77.250425372276069</v>
      </c>
      <c r="L277" s="126">
        <f t="shared" si="305"/>
        <v>76.112946640889874</v>
      </c>
      <c r="M277" s="126">
        <f t="shared" si="305"/>
        <v>74.91859397293436</v>
      </c>
      <c r="N277" s="126">
        <f t="shared" si="305"/>
        <v>73.664523671581094</v>
      </c>
      <c r="O277" s="126">
        <f t="shared" si="305"/>
        <v>72.347749855160146</v>
      </c>
      <c r="P277" s="126">
        <f t="shared" si="305"/>
        <v>70.965137347918144</v>
      </c>
      <c r="Q277" s="126">
        <f t="shared" si="305"/>
        <v>69.513394215314065</v>
      </c>
      <c r="R277" s="126">
        <f t="shared" si="305"/>
        <v>67.989063926079751</v>
      </c>
      <c r="S277" s="126">
        <f t="shared" si="305"/>
        <v>66.388517122383746</v>
      </c>
      <c r="T277" s="126">
        <f t="shared" si="305"/>
        <v>64.707942978502928</v>
      </c>
      <c r="U277" s="126">
        <f t="shared" si="305"/>
        <v>62.943340127428073</v>
      </c>
      <c r="V277" s="126">
        <f t="shared" si="305"/>
        <v>61.090507133799477</v>
      </c>
      <c r="W277" s="126">
        <f t="shared" si="305"/>
        <v>59.145032490489456</v>
      </c>
      <c r="X277" s="126">
        <f t="shared" si="305"/>
        <v>57.102284115013923</v>
      </c>
      <c r="Y277" s="126">
        <f t="shared" si="305"/>
        <v>56.366562380271411</v>
      </c>
      <c r="Z277" s="126">
        <f t="shared" si="305"/>
        <v>55.610808670318775</v>
      </c>
      <c r="AA277" s="126">
        <f t="shared" si="305"/>
        <v>54.834358539073506</v>
      </c>
      <c r="AB277" s="126">
        <f t="shared" si="305"/>
        <v>54.036523034527931</v>
      </c>
      <c r="AC277" s="126">
        <f t="shared" si="305"/>
        <v>53.216587734433027</v>
      </c>
      <c r="AD277" s="126">
        <f t="shared" si="305"/>
        <v>52.373811742365106</v>
      </c>
      <c r="AE277" s="126">
        <f t="shared" si="305"/>
        <v>51.507426642498011</v>
      </c>
      <c r="AF277" s="126">
        <f t="shared" si="305"/>
        <v>50.61663541132986</v>
      </c>
      <c r="AG277" s="126">
        <f t="shared" si="305"/>
        <v>49.700611284538162</v>
      </c>
      <c r="AH277" s="126">
        <f t="shared" si="305"/>
        <v>48.758496577057251</v>
      </c>
      <c r="AI277" s="126">
        <f t="shared" si="305"/>
        <v>47.789401454389768</v>
      </c>
      <c r="AJ277" s="126">
        <f t="shared" ref="AJ277:BL277" si="306">IF(AJ276=0,0,(1-AJ276/AJ272)*100)</f>
        <v>46.792402653077438</v>
      </c>
      <c r="AK277" s="126">
        <f t="shared" si="306"/>
        <v>45.76654214816579</v>
      </c>
      <c r="AL277" s="126">
        <f t="shared" si="306"/>
        <v>44.710825765403847</v>
      </c>
      <c r="AM277" s="126">
        <f t="shared" si="306"/>
        <v>43.624221735821003</v>
      </c>
      <c r="AN277" s="126">
        <f t="shared" si="306"/>
        <v>42.505659190220889</v>
      </c>
      <c r="AO277" s="126">
        <f t="shared" si="306"/>
        <v>41.354026591024621</v>
      </c>
      <c r="AP277" s="126">
        <f t="shared" si="306"/>
        <v>40.16817009878384</v>
      </c>
      <c r="AQ277" s="126">
        <f t="shared" si="306"/>
        <v>38.946891870566979</v>
      </c>
      <c r="AR277" s="126">
        <f t="shared" si="306"/>
        <v>37.688948287300093</v>
      </c>
      <c r="AS277" s="126">
        <f t="shared" si="306"/>
        <v>36.393048107015893</v>
      </c>
      <c r="AT277" s="126">
        <f t="shared" si="306"/>
        <v>35.057850540831495</v>
      </c>
      <c r="AU277" s="126">
        <f t="shared" si="306"/>
        <v>33.681963248336174</v>
      </c>
      <c r="AV277" s="126">
        <f t="shared" si="306"/>
        <v>32.263940248925053</v>
      </c>
      <c r="AW277" s="126">
        <f t="shared" si="306"/>
        <v>30.802279745462712</v>
      </c>
      <c r="AX277" s="126">
        <f t="shared" si="306"/>
        <v>29.295421856502703</v>
      </c>
      <c r="AY277" s="126">
        <f t="shared" si="306"/>
        <v>27.74174625312228</v>
      </c>
      <c r="AZ277" s="126">
        <f t="shared" si="306"/>
        <v>26.139569696259933</v>
      </c>
      <c r="BA277" s="126">
        <f t="shared" si="306"/>
        <v>24.487143470261373</v>
      </c>
      <c r="BB277" s="126">
        <f t="shared" si="306"/>
        <v>22.782650708151884</v>
      </c>
      <c r="BC277" s="126">
        <f t="shared" si="306"/>
        <v>21.024203603954984</v>
      </c>
      <c r="BD277" s="126">
        <f t="shared" si="306"/>
        <v>19.209840507171826</v>
      </c>
      <c r="BE277" s="126">
        <f t="shared" si="306"/>
        <v>17.337522894320458</v>
      </c>
      <c r="BF277" s="126">
        <f t="shared" si="306"/>
        <v>15.405132212209228</v>
      </c>
      <c r="BG277" s="126">
        <f t="shared" si="306"/>
        <v>13.410466587383629</v>
      </c>
      <c r="BH277" s="126">
        <f t="shared" si="306"/>
        <v>11.351237395940995</v>
      </c>
      <c r="BI277" s="126">
        <f t="shared" si="306"/>
        <v>9.2250656876507247</v>
      </c>
      <c r="BJ277" s="126">
        <f t="shared" si="306"/>
        <v>7.029478458049887</v>
      </c>
      <c r="BK277" s="126">
        <f t="shared" si="306"/>
        <v>4.7619047619047672</v>
      </c>
      <c r="BL277" s="126">
        <f t="shared" si="306"/>
        <v>0</v>
      </c>
      <c r="BM277" s="126"/>
    </row>
    <row r="278" spans="1:65" s="12" customFormat="1">
      <c r="A278" s="39"/>
      <c r="C278" s="30" t="str">
        <f>$C$131</f>
        <v>t-g&gt;0</v>
      </c>
      <c r="D278" s="131">
        <f t="shared" ref="D278:AI278" si="307">IF(D269-$B270&gt;0,D269-$B270,0)</f>
        <v>0</v>
      </c>
      <c r="E278" s="131">
        <f t="shared" si="307"/>
        <v>0</v>
      </c>
      <c r="F278" s="131">
        <f t="shared" si="307"/>
        <v>0</v>
      </c>
      <c r="G278" s="131">
        <f t="shared" si="307"/>
        <v>0</v>
      </c>
      <c r="H278" s="131">
        <f t="shared" si="307"/>
        <v>0</v>
      </c>
      <c r="I278" s="131">
        <f t="shared" si="307"/>
        <v>0</v>
      </c>
      <c r="J278" s="131">
        <f t="shared" si="307"/>
        <v>0</v>
      </c>
      <c r="K278" s="131">
        <f t="shared" si="307"/>
        <v>0</v>
      </c>
      <c r="L278" s="131">
        <f t="shared" si="307"/>
        <v>0</v>
      </c>
      <c r="M278" s="131">
        <f t="shared" si="307"/>
        <v>0</v>
      </c>
      <c r="N278" s="131">
        <f t="shared" si="307"/>
        <v>0</v>
      </c>
      <c r="O278" s="131">
        <f t="shared" si="307"/>
        <v>0</v>
      </c>
      <c r="P278" s="131">
        <f t="shared" si="307"/>
        <v>0</v>
      </c>
      <c r="Q278" s="131">
        <f t="shared" si="307"/>
        <v>0</v>
      </c>
      <c r="R278" s="131">
        <f t="shared" si="307"/>
        <v>0</v>
      </c>
      <c r="S278" s="131">
        <f t="shared" si="307"/>
        <v>0</v>
      </c>
      <c r="T278" s="131">
        <f t="shared" si="307"/>
        <v>0</v>
      </c>
      <c r="U278" s="131">
        <f t="shared" si="307"/>
        <v>0</v>
      </c>
      <c r="V278" s="131">
        <f t="shared" si="307"/>
        <v>0</v>
      </c>
      <c r="W278" s="131">
        <f t="shared" si="307"/>
        <v>0</v>
      </c>
      <c r="X278" s="131">
        <f t="shared" si="307"/>
        <v>0</v>
      </c>
      <c r="Y278" s="131">
        <f t="shared" si="307"/>
        <v>1</v>
      </c>
      <c r="Z278" s="131">
        <f t="shared" si="307"/>
        <v>2</v>
      </c>
      <c r="AA278" s="131">
        <f t="shared" si="307"/>
        <v>3</v>
      </c>
      <c r="AB278" s="131">
        <f t="shared" si="307"/>
        <v>4</v>
      </c>
      <c r="AC278" s="131">
        <f t="shared" si="307"/>
        <v>5</v>
      </c>
      <c r="AD278" s="131">
        <f t="shared" si="307"/>
        <v>6</v>
      </c>
      <c r="AE278" s="131">
        <f t="shared" si="307"/>
        <v>7</v>
      </c>
      <c r="AF278" s="131">
        <f t="shared" si="307"/>
        <v>8</v>
      </c>
      <c r="AG278" s="131">
        <f t="shared" si="307"/>
        <v>9</v>
      </c>
      <c r="AH278" s="131">
        <f t="shared" si="307"/>
        <v>10</v>
      </c>
      <c r="AI278" s="131">
        <f t="shared" si="307"/>
        <v>11</v>
      </c>
      <c r="AJ278" s="131">
        <f t="shared" ref="AJ278:BL278" si="308">IF(AJ269-$B270&gt;0,AJ269-$B270,0)</f>
        <v>12</v>
      </c>
      <c r="AK278" s="131">
        <f t="shared" si="308"/>
        <v>13</v>
      </c>
      <c r="AL278" s="131">
        <f t="shared" si="308"/>
        <v>14</v>
      </c>
      <c r="AM278" s="131">
        <f t="shared" si="308"/>
        <v>15</v>
      </c>
      <c r="AN278" s="131">
        <f t="shared" si="308"/>
        <v>16</v>
      </c>
      <c r="AO278" s="131">
        <f t="shared" si="308"/>
        <v>17</v>
      </c>
      <c r="AP278" s="131">
        <f t="shared" si="308"/>
        <v>18</v>
      </c>
      <c r="AQ278" s="131">
        <f t="shared" si="308"/>
        <v>19</v>
      </c>
      <c r="AR278" s="131">
        <f t="shared" si="308"/>
        <v>20</v>
      </c>
      <c r="AS278" s="131">
        <f t="shared" si="308"/>
        <v>21</v>
      </c>
      <c r="AT278" s="131">
        <f t="shared" si="308"/>
        <v>22</v>
      </c>
      <c r="AU278" s="131">
        <f t="shared" si="308"/>
        <v>23</v>
      </c>
      <c r="AV278" s="131">
        <f t="shared" si="308"/>
        <v>24</v>
      </c>
      <c r="AW278" s="131">
        <f t="shared" si="308"/>
        <v>25</v>
      </c>
      <c r="AX278" s="131">
        <f t="shared" si="308"/>
        <v>26</v>
      </c>
      <c r="AY278" s="131">
        <f t="shared" si="308"/>
        <v>27</v>
      </c>
      <c r="AZ278" s="131">
        <f t="shared" si="308"/>
        <v>28</v>
      </c>
      <c r="BA278" s="131">
        <f t="shared" si="308"/>
        <v>29</v>
      </c>
      <c r="BB278" s="131">
        <f t="shared" si="308"/>
        <v>30</v>
      </c>
      <c r="BC278" s="131">
        <f t="shared" si="308"/>
        <v>31</v>
      </c>
      <c r="BD278" s="131">
        <f t="shared" si="308"/>
        <v>32</v>
      </c>
      <c r="BE278" s="131">
        <f t="shared" si="308"/>
        <v>33</v>
      </c>
      <c r="BF278" s="131">
        <f t="shared" si="308"/>
        <v>34</v>
      </c>
      <c r="BG278" s="131">
        <f t="shared" si="308"/>
        <v>35</v>
      </c>
      <c r="BH278" s="131">
        <f t="shared" si="308"/>
        <v>36</v>
      </c>
      <c r="BI278" s="131">
        <f t="shared" si="308"/>
        <v>37</v>
      </c>
      <c r="BJ278" s="131">
        <f t="shared" si="308"/>
        <v>38</v>
      </c>
      <c r="BK278" s="131">
        <f t="shared" si="308"/>
        <v>39</v>
      </c>
      <c r="BL278" s="131">
        <f t="shared" si="308"/>
        <v>40</v>
      </c>
      <c r="BM278" s="131"/>
    </row>
    <row r="279" spans="1:65" s="12" customFormat="1">
      <c r="A279" s="39"/>
      <c r="C279" s="30"/>
      <c r="D279" s="131">
        <f t="shared" ref="D279:AI279" si="309">IF(D278=0,0,CHOOSE(D278,$D$285,$E$285,$F$285,$G$285,$H$285,$I$285,$J$285,$K$285,$L$285,$M$285,$N$285,$O$285,$P$285,$Q$285,$R$285,$S$285,$T$285,$U$285,$V$285,$W$285,$X$285,$Y$285,$Z$285,$AA$285,$AB$285,$AC$285,$AD$285,$AE$285,$AF$285,$AG$285,$AH$285,$AI$285,$AJ$285,$AK$285,$AL$285,$AM$285,$AN$285,$AO$285,$AP$285,$AQ$285,$AR$285,$AS$285,$AT$285,$AU$285,$AV$285,$AW$285,$AX$285,$AY$285,$AZ$285,$BA$285,$BB$285,$BC$285,$BD$285,$BE$285,$BF$285,$BG$285,$BH$285,$BI$285,$BJ$285,$BK$285,$BL$285,$BM$285))</f>
        <v>0</v>
      </c>
      <c r="E279" s="131">
        <f>IF(E278=0,0,CHOOSE(E278,$D$285,$E$285,$F$285,$G$285,$H$285,$I$285,$J$285,$K$285,$L$285,$M$285,$N$285,$O$285,$P$285,$Q$285,$R$285,$S$285,$T$285,$U$285,$V$285,$W$285,$X$285,$Y$285,$Z$285,$AA$285,$AB$285,$AC$285,$AD$285,$AE$285,$AF$285,$AG$285,$AH$285,$AI$285,$AJ$285,$AK$285,$AL$285,$AM$285,$AN$285,$AO$285,$AP$285,$AQ$285,$AR$285,$AS$285,$AT$285,$AU$285,$AV$285,$AW$285,$AX$285,$AY$285,$AZ$285,$BA$285,$BB$285,$BC$285,$BD$285,$BE$285,$BF$285,$BG$285,$BH$285,$BI$285,$BJ$285,$BK$285,$BL$285,$BM$285))</f>
        <v>0</v>
      </c>
      <c r="F279" s="131">
        <f>IF(F278=0,0,CHOOSE(F278,$D$285,$E$285,$F$285,$G$285,$H$285,$I$285,$J$285,$K$285,$L$285,$M$285,$N$285,$O$285,$P$285,$Q$285,$R$285,$S$285,$T$285,$U$285,$V$285,$W$285,$X$285,$Y$285,$Z$285,$AA$285,$AB$285,$AC$285,$AD$285,$AE$285,$AF$285,$AG$285,$AH$285,$AI$285,$AJ$285,$AK$285,$AL$285,$AM$285,$AN$285,$AO$285,$AP$285,$AQ$285,$AR$285,$AS$285,$AT$285,$AU$285,$AV$285,$AW$285,$AX$285,$AY$285,$AZ$285,$BA$285,$BB$285,$BC$285,$BD$285,$BE$285,$BF$285,$BG$285,$BH$285,$BI$285,$BJ$285,$BK$285,$BL$285,$BM$285))</f>
        <v>0</v>
      </c>
      <c r="G279" s="131">
        <f>IF(G278=0,0,CHOOSE(G278,$D$285,$E$285,$F$285,$G$285,$H$285,$I$285,$J$285,$K$285,$L$285,$M$285,$N$285,$O$285,$P$285,$Q$285,$R$285,$S$285,$T$285,$U$285,$V$285,$W$285,$X$285,$Y$285,$Z$285,$AA$285,$AB$285,$AC$285,$AD$285,$AE$285,$AF$285,$AG$285,$AH$285,$AI$285,$AJ$285,$AK$285,$AL$285,$AM$285,$AN$285,$AO$285,$AP$285,$AQ$285,$AR$285,$AS$285,$AT$285,$AU$285,$AV$285,$AW$285,$AX$285,$AY$285,$AZ$285,$BA$285,$BB$285,$BC$285,$BD$285,$BE$285,$BF$285,$BG$285,$BH$285,$BI$285,$BJ$285,$BK$285,$BL$285,$BM$285))</f>
        <v>0</v>
      </c>
      <c r="H279" s="131">
        <f t="shared" si="309"/>
        <v>0</v>
      </c>
      <c r="I279" s="131">
        <f t="shared" si="309"/>
        <v>0</v>
      </c>
      <c r="J279" s="131">
        <f t="shared" si="309"/>
        <v>0</v>
      </c>
      <c r="K279" s="131">
        <f t="shared" si="309"/>
        <v>0</v>
      </c>
      <c r="L279" s="131">
        <f t="shared" si="309"/>
        <v>0</v>
      </c>
      <c r="M279" s="131">
        <f t="shared" si="309"/>
        <v>0</v>
      </c>
      <c r="N279" s="131">
        <f t="shared" si="309"/>
        <v>0</v>
      </c>
      <c r="O279" s="131">
        <f t="shared" si="309"/>
        <v>0</v>
      </c>
      <c r="P279" s="131">
        <f t="shared" si="309"/>
        <v>0</v>
      </c>
      <c r="Q279" s="131">
        <f t="shared" si="309"/>
        <v>0</v>
      </c>
      <c r="R279" s="131">
        <f t="shared" si="309"/>
        <v>0</v>
      </c>
      <c r="S279" s="131">
        <f t="shared" si="309"/>
        <v>0</v>
      </c>
      <c r="T279" s="131">
        <f t="shared" si="309"/>
        <v>0</v>
      </c>
      <c r="U279" s="131">
        <f t="shared" si="309"/>
        <v>0</v>
      </c>
      <c r="V279" s="131">
        <f t="shared" si="309"/>
        <v>0</v>
      </c>
      <c r="W279" s="131">
        <f t="shared" si="309"/>
        <v>0</v>
      </c>
      <c r="X279" s="131">
        <f t="shared" si="309"/>
        <v>0</v>
      </c>
      <c r="Y279" s="131">
        <f t="shared" si="309"/>
        <v>0</v>
      </c>
      <c r="Z279" s="131">
        <f t="shared" si="309"/>
        <v>0</v>
      </c>
      <c r="AA279" s="131">
        <f t="shared" si="309"/>
        <v>0</v>
      </c>
      <c r="AB279" s="131">
        <f t="shared" si="309"/>
        <v>0</v>
      </c>
      <c r="AC279" s="131">
        <f t="shared" si="309"/>
        <v>0</v>
      </c>
      <c r="AD279" s="131">
        <f t="shared" si="309"/>
        <v>0</v>
      </c>
      <c r="AE279" s="131">
        <f t="shared" si="309"/>
        <v>0</v>
      </c>
      <c r="AF279" s="131">
        <f t="shared" si="309"/>
        <v>0</v>
      </c>
      <c r="AG279" s="131">
        <f t="shared" si="309"/>
        <v>0</v>
      </c>
      <c r="AH279" s="131">
        <f t="shared" si="309"/>
        <v>0</v>
      </c>
      <c r="AI279" s="131">
        <f t="shared" si="309"/>
        <v>0</v>
      </c>
      <c r="AJ279" s="131">
        <f t="shared" ref="AJ279:BL279" si="310">IF(AJ278=0,0,CHOOSE(AJ278,$D$285,$E$285,$F$285,$G$285,$H$285,$I$285,$J$285,$K$285,$L$285,$M$285,$N$285,$O$285,$P$285,$Q$285,$R$285,$S$285,$T$285,$U$285,$V$285,$W$285,$X$285,$Y$285,$Z$285,$AA$285,$AB$285,$AC$285,$AD$285,$AE$285,$AF$285,$AG$285,$AH$285,$AI$285,$AJ$285,$AK$285,$AL$285,$AM$285,$AN$285,$AO$285,$AP$285,$AQ$285,$AR$285,$AS$285,$AT$285,$AU$285,$AV$285,$AW$285,$AX$285,$AY$285,$AZ$285,$BA$285,$BB$285,$BC$285,$BD$285,$BE$285,$BF$285,$BG$285,$BH$285,$BI$285,$BJ$285,$BK$285,$BL$285,$BM$285))</f>
        <v>0</v>
      </c>
      <c r="AK279" s="131">
        <f t="shared" si="310"/>
        <v>0</v>
      </c>
      <c r="AL279" s="131">
        <f t="shared" si="310"/>
        <v>0</v>
      </c>
      <c r="AM279" s="131">
        <f t="shared" si="310"/>
        <v>0</v>
      </c>
      <c r="AN279" s="131">
        <f t="shared" si="310"/>
        <v>0</v>
      </c>
      <c r="AO279" s="131">
        <f t="shared" si="310"/>
        <v>0</v>
      </c>
      <c r="AP279" s="131">
        <f t="shared" si="310"/>
        <v>0</v>
      </c>
      <c r="AQ279" s="131">
        <f t="shared" si="310"/>
        <v>0</v>
      </c>
      <c r="AR279" s="131">
        <f t="shared" si="310"/>
        <v>0</v>
      </c>
      <c r="AS279" s="131">
        <f t="shared" si="310"/>
        <v>0</v>
      </c>
      <c r="AT279" s="131">
        <f t="shared" si="310"/>
        <v>0</v>
      </c>
      <c r="AU279" s="131">
        <f t="shared" si="310"/>
        <v>0</v>
      </c>
      <c r="AV279" s="131">
        <f t="shared" si="310"/>
        <v>0</v>
      </c>
      <c r="AW279" s="131">
        <f t="shared" si="310"/>
        <v>0</v>
      </c>
      <c r="AX279" s="131">
        <f t="shared" si="310"/>
        <v>0</v>
      </c>
      <c r="AY279" s="131">
        <f t="shared" si="310"/>
        <v>0</v>
      </c>
      <c r="AZ279" s="131">
        <f t="shared" si="310"/>
        <v>0</v>
      </c>
      <c r="BA279" s="131">
        <f t="shared" si="310"/>
        <v>0</v>
      </c>
      <c r="BB279" s="131">
        <f t="shared" si="310"/>
        <v>0</v>
      </c>
      <c r="BC279" s="131">
        <f t="shared" si="310"/>
        <v>0</v>
      </c>
      <c r="BD279" s="131">
        <f>IF(BD278=0,0,CHOOSE(BD278,$D$285,$E$285,$F$285,$G$285,$H$285,$I$285,$J$285,$K$285,$L$285,$M$285,$N$285,$O$285,$P$285,$Q$285,$R$285,$S$285,$T$285,$U$285,$V$285,$W$285,$X$285,$Y$285,$Z$285,$AA$285,$AB$285,$AC$285,$AD$285,$AE$285,$AF$285,$AG$285,$AH$285,$AI$285,$AJ$285,$AK$285,$AL$285,$AM$285,$AN$285,$AO$285,$AP$285,$AQ$285,$AR$285,$AS$285,$AT$285,$AU$285,$AV$285,$AW$285,$AX$285,$AY$285,$AZ$285,$BA$285,$BB$285,$BC$285,$BD$285,$BE$285,$BF$285,$BG$285,$BH$285,$BI$285,$BJ$285,$BK$285,$BL$285,$BM$285))</f>
        <v>0</v>
      </c>
      <c r="BE279" s="131">
        <f t="shared" si="310"/>
        <v>0</v>
      </c>
      <c r="BF279" s="131">
        <f t="shared" si="310"/>
        <v>0</v>
      </c>
      <c r="BG279" s="131">
        <f t="shared" si="310"/>
        <v>0</v>
      </c>
      <c r="BH279" s="131">
        <f t="shared" si="310"/>
        <v>0</v>
      </c>
      <c r="BI279" s="131">
        <f t="shared" si="310"/>
        <v>0</v>
      </c>
      <c r="BJ279" s="131">
        <f t="shared" si="310"/>
        <v>0</v>
      </c>
      <c r="BK279" s="131">
        <f t="shared" si="310"/>
        <v>0</v>
      </c>
      <c r="BL279" s="131">
        <f t="shared" si="310"/>
        <v>0</v>
      </c>
      <c r="BM279" s="131"/>
    </row>
    <row r="280" spans="1:65" s="12" customFormat="1">
      <c r="A280" s="39"/>
      <c r="C280" s="30" t="str">
        <f>$C$133</f>
        <v>t-m condition</v>
      </c>
      <c r="D280" s="131">
        <f t="shared" ref="D280:AI280" si="311">IF(D245-$B271&gt;0,D245-$B271,0)</f>
        <v>0</v>
      </c>
      <c r="E280" s="131">
        <f t="shared" si="311"/>
        <v>0</v>
      </c>
      <c r="F280" s="131">
        <f t="shared" si="311"/>
        <v>0</v>
      </c>
      <c r="G280" s="131">
        <f t="shared" si="311"/>
        <v>0</v>
      </c>
      <c r="H280" s="131">
        <f t="shared" si="311"/>
        <v>0</v>
      </c>
      <c r="I280" s="131">
        <f t="shared" si="311"/>
        <v>0</v>
      </c>
      <c r="J280" s="131">
        <f t="shared" si="311"/>
        <v>0</v>
      </c>
      <c r="K280" s="131">
        <f t="shared" si="311"/>
        <v>0</v>
      </c>
      <c r="L280" s="131">
        <f t="shared" si="311"/>
        <v>0</v>
      </c>
      <c r="M280" s="131">
        <f t="shared" si="311"/>
        <v>0</v>
      </c>
      <c r="N280" s="131">
        <f t="shared" si="311"/>
        <v>0</v>
      </c>
      <c r="O280" s="131">
        <f t="shared" si="311"/>
        <v>0</v>
      </c>
      <c r="P280" s="131">
        <f t="shared" si="311"/>
        <v>0</v>
      </c>
      <c r="Q280" s="131">
        <f t="shared" si="311"/>
        <v>0</v>
      </c>
      <c r="R280" s="131">
        <f t="shared" si="311"/>
        <v>0</v>
      </c>
      <c r="S280" s="131">
        <f t="shared" si="311"/>
        <v>0</v>
      </c>
      <c r="T280" s="131">
        <f t="shared" si="311"/>
        <v>0</v>
      </c>
      <c r="U280" s="131">
        <f t="shared" si="311"/>
        <v>0</v>
      </c>
      <c r="V280" s="131">
        <f t="shared" si="311"/>
        <v>0</v>
      </c>
      <c r="W280" s="131">
        <f t="shared" si="311"/>
        <v>0</v>
      </c>
      <c r="X280" s="131">
        <f t="shared" si="311"/>
        <v>0</v>
      </c>
      <c r="Y280" s="131">
        <f t="shared" si="311"/>
        <v>0</v>
      </c>
      <c r="Z280" s="131">
        <f t="shared" si="311"/>
        <v>0</v>
      </c>
      <c r="AA280" s="131">
        <f t="shared" si="311"/>
        <v>0</v>
      </c>
      <c r="AB280" s="131">
        <f t="shared" si="311"/>
        <v>0</v>
      </c>
      <c r="AC280" s="131">
        <f t="shared" si="311"/>
        <v>0</v>
      </c>
      <c r="AD280" s="131">
        <f t="shared" si="311"/>
        <v>0</v>
      </c>
      <c r="AE280" s="131">
        <f t="shared" si="311"/>
        <v>0</v>
      </c>
      <c r="AF280" s="131">
        <f t="shared" si="311"/>
        <v>0</v>
      </c>
      <c r="AG280" s="131">
        <f t="shared" si="311"/>
        <v>0</v>
      </c>
      <c r="AH280" s="131">
        <f t="shared" si="311"/>
        <v>0</v>
      </c>
      <c r="AI280" s="131">
        <f t="shared" si="311"/>
        <v>0</v>
      </c>
      <c r="AJ280" s="131">
        <f t="shared" ref="AJ280:BL280" si="312">IF(AJ245-$B271&gt;0,AJ245-$B271,0)</f>
        <v>0</v>
      </c>
      <c r="AK280" s="131">
        <f t="shared" si="312"/>
        <v>0</v>
      </c>
      <c r="AL280" s="131">
        <f t="shared" si="312"/>
        <v>0</v>
      </c>
      <c r="AM280" s="131">
        <f t="shared" si="312"/>
        <v>0</v>
      </c>
      <c r="AN280" s="131">
        <f t="shared" si="312"/>
        <v>0</v>
      </c>
      <c r="AO280" s="131">
        <f t="shared" si="312"/>
        <v>0</v>
      </c>
      <c r="AP280" s="131">
        <f t="shared" si="312"/>
        <v>0</v>
      </c>
      <c r="AQ280" s="131">
        <f t="shared" si="312"/>
        <v>0</v>
      </c>
      <c r="AR280" s="131">
        <f t="shared" si="312"/>
        <v>0</v>
      </c>
      <c r="AS280" s="131">
        <f t="shared" si="312"/>
        <v>0</v>
      </c>
      <c r="AT280" s="131">
        <f t="shared" si="312"/>
        <v>0</v>
      </c>
      <c r="AU280" s="131">
        <f t="shared" si="312"/>
        <v>0</v>
      </c>
      <c r="AV280" s="131">
        <f t="shared" si="312"/>
        <v>0</v>
      </c>
      <c r="AW280" s="131">
        <f t="shared" si="312"/>
        <v>0</v>
      </c>
      <c r="AX280" s="131">
        <f t="shared" si="312"/>
        <v>0</v>
      </c>
      <c r="AY280" s="131">
        <f t="shared" si="312"/>
        <v>0</v>
      </c>
      <c r="AZ280" s="131">
        <f t="shared" si="312"/>
        <v>0</v>
      </c>
      <c r="BA280" s="131">
        <f t="shared" si="312"/>
        <v>0</v>
      </c>
      <c r="BB280" s="131">
        <f t="shared" si="312"/>
        <v>0</v>
      </c>
      <c r="BC280" s="131">
        <f t="shared" si="312"/>
        <v>0</v>
      </c>
      <c r="BD280" s="131">
        <f t="shared" si="312"/>
        <v>0</v>
      </c>
      <c r="BE280" s="131">
        <f t="shared" si="312"/>
        <v>0</v>
      </c>
      <c r="BF280" s="131">
        <f t="shared" si="312"/>
        <v>0</v>
      </c>
      <c r="BG280" s="131">
        <f t="shared" si="312"/>
        <v>0</v>
      </c>
      <c r="BH280" s="131">
        <f t="shared" si="312"/>
        <v>0</v>
      </c>
      <c r="BI280" s="131">
        <f t="shared" si="312"/>
        <v>0</v>
      </c>
      <c r="BJ280" s="131">
        <f t="shared" si="312"/>
        <v>0</v>
      </c>
      <c r="BK280" s="131">
        <f t="shared" si="312"/>
        <v>0</v>
      </c>
      <c r="BL280" s="131">
        <f t="shared" si="312"/>
        <v>0</v>
      </c>
      <c r="BM280" s="131"/>
    </row>
    <row r="281" spans="1:65" s="12" customFormat="1">
      <c r="A281" s="39"/>
      <c r="C281" s="124"/>
      <c r="D281" s="126">
        <f t="shared" ref="D281:AI281" si="313">IF(D280=0,0,CHOOSE(D280,$D$285,$E$285,$F$285,$G$285,$H$285,$I$285,$J$285,$K$285,$L$285,$M$285,$N$285,$O$285,$P$285,$Q$285,$R$285,$S$285,$T$285,$U$285,$V$285,$W$285,$X$285,$Y$285,$Z$285,$AA$285,$AB$285,$AC$285,$AD$285,$AE$285,$AF$285,$AG$285,$AH$285,$AI$285,$AJ$285,$AK$285,$AL$285,$AM$285,$AN$285,$AO$285,$AP$285,$AQ$285,$AR$285,$AS$285,$AT$285,$AU$285,$AV$285,$AW$285,$AX$285,$AY$285,$AZ$285,$BA$285,$BB$285,$BC$285,$BD$285,$BE$285,$BF$285,$BG$285,$BH$285,$BI$285,$BJ$285,$BK$285,$BL$285,$BM$285))</f>
        <v>0</v>
      </c>
      <c r="E281" s="126">
        <f t="shared" si="313"/>
        <v>0</v>
      </c>
      <c r="F281" s="126">
        <f t="shared" si="313"/>
        <v>0</v>
      </c>
      <c r="G281" s="126">
        <f t="shared" si="313"/>
        <v>0</v>
      </c>
      <c r="H281" s="126">
        <f t="shared" si="313"/>
        <v>0</v>
      </c>
      <c r="I281" s="126">
        <f t="shared" si="313"/>
        <v>0</v>
      </c>
      <c r="J281" s="126">
        <f t="shared" si="313"/>
        <v>0</v>
      </c>
      <c r="K281" s="126">
        <f t="shared" si="313"/>
        <v>0</v>
      </c>
      <c r="L281" s="126">
        <f t="shared" si="313"/>
        <v>0</v>
      </c>
      <c r="M281" s="126">
        <f t="shared" si="313"/>
        <v>0</v>
      </c>
      <c r="N281" s="126">
        <f t="shared" si="313"/>
        <v>0</v>
      </c>
      <c r="O281" s="126">
        <f t="shared" si="313"/>
        <v>0</v>
      </c>
      <c r="P281" s="126">
        <f t="shared" si="313"/>
        <v>0</v>
      </c>
      <c r="Q281" s="126">
        <f t="shared" si="313"/>
        <v>0</v>
      </c>
      <c r="R281" s="126">
        <f t="shared" si="313"/>
        <v>0</v>
      </c>
      <c r="S281" s="126">
        <f t="shared" si="313"/>
        <v>0</v>
      </c>
      <c r="T281" s="126">
        <f t="shared" si="313"/>
        <v>0</v>
      </c>
      <c r="U281" s="126">
        <f t="shared" si="313"/>
        <v>0</v>
      </c>
      <c r="V281" s="126">
        <f t="shared" si="313"/>
        <v>0</v>
      </c>
      <c r="W281" s="126">
        <f t="shared" si="313"/>
        <v>0</v>
      </c>
      <c r="X281" s="126">
        <f t="shared" si="313"/>
        <v>0</v>
      </c>
      <c r="Y281" s="126">
        <f t="shared" si="313"/>
        <v>0</v>
      </c>
      <c r="Z281" s="126">
        <f t="shared" si="313"/>
        <v>0</v>
      </c>
      <c r="AA281" s="126">
        <f t="shared" si="313"/>
        <v>0</v>
      </c>
      <c r="AB281" s="126">
        <f t="shared" si="313"/>
        <v>0</v>
      </c>
      <c r="AC281" s="126">
        <f t="shared" si="313"/>
        <v>0</v>
      </c>
      <c r="AD281" s="126">
        <f t="shared" si="313"/>
        <v>0</v>
      </c>
      <c r="AE281" s="126">
        <f t="shared" si="313"/>
        <v>0</v>
      </c>
      <c r="AF281" s="126">
        <f t="shared" si="313"/>
        <v>0</v>
      </c>
      <c r="AG281" s="126">
        <f t="shared" si="313"/>
        <v>0</v>
      </c>
      <c r="AH281" s="126">
        <f t="shared" si="313"/>
        <v>0</v>
      </c>
      <c r="AI281" s="126">
        <f t="shared" si="313"/>
        <v>0</v>
      </c>
      <c r="AJ281" s="126">
        <f t="shared" ref="AJ281:BL281" si="314">IF(AJ280=0,0,CHOOSE(AJ280,$D$285,$E$285,$F$285,$G$285,$H$285,$I$285,$J$285,$K$285,$L$285,$M$285,$N$285,$O$285,$P$285,$Q$285,$R$285,$S$285,$T$285,$U$285,$V$285,$W$285,$X$285,$Y$285,$Z$285,$AA$285,$AB$285,$AC$285,$AD$285,$AE$285,$AF$285,$AG$285,$AH$285,$AI$285,$AJ$285,$AK$285,$AL$285,$AM$285,$AN$285,$AO$285,$AP$285,$AQ$285,$AR$285,$AS$285,$AT$285,$AU$285,$AV$285,$AW$285,$AX$285,$AY$285,$AZ$285,$BA$285,$BB$285,$BC$285,$BD$285,$BE$285,$BF$285,$BG$285,$BH$285,$BI$285,$BJ$285,$BK$285,$BL$285,$BM$285))</f>
        <v>0</v>
      </c>
      <c r="AK281" s="126">
        <f t="shared" si="314"/>
        <v>0</v>
      </c>
      <c r="AL281" s="126">
        <f t="shared" si="314"/>
        <v>0</v>
      </c>
      <c r="AM281" s="126">
        <f t="shared" si="314"/>
        <v>0</v>
      </c>
      <c r="AN281" s="126">
        <f t="shared" si="314"/>
        <v>0</v>
      </c>
      <c r="AO281" s="126">
        <f t="shared" si="314"/>
        <v>0</v>
      </c>
      <c r="AP281" s="126">
        <f t="shared" si="314"/>
        <v>0</v>
      </c>
      <c r="AQ281" s="126">
        <f t="shared" si="314"/>
        <v>0</v>
      </c>
      <c r="AR281" s="126">
        <f t="shared" si="314"/>
        <v>0</v>
      </c>
      <c r="AS281" s="126">
        <f t="shared" si="314"/>
        <v>0</v>
      </c>
      <c r="AT281" s="126">
        <f t="shared" si="314"/>
        <v>0</v>
      </c>
      <c r="AU281" s="126">
        <f t="shared" si="314"/>
        <v>0</v>
      </c>
      <c r="AV281" s="126">
        <f t="shared" si="314"/>
        <v>0</v>
      </c>
      <c r="AW281" s="126">
        <f t="shared" si="314"/>
        <v>0</v>
      </c>
      <c r="AX281" s="126">
        <f t="shared" si="314"/>
        <v>0</v>
      </c>
      <c r="AY281" s="126">
        <f t="shared" si="314"/>
        <v>0</v>
      </c>
      <c r="AZ281" s="126">
        <f t="shared" si="314"/>
        <v>0</v>
      </c>
      <c r="BA281" s="126">
        <f t="shared" si="314"/>
        <v>0</v>
      </c>
      <c r="BB281" s="126">
        <f t="shared" si="314"/>
        <v>0</v>
      </c>
      <c r="BC281" s="126">
        <f t="shared" si="314"/>
        <v>0</v>
      </c>
      <c r="BD281" s="126">
        <f t="shared" si="314"/>
        <v>0</v>
      </c>
      <c r="BE281" s="126">
        <f t="shared" si="314"/>
        <v>0</v>
      </c>
      <c r="BF281" s="126">
        <f t="shared" si="314"/>
        <v>0</v>
      </c>
      <c r="BG281" s="126">
        <f t="shared" si="314"/>
        <v>0</v>
      </c>
      <c r="BH281" s="126">
        <f t="shared" si="314"/>
        <v>0</v>
      </c>
      <c r="BI281" s="126">
        <f t="shared" si="314"/>
        <v>0</v>
      </c>
      <c r="BJ281" s="126">
        <f t="shared" si="314"/>
        <v>0</v>
      </c>
      <c r="BK281" s="126">
        <f t="shared" si="314"/>
        <v>0</v>
      </c>
      <c r="BL281" s="126">
        <f t="shared" si="314"/>
        <v>0</v>
      </c>
      <c r="BM281" s="126"/>
    </row>
    <row r="282" spans="1:65" s="12" customFormat="1">
      <c r="A282" s="39"/>
      <c r="D282" s="22"/>
      <c r="E282" s="22"/>
      <c r="F282" s="22"/>
      <c r="G282" s="22"/>
      <c r="H282" s="22"/>
      <c r="I282" s="22"/>
      <c r="J282" s="22"/>
      <c r="K282" s="22"/>
      <c r="L282" s="22"/>
      <c r="M282" s="22"/>
      <c r="N282" s="22"/>
      <c r="O282" s="22"/>
      <c r="P282" s="22"/>
      <c r="Q282" s="22"/>
      <c r="R282" s="22"/>
      <c r="S282" s="22"/>
      <c r="T282" s="22"/>
      <c r="U282" s="22"/>
      <c r="V282" s="22"/>
      <c r="W282" s="22"/>
      <c r="X282" s="22"/>
      <c r="Y282" s="22"/>
      <c r="Z282" s="22"/>
      <c r="AA282" s="22"/>
      <c r="AB282" s="22"/>
      <c r="AC282" s="22"/>
      <c r="AD282" s="50"/>
      <c r="AE282" s="50"/>
      <c r="AF282" s="50"/>
      <c r="AG282" s="50"/>
      <c r="AH282" s="50"/>
      <c r="AI282" s="50"/>
      <c r="AJ282" s="50"/>
      <c r="AK282" s="50"/>
      <c r="AL282" s="50"/>
      <c r="AM282" s="50"/>
      <c r="AN282" s="50"/>
      <c r="AO282" s="50"/>
      <c r="AP282" s="50"/>
      <c r="AQ282" s="50"/>
      <c r="AR282" s="45"/>
      <c r="AS282" s="45"/>
      <c r="AT282" s="45"/>
      <c r="AU282" s="45"/>
      <c r="AV282" s="45"/>
      <c r="AW282" s="45"/>
      <c r="AX282" s="45"/>
      <c r="AY282" s="45"/>
      <c r="AZ282" s="45"/>
      <c r="BA282" s="45"/>
      <c r="BB282" s="45"/>
      <c r="BC282" s="45"/>
      <c r="BD282" s="45"/>
    </row>
    <row r="283" spans="1:65" s="12" customFormat="1">
      <c r="A283" s="49" t="str">
        <f>+"Output "&amp; 'Input 4 - External Financing WB'!A269&amp;""</f>
        <v>Output IDA NEW 60-year credits</v>
      </c>
      <c r="C283" s="51"/>
      <c r="D283" s="52">
        <f>D$8</f>
        <v>0</v>
      </c>
      <c r="E283" s="25">
        <f t="shared" ref="E283:AJ283" si="315">D283+1</f>
        <v>1</v>
      </c>
      <c r="F283" s="25">
        <f t="shared" si="315"/>
        <v>2</v>
      </c>
      <c r="G283" s="25">
        <f t="shared" si="315"/>
        <v>3</v>
      </c>
      <c r="H283" s="25">
        <f t="shared" si="315"/>
        <v>4</v>
      </c>
      <c r="I283" s="25">
        <f t="shared" si="315"/>
        <v>5</v>
      </c>
      <c r="J283" s="25">
        <f t="shared" si="315"/>
        <v>6</v>
      </c>
      <c r="K283" s="25">
        <f t="shared" si="315"/>
        <v>7</v>
      </c>
      <c r="L283" s="25">
        <f t="shared" si="315"/>
        <v>8</v>
      </c>
      <c r="M283" s="25">
        <f t="shared" si="315"/>
        <v>9</v>
      </c>
      <c r="N283" s="25">
        <f t="shared" si="315"/>
        <v>10</v>
      </c>
      <c r="O283" s="25">
        <f t="shared" si="315"/>
        <v>11</v>
      </c>
      <c r="P283" s="25">
        <f t="shared" si="315"/>
        <v>12</v>
      </c>
      <c r="Q283" s="25">
        <f t="shared" si="315"/>
        <v>13</v>
      </c>
      <c r="R283" s="25">
        <f t="shared" si="315"/>
        <v>14</v>
      </c>
      <c r="S283" s="25">
        <f t="shared" si="315"/>
        <v>15</v>
      </c>
      <c r="T283" s="25">
        <f t="shared" si="315"/>
        <v>16</v>
      </c>
      <c r="U283" s="25">
        <f t="shared" si="315"/>
        <v>17</v>
      </c>
      <c r="V283" s="25">
        <f t="shared" si="315"/>
        <v>18</v>
      </c>
      <c r="W283" s="25">
        <f t="shared" si="315"/>
        <v>19</v>
      </c>
      <c r="X283" s="25">
        <f t="shared" si="315"/>
        <v>20</v>
      </c>
      <c r="Y283" s="25">
        <f t="shared" si="315"/>
        <v>21</v>
      </c>
      <c r="Z283" s="25">
        <f t="shared" si="315"/>
        <v>22</v>
      </c>
      <c r="AA283" s="25">
        <f t="shared" si="315"/>
        <v>23</v>
      </c>
      <c r="AB283" s="25">
        <f t="shared" si="315"/>
        <v>24</v>
      </c>
      <c r="AC283" s="25">
        <f t="shared" si="315"/>
        <v>25</v>
      </c>
      <c r="AD283" s="25">
        <f t="shared" si="315"/>
        <v>26</v>
      </c>
      <c r="AE283" s="25">
        <f t="shared" si="315"/>
        <v>27</v>
      </c>
      <c r="AF283" s="25">
        <f t="shared" si="315"/>
        <v>28</v>
      </c>
      <c r="AG283" s="25">
        <f t="shared" si="315"/>
        <v>29</v>
      </c>
      <c r="AH283" s="25">
        <f t="shared" si="315"/>
        <v>30</v>
      </c>
      <c r="AI283" s="25">
        <f t="shared" si="315"/>
        <v>31</v>
      </c>
      <c r="AJ283" s="25">
        <f t="shared" si="315"/>
        <v>32</v>
      </c>
      <c r="AK283" s="25">
        <f t="shared" ref="AK283:BL283" si="316">AJ283+1</f>
        <v>33</v>
      </c>
      <c r="AL283" s="25">
        <f t="shared" si="316"/>
        <v>34</v>
      </c>
      <c r="AM283" s="25">
        <f t="shared" si="316"/>
        <v>35</v>
      </c>
      <c r="AN283" s="25">
        <f t="shared" si="316"/>
        <v>36</v>
      </c>
      <c r="AO283" s="25">
        <f t="shared" si="316"/>
        <v>37</v>
      </c>
      <c r="AP283" s="25">
        <f t="shared" si="316"/>
        <v>38</v>
      </c>
      <c r="AQ283" s="25">
        <f t="shared" si="316"/>
        <v>39</v>
      </c>
      <c r="AR283" s="25">
        <f t="shared" si="316"/>
        <v>40</v>
      </c>
      <c r="AS283" s="25">
        <f t="shared" si="316"/>
        <v>41</v>
      </c>
      <c r="AT283" s="25">
        <f t="shared" si="316"/>
        <v>42</v>
      </c>
      <c r="AU283" s="25">
        <f t="shared" si="316"/>
        <v>43</v>
      </c>
      <c r="AV283" s="25">
        <f t="shared" si="316"/>
        <v>44</v>
      </c>
      <c r="AW283" s="25">
        <f t="shared" si="316"/>
        <v>45</v>
      </c>
      <c r="AX283" s="25">
        <f t="shared" si="316"/>
        <v>46</v>
      </c>
      <c r="AY283" s="25">
        <f t="shared" si="316"/>
        <v>47</v>
      </c>
      <c r="AZ283" s="25">
        <f t="shared" si="316"/>
        <v>48</v>
      </c>
      <c r="BA283" s="25">
        <f t="shared" si="316"/>
        <v>49</v>
      </c>
      <c r="BB283" s="25">
        <f t="shared" si="316"/>
        <v>50</v>
      </c>
      <c r="BC283" s="25">
        <f t="shared" si="316"/>
        <v>51</v>
      </c>
      <c r="BD283" s="25">
        <f t="shared" si="316"/>
        <v>52</v>
      </c>
      <c r="BE283" s="25">
        <f t="shared" si="316"/>
        <v>53</v>
      </c>
      <c r="BF283" s="25">
        <f t="shared" si="316"/>
        <v>54</v>
      </c>
      <c r="BG283" s="25">
        <f t="shared" si="316"/>
        <v>55</v>
      </c>
      <c r="BH283" s="25">
        <f t="shared" si="316"/>
        <v>56</v>
      </c>
      <c r="BI283" s="25">
        <f t="shared" si="316"/>
        <v>57</v>
      </c>
      <c r="BJ283" s="25">
        <f t="shared" si="316"/>
        <v>58</v>
      </c>
      <c r="BK283" s="25">
        <f t="shared" si="316"/>
        <v>59</v>
      </c>
      <c r="BL283" s="25">
        <f t="shared" si="316"/>
        <v>60</v>
      </c>
      <c r="BM283" s="25"/>
    </row>
    <row r="284" spans="1:65" s="12" customFormat="1">
      <c r="A284" s="39"/>
      <c r="C284" s="54" t="str">
        <f>$C$137</f>
        <v>New forex borrowing (gross, USD)</v>
      </c>
      <c r="D284" s="85">
        <f>L17</f>
        <v>0</v>
      </c>
      <c r="E284" s="85">
        <f t="shared" ref="E284:AI284" si="317">M17</f>
        <v>0</v>
      </c>
      <c r="F284" s="85">
        <f t="shared" si="317"/>
        <v>0</v>
      </c>
      <c r="G284" s="85">
        <f t="shared" si="317"/>
        <v>0</v>
      </c>
      <c r="H284" s="85">
        <f t="shared" si="317"/>
        <v>0</v>
      </c>
      <c r="I284" s="85">
        <f t="shared" si="317"/>
        <v>0</v>
      </c>
      <c r="J284" s="85">
        <f t="shared" si="317"/>
        <v>0</v>
      </c>
      <c r="K284" s="85">
        <f t="shared" si="317"/>
        <v>0</v>
      </c>
      <c r="L284" s="85">
        <f t="shared" si="317"/>
        <v>0</v>
      </c>
      <c r="M284" s="85">
        <f t="shared" si="317"/>
        <v>0</v>
      </c>
      <c r="N284" s="85">
        <f t="shared" si="317"/>
        <v>0</v>
      </c>
      <c r="O284" s="85">
        <f t="shared" si="317"/>
        <v>0</v>
      </c>
      <c r="P284" s="85">
        <f t="shared" si="317"/>
        <v>0</v>
      </c>
      <c r="Q284" s="85">
        <f t="shared" si="317"/>
        <v>0</v>
      </c>
      <c r="R284" s="85">
        <f t="shared" si="317"/>
        <v>0</v>
      </c>
      <c r="S284" s="85">
        <f t="shared" si="317"/>
        <v>0</v>
      </c>
      <c r="T284" s="85">
        <f t="shared" si="317"/>
        <v>0</v>
      </c>
      <c r="U284" s="85">
        <f t="shared" si="317"/>
        <v>0</v>
      </c>
      <c r="V284" s="85">
        <f t="shared" si="317"/>
        <v>0</v>
      </c>
      <c r="W284" s="85">
        <f t="shared" si="317"/>
        <v>0</v>
      </c>
      <c r="X284" s="85">
        <f t="shared" si="317"/>
        <v>0</v>
      </c>
      <c r="Y284" s="85">
        <f t="shared" si="317"/>
        <v>0</v>
      </c>
      <c r="Z284" s="85">
        <f t="shared" si="317"/>
        <v>0</v>
      </c>
      <c r="AA284" s="85">
        <f t="shared" si="317"/>
        <v>0</v>
      </c>
      <c r="AB284" s="85">
        <f t="shared" si="317"/>
        <v>0</v>
      </c>
      <c r="AC284" s="85">
        <f t="shared" si="317"/>
        <v>0</v>
      </c>
      <c r="AD284" s="85">
        <f t="shared" si="317"/>
        <v>0</v>
      </c>
      <c r="AE284" s="85">
        <f t="shared" si="317"/>
        <v>0</v>
      </c>
      <c r="AF284" s="85">
        <f t="shared" si="317"/>
        <v>0</v>
      </c>
      <c r="AG284" s="85">
        <f t="shared" si="317"/>
        <v>0</v>
      </c>
      <c r="AH284" s="85">
        <f t="shared" si="317"/>
        <v>0</v>
      </c>
      <c r="AI284" s="85">
        <f t="shared" si="317"/>
        <v>0</v>
      </c>
      <c r="AJ284" s="85">
        <f t="shared" ref="AJ284" si="318">AR17</f>
        <v>0</v>
      </c>
      <c r="AK284" s="85">
        <f t="shared" ref="AK284" si="319">AS17</f>
        <v>0</v>
      </c>
      <c r="AL284" s="85">
        <f t="shared" ref="AL284" si="320">AT17</f>
        <v>0</v>
      </c>
      <c r="AM284" s="85">
        <f t="shared" ref="AM284" si="321">AU17</f>
        <v>0</v>
      </c>
      <c r="AN284" s="85">
        <f t="shared" ref="AN284" si="322">AV17</f>
        <v>0</v>
      </c>
      <c r="AO284" s="85">
        <f t="shared" ref="AO284" si="323">AW17</f>
        <v>0</v>
      </c>
      <c r="AP284" s="85">
        <f t="shared" ref="AP284" si="324">AX17</f>
        <v>0</v>
      </c>
      <c r="AQ284" s="85">
        <f t="shared" ref="AQ284" si="325">AY17</f>
        <v>0</v>
      </c>
      <c r="AR284" s="85">
        <f t="shared" ref="AR284" si="326">AZ17</f>
        <v>0</v>
      </c>
      <c r="AS284" s="85">
        <f t="shared" ref="AS284" si="327">BA17</f>
        <v>0</v>
      </c>
      <c r="AT284" s="85">
        <f t="shared" ref="AT284" si="328">BB17</f>
        <v>0</v>
      </c>
      <c r="AU284" s="85">
        <f t="shared" ref="AU284" si="329">BC17</f>
        <v>0</v>
      </c>
      <c r="AV284" s="85">
        <f t="shared" ref="AV284" si="330">BD17</f>
        <v>0</v>
      </c>
      <c r="AW284" s="85">
        <f t="shared" ref="AW284" si="331">BE17</f>
        <v>0</v>
      </c>
      <c r="AX284" s="85">
        <f t="shared" ref="AX284" si="332">BF17</f>
        <v>0</v>
      </c>
      <c r="AY284" s="85">
        <f t="shared" ref="AY284" si="333">BG17</f>
        <v>0</v>
      </c>
      <c r="AZ284" s="85">
        <f t="shared" ref="AZ284" si="334">BH17</f>
        <v>0</v>
      </c>
      <c r="BA284" s="85">
        <f t="shared" ref="BA284" si="335">BI17</f>
        <v>0</v>
      </c>
      <c r="BB284" s="85">
        <f t="shared" ref="BB284" si="336">BJ17</f>
        <v>0</v>
      </c>
      <c r="BC284" s="85">
        <f t="shared" ref="BC284" si="337">BK17</f>
        <v>0</v>
      </c>
      <c r="BD284" s="85">
        <f t="shared" ref="BD284" si="338">BL17</f>
        <v>0</v>
      </c>
      <c r="BE284" s="85">
        <f t="shared" ref="BE284" si="339">BM17</f>
        <v>0</v>
      </c>
      <c r="BF284" s="85">
        <f t="shared" ref="BF284" si="340">BN17</f>
        <v>0</v>
      </c>
      <c r="BG284" s="85">
        <f t="shared" ref="BG284" si="341">BO17</f>
        <v>0</v>
      </c>
      <c r="BH284" s="85">
        <f t="shared" ref="BH284" si="342">BP17</f>
        <v>0</v>
      </c>
      <c r="BI284" s="85">
        <f t="shared" ref="BI284" si="343">BQ17</f>
        <v>0</v>
      </c>
      <c r="BJ284" s="85">
        <f t="shared" ref="BJ284" si="344">BR17</f>
        <v>0</v>
      </c>
      <c r="BK284" s="85">
        <f t="shared" ref="BK284" si="345">BS17</f>
        <v>0</v>
      </c>
      <c r="BL284" s="85">
        <f t="shared" ref="BL284" si="346">BT17</f>
        <v>0</v>
      </c>
      <c r="BM284" s="85"/>
    </row>
    <row r="285" spans="1:65" s="12" customFormat="1">
      <c r="A285" s="39"/>
      <c r="C285" s="30" t="str">
        <f>$C$138</f>
        <v>cumulative</v>
      </c>
      <c r="D285" s="126">
        <f>D284</f>
        <v>0</v>
      </c>
      <c r="E285" s="129">
        <f>SUM($D284:E284)</f>
        <v>0</v>
      </c>
      <c r="F285" s="129">
        <f>SUM($D284:F284)</f>
        <v>0</v>
      </c>
      <c r="G285" s="129">
        <f>SUM($D284:G284)</f>
        <v>0</v>
      </c>
      <c r="H285" s="129">
        <f>SUM($D284:H284)</f>
        <v>0</v>
      </c>
      <c r="I285" s="129">
        <f>SUM($D284:I284)</f>
        <v>0</v>
      </c>
      <c r="J285" s="129">
        <f>SUM($D284:J284)</f>
        <v>0</v>
      </c>
      <c r="K285" s="129">
        <f>SUM($D284:K284)</f>
        <v>0</v>
      </c>
      <c r="L285" s="129">
        <f>SUM($D284:L284)</f>
        <v>0</v>
      </c>
      <c r="M285" s="129">
        <f>SUM($D284:M284)</f>
        <v>0</v>
      </c>
      <c r="N285" s="129">
        <f>SUM($D284:N284)</f>
        <v>0</v>
      </c>
      <c r="O285" s="129">
        <f>SUM($D284:O284)</f>
        <v>0</v>
      </c>
      <c r="P285" s="129">
        <f>SUM($D284:P284)</f>
        <v>0</v>
      </c>
      <c r="Q285" s="129">
        <f>SUM($D284:Q284)</f>
        <v>0</v>
      </c>
      <c r="R285" s="129">
        <f>SUM($D284:R284)</f>
        <v>0</v>
      </c>
      <c r="S285" s="129">
        <f>SUM($D284:S284)</f>
        <v>0</v>
      </c>
      <c r="T285" s="129">
        <f>SUM($D284:T284)</f>
        <v>0</v>
      </c>
      <c r="U285" s="129">
        <f>SUM($D284:U284)</f>
        <v>0</v>
      </c>
      <c r="V285" s="129">
        <f>SUM($D284:V284)</f>
        <v>0</v>
      </c>
      <c r="W285" s="129">
        <f>SUM($D284:W284)</f>
        <v>0</v>
      </c>
      <c r="X285" s="129">
        <f>SUM($D284:X284)</f>
        <v>0</v>
      </c>
      <c r="Y285" s="129">
        <f>SUM($D284:Y284)</f>
        <v>0</v>
      </c>
      <c r="Z285" s="129">
        <f>SUM($D284:Z284)</f>
        <v>0</v>
      </c>
      <c r="AA285" s="129">
        <f>SUM($D284:AA284)</f>
        <v>0</v>
      </c>
      <c r="AB285" s="129">
        <f>SUM($D284:AB284)</f>
        <v>0</v>
      </c>
      <c r="AC285" s="129">
        <f>SUM($D284:AC284)</f>
        <v>0</v>
      </c>
      <c r="AD285" s="129">
        <f>SUM($D284:AD284)</f>
        <v>0</v>
      </c>
      <c r="AE285" s="129">
        <f>SUM($D284:AE284)</f>
        <v>0</v>
      </c>
      <c r="AF285" s="129">
        <f>SUM($D284:AF284)</f>
        <v>0</v>
      </c>
      <c r="AG285" s="129">
        <f>SUM($D284:AG284)</f>
        <v>0</v>
      </c>
      <c r="AH285" s="129">
        <f>SUM($D284:AH284)</f>
        <v>0</v>
      </c>
      <c r="AI285" s="129">
        <f>SUM($D284:AI284)</f>
        <v>0</v>
      </c>
      <c r="AJ285" s="129">
        <f>SUM($D284:AJ284)</f>
        <v>0</v>
      </c>
      <c r="AK285" s="129">
        <f>SUM($D284:AK284)</f>
        <v>0</v>
      </c>
      <c r="AL285" s="129">
        <f>SUM($D284:AL284)</f>
        <v>0</v>
      </c>
      <c r="AM285" s="129">
        <f>SUM($D284:AM284)</f>
        <v>0</v>
      </c>
      <c r="AN285" s="129">
        <f>SUM($D284:AN284)</f>
        <v>0</v>
      </c>
      <c r="AO285" s="129">
        <f>SUM($D284:AO284)</f>
        <v>0</v>
      </c>
      <c r="AP285" s="129">
        <f>SUM($D284:AP284)</f>
        <v>0</v>
      </c>
      <c r="AQ285" s="129">
        <f>SUM($D284:AQ284)</f>
        <v>0</v>
      </c>
      <c r="AR285" s="129">
        <f>SUM($D284:AR284)</f>
        <v>0</v>
      </c>
      <c r="AS285" s="129">
        <f>SUM($D284:AS284)</f>
        <v>0</v>
      </c>
      <c r="AT285" s="129">
        <f>SUM($D284:AT284)</f>
        <v>0</v>
      </c>
      <c r="AU285" s="129">
        <f>SUM($D284:AU284)</f>
        <v>0</v>
      </c>
      <c r="AV285" s="129">
        <f>SUM($D284:AV284)</f>
        <v>0</v>
      </c>
      <c r="AW285" s="129">
        <f>SUM($D284:AW284)</f>
        <v>0</v>
      </c>
      <c r="AX285" s="129">
        <f>SUM($D284:AX284)</f>
        <v>0</v>
      </c>
      <c r="AY285" s="129">
        <f>SUM($D284:AY284)</f>
        <v>0</v>
      </c>
      <c r="AZ285" s="129">
        <f>SUM($D284:AZ284)</f>
        <v>0</v>
      </c>
      <c r="BA285" s="129">
        <f>SUM($D284:BA284)</f>
        <v>0</v>
      </c>
      <c r="BB285" s="129">
        <f>SUM($D284:BB284)</f>
        <v>0</v>
      </c>
      <c r="BC285" s="129">
        <f>SUM($D284:BC284)</f>
        <v>0</v>
      </c>
      <c r="BD285" s="129">
        <f>SUM($D284:BD284)</f>
        <v>0</v>
      </c>
      <c r="BE285" s="129">
        <f>SUM($D284:BE284)</f>
        <v>0</v>
      </c>
      <c r="BF285" s="129">
        <f>SUM($D284:BF284)</f>
        <v>0</v>
      </c>
      <c r="BG285" s="129">
        <f>SUM($D284:BG284)</f>
        <v>0</v>
      </c>
      <c r="BH285" s="129">
        <f>SUM($D284:BH284)</f>
        <v>0</v>
      </c>
      <c r="BI285" s="129">
        <f>SUM($D284:BI284)</f>
        <v>0</v>
      </c>
      <c r="BJ285" s="129">
        <f>SUM($D284:BJ284)</f>
        <v>0</v>
      </c>
      <c r="BK285" s="129">
        <f>SUM($D284:BK284)</f>
        <v>0</v>
      </c>
      <c r="BL285" s="129">
        <f>SUM($D284:BL284)</f>
        <v>0</v>
      </c>
      <c r="BM285" s="129"/>
    </row>
    <row r="286" spans="1:65" s="12" customFormat="1">
      <c r="A286" s="39"/>
      <c r="C286" s="30" t="str">
        <f>$C$139</f>
        <v>Stock of new forex debt (in USD)</v>
      </c>
      <c r="D286" s="129">
        <f>D284-D290</f>
        <v>0</v>
      </c>
      <c r="E286" s="126">
        <f t="shared" ref="E286:AJ286" si="347">D286+E284-E290</f>
        <v>0</v>
      </c>
      <c r="F286" s="126">
        <f t="shared" si="347"/>
        <v>0</v>
      </c>
      <c r="G286" s="126">
        <f t="shared" si="347"/>
        <v>0</v>
      </c>
      <c r="H286" s="126">
        <f t="shared" si="347"/>
        <v>0</v>
      </c>
      <c r="I286" s="126">
        <f t="shared" si="347"/>
        <v>0</v>
      </c>
      <c r="J286" s="126">
        <f t="shared" si="347"/>
        <v>0</v>
      </c>
      <c r="K286" s="126">
        <f t="shared" si="347"/>
        <v>0</v>
      </c>
      <c r="L286" s="126">
        <f t="shared" si="347"/>
        <v>0</v>
      </c>
      <c r="M286" s="126">
        <f t="shared" si="347"/>
        <v>0</v>
      </c>
      <c r="N286" s="126">
        <f t="shared" si="347"/>
        <v>0</v>
      </c>
      <c r="O286" s="126">
        <f t="shared" si="347"/>
        <v>0</v>
      </c>
      <c r="P286" s="126">
        <f t="shared" si="347"/>
        <v>0</v>
      </c>
      <c r="Q286" s="126">
        <f t="shared" si="347"/>
        <v>0</v>
      </c>
      <c r="R286" s="126">
        <f t="shared" si="347"/>
        <v>0</v>
      </c>
      <c r="S286" s="126">
        <f t="shared" si="347"/>
        <v>0</v>
      </c>
      <c r="T286" s="126">
        <f t="shared" si="347"/>
        <v>0</v>
      </c>
      <c r="U286" s="126">
        <f t="shared" si="347"/>
        <v>0</v>
      </c>
      <c r="V286" s="126">
        <f t="shared" si="347"/>
        <v>0</v>
      </c>
      <c r="W286" s="126">
        <f t="shared" si="347"/>
        <v>0</v>
      </c>
      <c r="X286" s="126">
        <f t="shared" si="347"/>
        <v>0</v>
      </c>
      <c r="Y286" s="126">
        <f t="shared" si="347"/>
        <v>0</v>
      </c>
      <c r="Z286" s="126">
        <f t="shared" si="347"/>
        <v>0</v>
      </c>
      <c r="AA286" s="126">
        <f t="shared" si="347"/>
        <v>0</v>
      </c>
      <c r="AB286" s="126">
        <f t="shared" si="347"/>
        <v>0</v>
      </c>
      <c r="AC286" s="126">
        <f t="shared" si="347"/>
        <v>0</v>
      </c>
      <c r="AD286" s="126">
        <f t="shared" si="347"/>
        <v>0</v>
      </c>
      <c r="AE286" s="126">
        <f t="shared" si="347"/>
        <v>0</v>
      </c>
      <c r="AF286" s="126">
        <f t="shared" si="347"/>
        <v>0</v>
      </c>
      <c r="AG286" s="126">
        <f t="shared" si="347"/>
        <v>0</v>
      </c>
      <c r="AH286" s="126">
        <f t="shared" si="347"/>
        <v>0</v>
      </c>
      <c r="AI286" s="126">
        <f t="shared" si="347"/>
        <v>0</v>
      </c>
      <c r="AJ286" s="126">
        <f t="shared" si="347"/>
        <v>0</v>
      </c>
      <c r="AK286" s="126">
        <f t="shared" ref="AK286:BL286" si="348">AJ286+AK284-AK290</f>
        <v>0</v>
      </c>
      <c r="AL286" s="126">
        <f t="shared" si="348"/>
        <v>0</v>
      </c>
      <c r="AM286" s="126">
        <f t="shared" si="348"/>
        <v>0</v>
      </c>
      <c r="AN286" s="126">
        <f t="shared" si="348"/>
        <v>0</v>
      </c>
      <c r="AO286" s="126">
        <f t="shared" si="348"/>
        <v>0</v>
      </c>
      <c r="AP286" s="126">
        <f t="shared" si="348"/>
        <v>0</v>
      </c>
      <c r="AQ286" s="126">
        <f t="shared" si="348"/>
        <v>0</v>
      </c>
      <c r="AR286" s="126">
        <f t="shared" si="348"/>
        <v>0</v>
      </c>
      <c r="AS286" s="126">
        <f t="shared" si="348"/>
        <v>0</v>
      </c>
      <c r="AT286" s="126">
        <f t="shared" si="348"/>
        <v>0</v>
      </c>
      <c r="AU286" s="126">
        <f t="shared" si="348"/>
        <v>0</v>
      </c>
      <c r="AV286" s="126">
        <f t="shared" si="348"/>
        <v>0</v>
      </c>
      <c r="AW286" s="126">
        <f t="shared" si="348"/>
        <v>0</v>
      </c>
      <c r="AX286" s="126">
        <f t="shared" si="348"/>
        <v>0</v>
      </c>
      <c r="AY286" s="126">
        <f t="shared" si="348"/>
        <v>0</v>
      </c>
      <c r="AZ286" s="126">
        <f t="shared" si="348"/>
        <v>0</v>
      </c>
      <c r="BA286" s="126">
        <f t="shared" si="348"/>
        <v>0</v>
      </c>
      <c r="BB286" s="126">
        <f t="shared" si="348"/>
        <v>0</v>
      </c>
      <c r="BC286" s="126">
        <f t="shared" si="348"/>
        <v>0</v>
      </c>
      <c r="BD286" s="126">
        <f t="shared" si="348"/>
        <v>0</v>
      </c>
      <c r="BE286" s="126">
        <f t="shared" si="348"/>
        <v>0</v>
      </c>
      <c r="BF286" s="126">
        <f t="shared" si="348"/>
        <v>0</v>
      </c>
      <c r="BG286" s="126">
        <f t="shared" si="348"/>
        <v>0</v>
      </c>
      <c r="BH286" s="126">
        <f t="shared" si="348"/>
        <v>0</v>
      </c>
      <c r="BI286" s="126">
        <f t="shared" si="348"/>
        <v>0</v>
      </c>
      <c r="BJ286" s="126">
        <f t="shared" si="348"/>
        <v>0</v>
      </c>
      <c r="BK286" s="126">
        <f t="shared" si="348"/>
        <v>0</v>
      </c>
      <c r="BL286" s="126">
        <f t="shared" si="348"/>
        <v>0</v>
      </c>
      <c r="BM286" s="126"/>
    </row>
    <row r="287" spans="1:65" s="12" customFormat="1">
      <c r="A287" s="39"/>
      <c r="C287" s="30" t="str">
        <f>+TEXT(C276,"#")&amp;"   "&amp;TEXT(A269,"#")</f>
        <v>PV of debt   IDA NEW 60-year credits</v>
      </c>
      <c r="D287" s="56">
        <f>D284*D276/100</f>
        <v>0</v>
      </c>
      <c r="E287" s="56">
        <f t="shared" ref="E287:AJ287" si="349">IF((D287*(1+$B273)-E288)&lt;=0,E284*$D276/100,D287*(1+$B273)-E288+E284*$D276/100)</f>
        <v>0</v>
      </c>
      <c r="F287" s="56">
        <f t="shared" si="349"/>
        <v>0</v>
      </c>
      <c r="G287" s="56">
        <f t="shared" si="349"/>
        <v>0</v>
      </c>
      <c r="H287" s="56">
        <f t="shared" si="349"/>
        <v>0</v>
      </c>
      <c r="I287" s="56">
        <f t="shared" si="349"/>
        <v>0</v>
      </c>
      <c r="J287" s="56">
        <f t="shared" si="349"/>
        <v>0</v>
      </c>
      <c r="K287" s="56">
        <f t="shared" si="349"/>
        <v>0</v>
      </c>
      <c r="L287" s="56">
        <f t="shared" si="349"/>
        <v>0</v>
      </c>
      <c r="M287" s="56">
        <f t="shared" si="349"/>
        <v>0</v>
      </c>
      <c r="N287" s="56">
        <f t="shared" si="349"/>
        <v>0</v>
      </c>
      <c r="O287" s="56">
        <f t="shared" si="349"/>
        <v>0</v>
      </c>
      <c r="P287" s="56">
        <f t="shared" si="349"/>
        <v>0</v>
      </c>
      <c r="Q287" s="56">
        <f t="shared" si="349"/>
        <v>0</v>
      </c>
      <c r="R287" s="56">
        <f t="shared" si="349"/>
        <v>0</v>
      </c>
      <c r="S287" s="56">
        <f t="shared" si="349"/>
        <v>0</v>
      </c>
      <c r="T287" s="56">
        <f t="shared" si="349"/>
        <v>0</v>
      </c>
      <c r="U287" s="56">
        <f t="shared" si="349"/>
        <v>0</v>
      </c>
      <c r="V287" s="56">
        <f t="shared" si="349"/>
        <v>0</v>
      </c>
      <c r="W287" s="56">
        <f t="shared" si="349"/>
        <v>0</v>
      </c>
      <c r="X287" s="56">
        <f t="shared" si="349"/>
        <v>0</v>
      </c>
      <c r="Y287" s="56">
        <f t="shared" si="349"/>
        <v>0</v>
      </c>
      <c r="Z287" s="56">
        <f t="shared" si="349"/>
        <v>0</v>
      </c>
      <c r="AA287" s="56">
        <f t="shared" si="349"/>
        <v>0</v>
      </c>
      <c r="AB287" s="56">
        <f t="shared" si="349"/>
        <v>0</v>
      </c>
      <c r="AC287" s="56">
        <f t="shared" si="349"/>
        <v>0</v>
      </c>
      <c r="AD287" s="56">
        <f t="shared" si="349"/>
        <v>0</v>
      </c>
      <c r="AE287" s="56">
        <f t="shared" si="349"/>
        <v>0</v>
      </c>
      <c r="AF287" s="56">
        <f t="shared" si="349"/>
        <v>0</v>
      </c>
      <c r="AG287" s="56">
        <f t="shared" si="349"/>
        <v>0</v>
      </c>
      <c r="AH287" s="56">
        <f t="shared" si="349"/>
        <v>0</v>
      </c>
      <c r="AI287" s="56">
        <f t="shared" si="349"/>
        <v>0</v>
      </c>
      <c r="AJ287" s="56">
        <f t="shared" si="349"/>
        <v>0</v>
      </c>
      <c r="AK287" s="56">
        <f t="shared" ref="AK287:BL287" si="350">IF((AJ287*(1+$B273)-AK288)&lt;=0,AK284*$D276/100,AJ287*(1+$B273)-AK288+AK284*$D276/100)</f>
        <v>0</v>
      </c>
      <c r="AL287" s="56">
        <f t="shared" si="350"/>
        <v>0</v>
      </c>
      <c r="AM287" s="56">
        <f t="shared" si="350"/>
        <v>0</v>
      </c>
      <c r="AN287" s="56">
        <f t="shared" si="350"/>
        <v>0</v>
      </c>
      <c r="AO287" s="56">
        <f t="shared" si="350"/>
        <v>0</v>
      </c>
      <c r="AP287" s="56">
        <f t="shared" si="350"/>
        <v>0</v>
      </c>
      <c r="AQ287" s="56">
        <f>IF((AP287*(1+$B273)-AQ288)&lt;=0,AQ284*$D276/100,AP287*(1+$B273)-AQ288+AQ284*$D276/100)</f>
        <v>0</v>
      </c>
      <c r="AR287" s="56">
        <f>IF((AQ287*(1+$B273)-AR288)&lt;=0,AR284*$D276/100,AQ287*(1+$B273)-AR288+AR284*$D276/100)</f>
        <v>0</v>
      </c>
      <c r="AS287" s="56">
        <f>IF((AR287*(1+$B273)-AS288)&lt;=0,AS284*$D276/100,AR287*(1+$B273)-AS288+AS284*$D276/100)</f>
        <v>0</v>
      </c>
      <c r="AT287" s="56">
        <f t="shared" si="350"/>
        <v>0</v>
      </c>
      <c r="AU287" s="56">
        <f t="shared" si="350"/>
        <v>0</v>
      </c>
      <c r="AV287" s="56">
        <f t="shared" si="350"/>
        <v>0</v>
      </c>
      <c r="AW287" s="56">
        <f t="shared" si="350"/>
        <v>0</v>
      </c>
      <c r="AX287" s="56">
        <f t="shared" si="350"/>
        <v>0</v>
      </c>
      <c r="AY287" s="56">
        <f t="shared" si="350"/>
        <v>0</v>
      </c>
      <c r="AZ287" s="56">
        <f t="shared" si="350"/>
        <v>0</v>
      </c>
      <c r="BA287" s="56">
        <f t="shared" si="350"/>
        <v>0</v>
      </c>
      <c r="BB287" s="56">
        <f t="shared" si="350"/>
        <v>0</v>
      </c>
      <c r="BC287" s="56">
        <f t="shared" si="350"/>
        <v>0</v>
      </c>
      <c r="BD287" s="56">
        <f t="shared" si="350"/>
        <v>0</v>
      </c>
      <c r="BE287" s="56">
        <f t="shared" si="350"/>
        <v>0</v>
      </c>
      <c r="BF287" s="56">
        <f t="shared" si="350"/>
        <v>0</v>
      </c>
      <c r="BG287" s="56">
        <f t="shared" si="350"/>
        <v>0</v>
      </c>
      <c r="BH287" s="56">
        <f t="shared" si="350"/>
        <v>0</v>
      </c>
      <c r="BI287" s="56">
        <f t="shared" si="350"/>
        <v>0</v>
      </c>
      <c r="BJ287" s="56">
        <f t="shared" si="350"/>
        <v>0</v>
      </c>
      <c r="BK287" s="56">
        <f t="shared" si="350"/>
        <v>0</v>
      </c>
      <c r="BL287" s="56">
        <f t="shared" si="350"/>
        <v>0</v>
      </c>
      <c r="BM287" s="56"/>
    </row>
    <row r="288" spans="1:65" s="12" customFormat="1">
      <c r="C288" s="30" t="str">
        <f>$C$141</f>
        <v>Total debt service (in USD)</v>
      </c>
      <c r="D288" s="129">
        <f t="shared" ref="D288:AI288" si="351">D289+D290</f>
        <v>0</v>
      </c>
      <c r="E288" s="129">
        <f t="shared" si="351"/>
        <v>0</v>
      </c>
      <c r="F288" s="129">
        <f t="shared" si="351"/>
        <v>0</v>
      </c>
      <c r="G288" s="129">
        <f t="shared" si="351"/>
        <v>0</v>
      </c>
      <c r="H288" s="129">
        <f t="shared" si="351"/>
        <v>0</v>
      </c>
      <c r="I288" s="129">
        <f t="shared" si="351"/>
        <v>0</v>
      </c>
      <c r="J288" s="129">
        <f t="shared" si="351"/>
        <v>0</v>
      </c>
      <c r="K288" s="129">
        <f t="shared" si="351"/>
        <v>0</v>
      </c>
      <c r="L288" s="129">
        <f t="shared" si="351"/>
        <v>0</v>
      </c>
      <c r="M288" s="129">
        <f t="shared" si="351"/>
        <v>0</v>
      </c>
      <c r="N288" s="129">
        <f t="shared" si="351"/>
        <v>0</v>
      </c>
      <c r="O288" s="129">
        <f t="shared" si="351"/>
        <v>0</v>
      </c>
      <c r="P288" s="129">
        <f t="shared" si="351"/>
        <v>0</v>
      </c>
      <c r="Q288" s="129">
        <f t="shared" si="351"/>
        <v>0</v>
      </c>
      <c r="R288" s="129">
        <f t="shared" si="351"/>
        <v>0</v>
      </c>
      <c r="S288" s="129">
        <f t="shared" si="351"/>
        <v>0</v>
      </c>
      <c r="T288" s="129">
        <f t="shared" si="351"/>
        <v>0</v>
      </c>
      <c r="U288" s="129">
        <f t="shared" si="351"/>
        <v>0</v>
      </c>
      <c r="V288" s="129">
        <f t="shared" si="351"/>
        <v>0</v>
      </c>
      <c r="W288" s="129">
        <f t="shared" si="351"/>
        <v>0</v>
      </c>
      <c r="X288" s="129">
        <f t="shared" si="351"/>
        <v>0</v>
      </c>
      <c r="Y288" s="129">
        <f t="shared" si="351"/>
        <v>0</v>
      </c>
      <c r="Z288" s="129">
        <f t="shared" si="351"/>
        <v>0</v>
      </c>
      <c r="AA288" s="129">
        <f t="shared" si="351"/>
        <v>0</v>
      </c>
      <c r="AB288" s="129">
        <f t="shared" si="351"/>
        <v>0</v>
      </c>
      <c r="AC288" s="129">
        <f t="shared" si="351"/>
        <v>0</v>
      </c>
      <c r="AD288" s="129">
        <f t="shared" si="351"/>
        <v>0</v>
      </c>
      <c r="AE288" s="129">
        <f t="shared" si="351"/>
        <v>0</v>
      </c>
      <c r="AF288" s="129">
        <f t="shared" si="351"/>
        <v>0</v>
      </c>
      <c r="AG288" s="129">
        <f t="shared" si="351"/>
        <v>0</v>
      </c>
      <c r="AH288" s="129">
        <f t="shared" si="351"/>
        <v>0</v>
      </c>
      <c r="AI288" s="129">
        <f t="shared" si="351"/>
        <v>0</v>
      </c>
      <c r="AJ288" s="129">
        <f t="shared" ref="AJ288:BL288" si="352">AJ289+AJ290</f>
        <v>0</v>
      </c>
      <c r="AK288" s="129">
        <f t="shared" si="352"/>
        <v>0</v>
      </c>
      <c r="AL288" s="129">
        <f t="shared" si="352"/>
        <v>0</v>
      </c>
      <c r="AM288" s="129">
        <f t="shared" si="352"/>
        <v>0</v>
      </c>
      <c r="AN288" s="129">
        <f t="shared" si="352"/>
        <v>0</v>
      </c>
      <c r="AO288" s="129">
        <f t="shared" si="352"/>
        <v>0</v>
      </c>
      <c r="AP288" s="129">
        <f t="shared" si="352"/>
        <v>0</v>
      </c>
      <c r="AQ288" s="129">
        <f t="shared" si="352"/>
        <v>0</v>
      </c>
      <c r="AR288" s="129">
        <f t="shared" si="352"/>
        <v>0</v>
      </c>
      <c r="AS288" s="129">
        <f t="shared" si="352"/>
        <v>0</v>
      </c>
      <c r="AT288" s="129">
        <f t="shared" si="352"/>
        <v>0</v>
      </c>
      <c r="AU288" s="129">
        <f t="shared" si="352"/>
        <v>0</v>
      </c>
      <c r="AV288" s="129">
        <f t="shared" si="352"/>
        <v>0</v>
      </c>
      <c r="AW288" s="129">
        <f t="shared" si="352"/>
        <v>0</v>
      </c>
      <c r="AX288" s="129">
        <f t="shared" si="352"/>
        <v>0</v>
      </c>
      <c r="AY288" s="129">
        <f t="shared" si="352"/>
        <v>0</v>
      </c>
      <c r="AZ288" s="129">
        <f t="shared" si="352"/>
        <v>0</v>
      </c>
      <c r="BA288" s="129">
        <f t="shared" si="352"/>
        <v>0</v>
      </c>
      <c r="BB288" s="129">
        <f t="shared" si="352"/>
        <v>0</v>
      </c>
      <c r="BC288" s="129">
        <f t="shared" si="352"/>
        <v>0</v>
      </c>
      <c r="BD288" s="129">
        <f t="shared" si="352"/>
        <v>0</v>
      </c>
      <c r="BE288" s="129">
        <f t="shared" si="352"/>
        <v>0</v>
      </c>
      <c r="BF288" s="129">
        <f t="shared" si="352"/>
        <v>0</v>
      </c>
      <c r="BG288" s="129">
        <f t="shared" si="352"/>
        <v>0</v>
      </c>
      <c r="BH288" s="129">
        <f t="shared" si="352"/>
        <v>0</v>
      </c>
      <c r="BI288" s="129">
        <f t="shared" si="352"/>
        <v>0</v>
      </c>
      <c r="BJ288" s="129">
        <f t="shared" si="352"/>
        <v>0</v>
      </c>
      <c r="BK288" s="129">
        <f t="shared" si="352"/>
        <v>0</v>
      </c>
      <c r="BL288" s="129">
        <f t="shared" si="352"/>
        <v>0</v>
      </c>
      <c r="BM288" s="129"/>
    </row>
    <row r="289" spans="1:75" s="12" customFormat="1">
      <c r="C289" s="30" t="str">
        <f>$C$142</f>
        <v>Interest</v>
      </c>
      <c r="D289" s="129"/>
      <c r="E289" s="129">
        <f t="shared" ref="E289:AJ289" si="353">$B272*D286</f>
        <v>0</v>
      </c>
      <c r="F289" s="129">
        <f t="shared" si="353"/>
        <v>0</v>
      </c>
      <c r="G289" s="129">
        <f t="shared" si="353"/>
        <v>0</v>
      </c>
      <c r="H289" s="129">
        <f t="shared" si="353"/>
        <v>0</v>
      </c>
      <c r="I289" s="129">
        <f t="shared" si="353"/>
        <v>0</v>
      </c>
      <c r="J289" s="129">
        <f t="shared" si="353"/>
        <v>0</v>
      </c>
      <c r="K289" s="129">
        <f t="shared" si="353"/>
        <v>0</v>
      </c>
      <c r="L289" s="129">
        <f t="shared" si="353"/>
        <v>0</v>
      </c>
      <c r="M289" s="129">
        <f t="shared" si="353"/>
        <v>0</v>
      </c>
      <c r="N289" s="129">
        <f t="shared" si="353"/>
        <v>0</v>
      </c>
      <c r="O289" s="129">
        <f t="shared" si="353"/>
        <v>0</v>
      </c>
      <c r="P289" s="129">
        <f t="shared" si="353"/>
        <v>0</v>
      </c>
      <c r="Q289" s="129">
        <f t="shared" si="353"/>
        <v>0</v>
      </c>
      <c r="R289" s="129">
        <f t="shared" si="353"/>
        <v>0</v>
      </c>
      <c r="S289" s="129">
        <f t="shared" si="353"/>
        <v>0</v>
      </c>
      <c r="T289" s="129">
        <f t="shared" si="353"/>
        <v>0</v>
      </c>
      <c r="U289" s="129">
        <f t="shared" si="353"/>
        <v>0</v>
      </c>
      <c r="V289" s="129">
        <f t="shared" si="353"/>
        <v>0</v>
      </c>
      <c r="W289" s="129">
        <f t="shared" si="353"/>
        <v>0</v>
      </c>
      <c r="X289" s="129">
        <f t="shared" si="353"/>
        <v>0</v>
      </c>
      <c r="Y289" s="129">
        <f t="shared" si="353"/>
        <v>0</v>
      </c>
      <c r="Z289" s="129">
        <f t="shared" si="353"/>
        <v>0</v>
      </c>
      <c r="AA289" s="129">
        <f t="shared" si="353"/>
        <v>0</v>
      </c>
      <c r="AB289" s="129">
        <f t="shared" si="353"/>
        <v>0</v>
      </c>
      <c r="AC289" s="129">
        <f t="shared" si="353"/>
        <v>0</v>
      </c>
      <c r="AD289" s="129">
        <f t="shared" si="353"/>
        <v>0</v>
      </c>
      <c r="AE289" s="129">
        <f t="shared" si="353"/>
        <v>0</v>
      </c>
      <c r="AF289" s="129">
        <f t="shared" si="353"/>
        <v>0</v>
      </c>
      <c r="AG289" s="129">
        <f t="shared" si="353"/>
        <v>0</v>
      </c>
      <c r="AH289" s="129">
        <f t="shared" si="353"/>
        <v>0</v>
      </c>
      <c r="AI289" s="129">
        <f t="shared" si="353"/>
        <v>0</v>
      </c>
      <c r="AJ289" s="129">
        <f t="shared" si="353"/>
        <v>0</v>
      </c>
      <c r="AK289" s="129">
        <f t="shared" ref="AK289:BL289" si="354">$B272*AJ286</f>
        <v>0</v>
      </c>
      <c r="AL289" s="129">
        <f t="shared" si="354"/>
        <v>0</v>
      </c>
      <c r="AM289" s="129">
        <f t="shared" si="354"/>
        <v>0</v>
      </c>
      <c r="AN289" s="129">
        <f t="shared" si="354"/>
        <v>0</v>
      </c>
      <c r="AO289" s="129">
        <f t="shared" si="354"/>
        <v>0</v>
      </c>
      <c r="AP289" s="129">
        <f t="shared" si="354"/>
        <v>0</v>
      </c>
      <c r="AQ289" s="129">
        <f t="shared" si="354"/>
        <v>0</v>
      </c>
      <c r="AR289" s="129">
        <f t="shared" si="354"/>
        <v>0</v>
      </c>
      <c r="AS289" s="129">
        <f t="shared" si="354"/>
        <v>0</v>
      </c>
      <c r="AT289" s="129">
        <f t="shared" si="354"/>
        <v>0</v>
      </c>
      <c r="AU289" s="129">
        <f t="shared" si="354"/>
        <v>0</v>
      </c>
      <c r="AV289" s="129">
        <f t="shared" si="354"/>
        <v>0</v>
      </c>
      <c r="AW289" s="129">
        <f t="shared" si="354"/>
        <v>0</v>
      </c>
      <c r="AX289" s="129">
        <f t="shared" si="354"/>
        <v>0</v>
      </c>
      <c r="AY289" s="129">
        <f t="shared" si="354"/>
        <v>0</v>
      </c>
      <c r="AZ289" s="129">
        <f t="shared" si="354"/>
        <v>0</v>
      </c>
      <c r="BA289" s="129">
        <f t="shared" si="354"/>
        <v>0</v>
      </c>
      <c r="BB289" s="129">
        <f t="shared" si="354"/>
        <v>0</v>
      </c>
      <c r="BC289" s="129">
        <f t="shared" si="354"/>
        <v>0</v>
      </c>
      <c r="BD289" s="129">
        <f t="shared" si="354"/>
        <v>0</v>
      </c>
      <c r="BE289" s="129">
        <f t="shared" si="354"/>
        <v>0</v>
      </c>
      <c r="BF289" s="129">
        <f t="shared" si="354"/>
        <v>0</v>
      </c>
      <c r="BG289" s="129">
        <f t="shared" si="354"/>
        <v>0</v>
      </c>
      <c r="BH289" s="129">
        <f t="shared" si="354"/>
        <v>0</v>
      </c>
      <c r="BI289" s="129">
        <f t="shared" si="354"/>
        <v>0</v>
      </c>
      <c r="BJ289" s="129">
        <f t="shared" si="354"/>
        <v>0</v>
      </c>
      <c r="BK289" s="129">
        <f t="shared" si="354"/>
        <v>0</v>
      </c>
      <c r="BL289" s="129">
        <f t="shared" si="354"/>
        <v>0</v>
      </c>
      <c r="BM289" s="129"/>
    </row>
    <row r="290" spans="1:75" s="12" customFormat="1">
      <c r="C290" s="30" t="str">
        <f>$C$143</f>
        <v>Amortization</v>
      </c>
      <c r="D290" s="129">
        <f>(D279-D281)/(B271-B270)</f>
        <v>0</v>
      </c>
      <c r="E290" s="129">
        <f>(E279-E281)/(B271-B270)</f>
        <v>0</v>
      </c>
      <c r="F290" s="129">
        <f>(F279-F281)/(B271-B270)</f>
        <v>0</v>
      </c>
      <c r="G290" s="129">
        <f>(G279-G281)/(B271-B270)</f>
        <v>0</v>
      </c>
      <c r="H290" s="129">
        <f>(H279-H281)/(B271-B270)</f>
        <v>0</v>
      </c>
      <c r="I290" s="129">
        <f>(I279-I281)/(B271-B270)</f>
        <v>0</v>
      </c>
      <c r="J290" s="129">
        <f>(J279-J281)/(B271-B270)</f>
        <v>0</v>
      </c>
      <c r="K290" s="130">
        <f>(K279-K281)/(B271-B270)</f>
        <v>0</v>
      </c>
      <c r="L290" s="129">
        <f>(L279-L281)/(B271-B270)</f>
        <v>0</v>
      </c>
      <c r="M290" s="129">
        <f>(M279-M281)/(B271-B270)</f>
        <v>0</v>
      </c>
      <c r="N290" s="129">
        <f>(N279-N281)/(B271-B270)</f>
        <v>0</v>
      </c>
      <c r="O290" s="129">
        <f>(O279-O281)/(B271-B270)</f>
        <v>0</v>
      </c>
      <c r="P290" s="129">
        <f>(P279-P281)/(B271-B270)</f>
        <v>0</v>
      </c>
      <c r="Q290" s="129">
        <f>(Q279-Q281)/(B271-B270)</f>
        <v>0</v>
      </c>
      <c r="R290" s="129">
        <f>(R279-R281)/(B271-B270)</f>
        <v>0</v>
      </c>
      <c r="S290" s="129">
        <f>(S279-S281)/(B271-B270)</f>
        <v>0</v>
      </c>
      <c r="T290" s="129">
        <f t="shared" ref="T290:BL290" si="355">(T279-T281)/($B271-$B270)</f>
        <v>0</v>
      </c>
      <c r="U290" s="129">
        <f t="shared" si="355"/>
        <v>0</v>
      </c>
      <c r="V290" s="129">
        <f t="shared" si="355"/>
        <v>0</v>
      </c>
      <c r="W290" s="129">
        <f t="shared" si="355"/>
        <v>0</v>
      </c>
      <c r="X290" s="129">
        <f t="shared" si="355"/>
        <v>0</v>
      </c>
      <c r="Y290" s="129">
        <f t="shared" si="355"/>
        <v>0</v>
      </c>
      <c r="Z290" s="129">
        <f t="shared" si="355"/>
        <v>0</v>
      </c>
      <c r="AA290" s="129">
        <f t="shared" si="355"/>
        <v>0</v>
      </c>
      <c r="AB290" s="129">
        <f t="shared" si="355"/>
        <v>0</v>
      </c>
      <c r="AC290" s="129">
        <f t="shared" si="355"/>
        <v>0</v>
      </c>
      <c r="AD290" s="129">
        <f t="shared" si="355"/>
        <v>0</v>
      </c>
      <c r="AE290" s="129">
        <f t="shared" si="355"/>
        <v>0</v>
      </c>
      <c r="AF290" s="129">
        <f t="shared" si="355"/>
        <v>0</v>
      </c>
      <c r="AG290" s="129">
        <f t="shared" si="355"/>
        <v>0</v>
      </c>
      <c r="AH290" s="129">
        <f t="shared" si="355"/>
        <v>0</v>
      </c>
      <c r="AI290" s="129">
        <f t="shared" si="355"/>
        <v>0</v>
      </c>
      <c r="AJ290" s="129">
        <f t="shared" si="355"/>
        <v>0</v>
      </c>
      <c r="AK290" s="129">
        <f t="shared" si="355"/>
        <v>0</v>
      </c>
      <c r="AL290" s="129">
        <f t="shared" si="355"/>
        <v>0</v>
      </c>
      <c r="AM290" s="129">
        <f t="shared" si="355"/>
        <v>0</v>
      </c>
      <c r="AN290" s="129">
        <f t="shared" si="355"/>
        <v>0</v>
      </c>
      <c r="AO290" s="129">
        <f t="shared" si="355"/>
        <v>0</v>
      </c>
      <c r="AP290" s="129">
        <f t="shared" si="355"/>
        <v>0</v>
      </c>
      <c r="AQ290" s="129">
        <f t="shared" si="355"/>
        <v>0</v>
      </c>
      <c r="AR290" s="129">
        <f t="shared" si="355"/>
        <v>0</v>
      </c>
      <c r="AS290" s="129">
        <f t="shared" si="355"/>
        <v>0</v>
      </c>
      <c r="AT290" s="129">
        <f t="shared" si="355"/>
        <v>0</v>
      </c>
      <c r="AU290" s="129">
        <f t="shared" si="355"/>
        <v>0</v>
      </c>
      <c r="AV290" s="129">
        <f t="shared" si="355"/>
        <v>0</v>
      </c>
      <c r="AW290" s="129">
        <f t="shared" si="355"/>
        <v>0</v>
      </c>
      <c r="AX290" s="129">
        <f t="shared" si="355"/>
        <v>0</v>
      </c>
      <c r="AY290" s="129">
        <f t="shared" si="355"/>
        <v>0</v>
      </c>
      <c r="AZ290" s="129">
        <f t="shared" si="355"/>
        <v>0</v>
      </c>
      <c r="BA290" s="129">
        <f t="shared" si="355"/>
        <v>0</v>
      </c>
      <c r="BB290" s="129">
        <f t="shared" si="355"/>
        <v>0</v>
      </c>
      <c r="BC290" s="129">
        <f t="shared" si="355"/>
        <v>0</v>
      </c>
      <c r="BD290" s="129">
        <f t="shared" si="355"/>
        <v>0</v>
      </c>
      <c r="BE290" s="129">
        <f>(BE279-BE281)/($B271-$B270)</f>
        <v>0</v>
      </c>
      <c r="BF290" s="129">
        <f t="shared" si="355"/>
        <v>0</v>
      </c>
      <c r="BG290" s="129">
        <f t="shared" si="355"/>
        <v>0</v>
      </c>
      <c r="BH290" s="129">
        <f t="shared" si="355"/>
        <v>0</v>
      </c>
      <c r="BI290" s="129">
        <f t="shared" si="355"/>
        <v>0</v>
      </c>
      <c r="BJ290" s="129">
        <f t="shared" si="355"/>
        <v>0</v>
      </c>
      <c r="BK290" s="129">
        <f t="shared" si="355"/>
        <v>0</v>
      </c>
      <c r="BL290" s="129">
        <f t="shared" si="355"/>
        <v>0</v>
      </c>
      <c r="BM290" s="129"/>
    </row>
    <row r="296" spans="1:75" s="126" customFormat="1" ht="43.5">
      <c r="A296" s="128" t="s">
        <v>99</v>
      </c>
      <c r="B296" s="127"/>
      <c r="C296" s="127"/>
      <c r="D296" s="127"/>
      <c r="E296" s="127"/>
      <c r="F296" s="120"/>
      <c r="G296" s="108"/>
      <c r="H296" s="108"/>
      <c r="I296" s="108"/>
      <c r="J296" s="108"/>
      <c r="K296" s="108"/>
      <c r="L296" s="108"/>
      <c r="M296" s="108"/>
      <c r="N296" s="108"/>
      <c r="O296" s="108"/>
      <c r="P296" s="108"/>
      <c r="Q296" s="108"/>
      <c r="R296" s="108"/>
      <c r="S296" s="108"/>
      <c r="T296" s="108"/>
      <c r="U296" s="108"/>
      <c r="V296" s="108"/>
      <c r="W296" s="108"/>
      <c r="X296" s="108"/>
      <c r="Y296" s="108"/>
      <c r="Z296" s="108"/>
      <c r="AE296" s="109"/>
    </row>
    <row r="298" spans="1:75">
      <c r="B298" s="122" t="s">
        <v>100</v>
      </c>
      <c r="C298" s="122"/>
      <c r="D298" s="196"/>
      <c r="E298" s="196"/>
      <c r="F298" s="195"/>
      <c r="G298" s="194"/>
      <c r="H298" s="125"/>
      <c r="I298" s="125"/>
      <c r="J298" s="125"/>
      <c r="K298" s="125"/>
      <c r="L298" s="125"/>
      <c r="AH298" s="125"/>
      <c r="AI298" s="125"/>
      <c r="AJ298" s="125"/>
      <c r="AK298" s="125"/>
      <c r="AL298" s="125"/>
      <c r="AM298" s="125"/>
      <c r="AN298" s="125"/>
      <c r="AO298" s="125"/>
      <c r="AP298" s="125"/>
      <c r="AQ298" s="125"/>
      <c r="AR298" s="125"/>
      <c r="AS298" s="125"/>
      <c r="AT298" s="125"/>
      <c r="AU298" s="125"/>
      <c r="AV298" s="125"/>
      <c r="AW298" s="125"/>
      <c r="AX298" s="125"/>
      <c r="AY298" s="125"/>
      <c r="AZ298" s="125"/>
      <c r="BA298" s="125"/>
      <c r="BB298" s="125"/>
      <c r="BC298" s="125"/>
      <c r="BD298" s="125"/>
    </row>
    <row r="299" spans="1:75" ht="28.5">
      <c r="B299" s="191" t="s">
        <v>101</v>
      </c>
      <c r="C299" s="191"/>
      <c r="D299" s="231" t="s">
        <v>102</v>
      </c>
      <c r="E299" s="230" t="s">
        <v>39</v>
      </c>
      <c r="F299" s="230" t="s">
        <v>40</v>
      </c>
      <c r="G299" s="125"/>
      <c r="H299" s="232" t="s">
        <v>103</v>
      </c>
      <c r="I299" s="190"/>
      <c r="J299" s="190"/>
      <c r="K299" s="190"/>
      <c r="L299" s="190"/>
      <c r="M299" s="190"/>
      <c r="N299" s="190"/>
      <c r="O299" s="190"/>
      <c r="P299" s="190"/>
      <c r="Q299" s="190"/>
      <c r="R299" s="190"/>
      <c r="S299" s="190"/>
      <c r="T299" s="190"/>
      <c r="U299" s="190"/>
      <c r="V299" s="190"/>
      <c r="W299" s="190"/>
      <c r="X299" s="190"/>
      <c r="Y299" s="190"/>
      <c r="Z299" s="190"/>
      <c r="AA299" s="190"/>
      <c r="AB299" s="190"/>
      <c r="AC299" s="190"/>
      <c r="AD299" s="190"/>
      <c r="AE299" s="190"/>
      <c r="AF299" s="190"/>
      <c r="AG299" s="190"/>
      <c r="AH299" s="190"/>
      <c r="AI299" s="190"/>
      <c r="AJ299" s="190"/>
      <c r="AK299" s="190"/>
      <c r="AL299" s="190"/>
      <c r="AM299" s="190"/>
      <c r="AN299" s="190"/>
      <c r="AO299" s="190"/>
      <c r="AP299" s="190"/>
      <c r="AQ299" s="190"/>
      <c r="AR299" s="190"/>
      <c r="AS299" s="190"/>
      <c r="AT299" s="190"/>
      <c r="AU299" s="190"/>
      <c r="AV299" s="190"/>
      <c r="AW299" s="190"/>
      <c r="AX299" s="190"/>
      <c r="AY299" s="190"/>
      <c r="AZ299" s="190"/>
      <c r="BA299" s="190"/>
      <c r="BB299" s="190"/>
      <c r="BC299" s="190"/>
      <c r="BD299" s="190"/>
      <c r="BE299" s="190"/>
      <c r="BF299" s="190"/>
      <c r="BG299" s="190"/>
      <c r="BH299" s="190"/>
      <c r="BI299" s="190"/>
      <c r="BJ299" s="190"/>
      <c r="BK299" s="190"/>
      <c r="BL299" s="190"/>
      <c r="BM299" s="190"/>
      <c r="BN299" s="190"/>
      <c r="BO299" s="190"/>
      <c r="BP299" s="190"/>
    </row>
    <row r="300" spans="1:75">
      <c r="B300" s="191"/>
      <c r="C300" s="191"/>
      <c r="D300" s="229"/>
      <c r="E300" s="229"/>
      <c r="F300" s="229"/>
      <c r="G300" s="264" t="s">
        <v>104</v>
      </c>
      <c r="H300" s="262">
        <f t="shared" ref="H300:AB300" ca="1" si="356">L7</f>
        <v>0</v>
      </c>
      <c r="I300" s="262">
        <f t="shared" ca="1" si="356"/>
        <v>1</v>
      </c>
      <c r="J300" s="262">
        <f t="shared" ca="1" si="356"/>
        <v>2</v>
      </c>
      <c r="K300" s="262">
        <f t="shared" ca="1" si="356"/>
        <v>3</v>
      </c>
      <c r="L300" s="262">
        <f t="shared" ca="1" si="356"/>
        <v>4</v>
      </c>
      <c r="M300" s="262">
        <f t="shared" ca="1" si="356"/>
        <v>5</v>
      </c>
      <c r="N300" s="262">
        <f t="shared" ca="1" si="356"/>
        <v>6</v>
      </c>
      <c r="O300" s="262">
        <f t="shared" ca="1" si="356"/>
        <v>7</v>
      </c>
      <c r="P300" s="262">
        <f t="shared" ca="1" si="356"/>
        <v>8</v>
      </c>
      <c r="Q300" s="262">
        <f t="shared" ca="1" si="356"/>
        <v>9</v>
      </c>
      <c r="R300" s="262">
        <f t="shared" ca="1" si="356"/>
        <v>10</v>
      </c>
      <c r="S300" s="262">
        <f t="shared" ca="1" si="356"/>
        <v>11</v>
      </c>
      <c r="T300" s="262">
        <f t="shared" ca="1" si="356"/>
        <v>12</v>
      </c>
      <c r="U300" s="262">
        <f t="shared" ca="1" si="356"/>
        <v>13</v>
      </c>
      <c r="V300" s="262">
        <f t="shared" ca="1" si="356"/>
        <v>14</v>
      </c>
      <c r="W300" s="262">
        <f t="shared" ca="1" si="356"/>
        <v>15</v>
      </c>
      <c r="X300" s="262">
        <f t="shared" ca="1" si="356"/>
        <v>16</v>
      </c>
      <c r="Y300" s="262">
        <f t="shared" ca="1" si="356"/>
        <v>17</v>
      </c>
      <c r="Z300" s="262">
        <f t="shared" ca="1" si="356"/>
        <v>18</v>
      </c>
      <c r="AA300" s="262">
        <f t="shared" ca="1" si="356"/>
        <v>19</v>
      </c>
      <c r="AB300" s="262">
        <f t="shared" ca="1" si="356"/>
        <v>20</v>
      </c>
      <c r="AC300" s="263">
        <f ca="1">AB300+1</f>
        <v>21</v>
      </c>
      <c r="AD300" s="263">
        <f t="shared" ref="AD300:BP300" ca="1" si="357">AC300+1</f>
        <v>22</v>
      </c>
      <c r="AE300" s="263">
        <f t="shared" ca="1" si="357"/>
        <v>23</v>
      </c>
      <c r="AF300" s="263">
        <f t="shared" ca="1" si="357"/>
        <v>24</v>
      </c>
      <c r="AG300" s="263">
        <f t="shared" ca="1" si="357"/>
        <v>25</v>
      </c>
      <c r="AH300" s="263">
        <f t="shared" ca="1" si="357"/>
        <v>26</v>
      </c>
      <c r="AI300" s="263">
        <f t="shared" ca="1" si="357"/>
        <v>27</v>
      </c>
      <c r="AJ300" s="263">
        <f t="shared" ca="1" si="357"/>
        <v>28</v>
      </c>
      <c r="AK300" s="263">
        <f t="shared" ca="1" si="357"/>
        <v>29</v>
      </c>
      <c r="AL300" s="263">
        <f t="shared" ca="1" si="357"/>
        <v>30</v>
      </c>
      <c r="AM300" s="263">
        <f t="shared" ca="1" si="357"/>
        <v>31</v>
      </c>
      <c r="AN300" s="263">
        <f t="shared" ca="1" si="357"/>
        <v>32</v>
      </c>
      <c r="AO300" s="263">
        <f t="shared" ca="1" si="357"/>
        <v>33</v>
      </c>
      <c r="AP300" s="263">
        <f t="shared" ca="1" si="357"/>
        <v>34</v>
      </c>
      <c r="AQ300" s="263">
        <f t="shared" ca="1" si="357"/>
        <v>35</v>
      </c>
      <c r="AR300" s="263">
        <f t="shared" ca="1" si="357"/>
        <v>36</v>
      </c>
      <c r="AS300" s="263">
        <f t="shared" ca="1" si="357"/>
        <v>37</v>
      </c>
      <c r="AT300" s="263">
        <f t="shared" ca="1" si="357"/>
        <v>38</v>
      </c>
      <c r="AU300" s="263">
        <f t="shared" ca="1" si="357"/>
        <v>39</v>
      </c>
      <c r="AV300" s="263">
        <f t="shared" ca="1" si="357"/>
        <v>40</v>
      </c>
      <c r="AW300" s="263">
        <f t="shared" ca="1" si="357"/>
        <v>41</v>
      </c>
      <c r="AX300" s="263">
        <f t="shared" ca="1" si="357"/>
        <v>42</v>
      </c>
      <c r="AY300" s="263">
        <f t="shared" ca="1" si="357"/>
        <v>43</v>
      </c>
      <c r="AZ300" s="263">
        <f t="shared" ca="1" si="357"/>
        <v>44</v>
      </c>
      <c r="BA300" s="263">
        <f t="shared" ca="1" si="357"/>
        <v>45</v>
      </c>
      <c r="BB300" s="263">
        <f t="shared" ca="1" si="357"/>
        <v>46</v>
      </c>
      <c r="BC300" s="263">
        <f t="shared" ca="1" si="357"/>
        <v>47</v>
      </c>
      <c r="BD300" s="263">
        <f t="shared" ca="1" si="357"/>
        <v>48</v>
      </c>
      <c r="BE300" s="263">
        <f t="shared" ca="1" si="357"/>
        <v>49</v>
      </c>
      <c r="BF300" s="263">
        <f t="shared" ca="1" si="357"/>
        <v>50</v>
      </c>
      <c r="BG300" s="263">
        <f t="shared" ca="1" si="357"/>
        <v>51</v>
      </c>
      <c r="BH300" s="263">
        <f t="shared" ca="1" si="357"/>
        <v>52</v>
      </c>
      <c r="BI300" s="263">
        <f t="shared" ca="1" si="357"/>
        <v>53</v>
      </c>
      <c r="BJ300" s="263">
        <f t="shared" ca="1" si="357"/>
        <v>54</v>
      </c>
      <c r="BK300" s="263">
        <f t="shared" ca="1" si="357"/>
        <v>55</v>
      </c>
      <c r="BL300" s="263">
        <f t="shared" ca="1" si="357"/>
        <v>56</v>
      </c>
      <c r="BM300" s="263">
        <f t="shared" ca="1" si="357"/>
        <v>57</v>
      </c>
      <c r="BN300" s="263">
        <f t="shared" ca="1" si="357"/>
        <v>58</v>
      </c>
      <c r="BO300" s="263">
        <f t="shared" ca="1" si="357"/>
        <v>59</v>
      </c>
      <c r="BP300" s="263">
        <f t="shared" ca="1" si="357"/>
        <v>60</v>
      </c>
    </row>
    <row r="301" spans="1:75">
      <c r="B301" s="191"/>
      <c r="C301" s="191"/>
      <c r="D301" s="229"/>
      <c r="E301" s="229"/>
      <c r="F301" s="229"/>
      <c r="G301" s="264" t="s">
        <v>105</v>
      </c>
      <c r="H301" s="7">
        <v>0</v>
      </c>
      <c r="I301" s="261">
        <f t="shared" ref="I301:AN301" si="358">H301+1</f>
        <v>1</v>
      </c>
      <c r="J301" s="261">
        <f t="shared" si="358"/>
        <v>2</v>
      </c>
      <c r="K301" s="261">
        <f t="shared" si="358"/>
        <v>3</v>
      </c>
      <c r="L301" s="261">
        <f t="shared" si="358"/>
        <v>4</v>
      </c>
      <c r="M301" s="261">
        <f t="shared" si="358"/>
        <v>5</v>
      </c>
      <c r="N301" s="261">
        <f t="shared" si="358"/>
        <v>6</v>
      </c>
      <c r="O301" s="261">
        <f t="shared" si="358"/>
        <v>7</v>
      </c>
      <c r="P301" s="261">
        <f t="shared" si="358"/>
        <v>8</v>
      </c>
      <c r="Q301" s="261">
        <f t="shared" si="358"/>
        <v>9</v>
      </c>
      <c r="R301" s="261">
        <f t="shared" si="358"/>
        <v>10</v>
      </c>
      <c r="S301" s="261">
        <f t="shared" si="358"/>
        <v>11</v>
      </c>
      <c r="T301" s="261">
        <f t="shared" si="358"/>
        <v>12</v>
      </c>
      <c r="U301" s="261">
        <f t="shared" si="358"/>
        <v>13</v>
      </c>
      <c r="V301" s="261">
        <f t="shared" si="358"/>
        <v>14</v>
      </c>
      <c r="W301" s="261">
        <f t="shared" si="358"/>
        <v>15</v>
      </c>
      <c r="X301" s="261">
        <f t="shared" si="358"/>
        <v>16</v>
      </c>
      <c r="Y301" s="261">
        <f t="shared" si="358"/>
        <v>17</v>
      </c>
      <c r="Z301" s="261">
        <f t="shared" si="358"/>
        <v>18</v>
      </c>
      <c r="AA301" s="261">
        <f t="shared" si="358"/>
        <v>19</v>
      </c>
      <c r="AB301" s="261">
        <f t="shared" si="358"/>
        <v>20</v>
      </c>
      <c r="AC301" s="261">
        <f t="shared" si="358"/>
        <v>21</v>
      </c>
      <c r="AD301" s="261">
        <f t="shared" si="358"/>
        <v>22</v>
      </c>
      <c r="AE301" s="261">
        <f t="shared" si="358"/>
        <v>23</v>
      </c>
      <c r="AF301" s="261">
        <f t="shared" si="358"/>
        <v>24</v>
      </c>
      <c r="AG301" s="261">
        <f t="shared" si="358"/>
        <v>25</v>
      </c>
      <c r="AH301" s="261">
        <f t="shared" si="358"/>
        <v>26</v>
      </c>
      <c r="AI301" s="261">
        <f t="shared" si="358"/>
        <v>27</v>
      </c>
      <c r="AJ301" s="261">
        <f t="shared" si="358"/>
        <v>28</v>
      </c>
      <c r="AK301" s="261">
        <f t="shared" si="358"/>
        <v>29</v>
      </c>
      <c r="AL301" s="261">
        <f t="shared" si="358"/>
        <v>30</v>
      </c>
      <c r="AM301" s="261">
        <f t="shared" si="358"/>
        <v>31</v>
      </c>
      <c r="AN301" s="261">
        <f t="shared" si="358"/>
        <v>32</v>
      </c>
      <c r="AO301" s="261">
        <f t="shared" ref="AO301:BP301" si="359">AN301+1</f>
        <v>33</v>
      </c>
      <c r="AP301" s="261">
        <f t="shared" si="359"/>
        <v>34</v>
      </c>
      <c r="AQ301" s="261">
        <f t="shared" si="359"/>
        <v>35</v>
      </c>
      <c r="AR301" s="261">
        <f t="shared" si="359"/>
        <v>36</v>
      </c>
      <c r="AS301" s="261">
        <f t="shared" si="359"/>
        <v>37</v>
      </c>
      <c r="AT301" s="261">
        <f t="shared" si="359"/>
        <v>38</v>
      </c>
      <c r="AU301" s="261">
        <f t="shared" si="359"/>
        <v>39</v>
      </c>
      <c r="AV301" s="261">
        <f t="shared" si="359"/>
        <v>40</v>
      </c>
      <c r="AW301" s="261">
        <f t="shared" si="359"/>
        <v>41</v>
      </c>
      <c r="AX301" s="261">
        <f t="shared" si="359"/>
        <v>42</v>
      </c>
      <c r="AY301" s="261">
        <f t="shared" si="359"/>
        <v>43</v>
      </c>
      <c r="AZ301" s="261">
        <f t="shared" si="359"/>
        <v>44</v>
      </c>
      <c r="BA301" s="261">
        <f t="shared" si="359"/>
        <v>45</v>
      </c>
      <c r="BB301" s="261">
        <f t="shared" si="359"/>
        <v>46</v>
      </c>
      <c r="BC301" s="261">
        <f t="shared" si="359"/>
        <v>47</v>
      </c>
      <c r="BD301" s="261">
        <f t="shared" si="359"/>
        <v>48</v>
      </c>
      <c r="BE301" s="261">
        <f t="shared" si="359"/>
        <v>49</v>
      </c>
      <c r="BF301" s="261">
        <f t="shared" si="359"/>
        <v>50</v>
      </c>
      <c r="BG301" s="261">
        <f t="shared" si="359"/>
        <v>51</v>
      </c>
      <c r="BH301" s="261">
        <f t="shared" si="359"/>
        <v>52</v>
      </c>
      <c r="BI301" s="261">
        <f t="shared" si="359"/>
        <v>53</v>
      </c>
      <c r="BJ301" s="261">
        <f t="shared" si="359"/>
        <v>54</v>
      </c>
      <c r="BK301" s="261">
        <f t="shared" si="359"/>
        <v>55</v>
      </c>
      <c r="BL301" s="261">
        <f t="shared" si="359"/>
        <v>56</v>
      </c>
      <c r="BM301" s="261">
        <f t="shared" si="359"/>
        <v>57</v>
      </c>
      <c r="BN301" s="261">
        <f t="shared" si="359"/>
        <v>58</v>
      </c>
      <c r="BO301" s="261">
        <f t="shared" si="359"/>
        <v>59</v>
      </c>
      <c r="BP301" s="261">
        <f t="shared" si="359"/>
        <v>60</v>
      </c>
      <c r="BQ301" s="261"/>
      <c r="BR301" s="5"/>
      <c r="BS301" s="5"/>
      <c r="BT301" s="5"/>
      <c r="BU301" s="5"/>
      <c r="BV301" s="5"/>
      <c r="BW301" s="5"/>
    </row>
    <row r="302" spans="1:75">
      <c r="B302" s="192" t="s">
        <v>5</v>
      </c>
      <c r="C302" s="191"/>
      <c r="D302" s="193">
        <v>7.4999999999999997E-3</v>
      </c>
      <c r="E302" s="185">
        <v>10</v>
      </c>
      <c r="F302" s="185">
        <v>40</v>
      </c>
      <c r="G302" s="233">
        <f>SUM(H302:BP302)</f>
        <v>1.0000000000000002</v>
      </c>
      <c r="H302" s="6"/>
      <c r="I302" s="6"/>
      <c r="J302" s="6"/>
      <c r="K302" s="6"/>
      <c r="L302" s="6"/>
      <c r="M302" s="6"/>
      <c r="N302" s="6"/>
      <c r="O302" s="6"/>
      <c r="P302" s="6"/>
      <c r="Q302" s="6"/>
      <c r="R302" s="6"/>
      <c r="S302" s="6">
        <v>0.02</v>
      </c>
      <c r="T302" s="6">
        <v>0.02</v>
      </c>
      <c r="U302" s="6">
        <v>0.02</v>
      </c>
      <c r="V302" s="6">
        <v>0.02</v>
      </c>
      <c r="W302" s="6">
        <v>0.02</v>
      </c>
      <c r="X302" s="6">
        <v>0.02</v>
      </c>
      <c r="Y302" s="6">
        <v>0.02</v>
      </c>
      <c r="Z302" s="6">
        <v>0.02</v>
      </c>
      <c r="AA302" s="6">
        <v>0.02</v>
      </c>
      <c r="AB302" s="6">
        <v>0.02</v>
      </c>
      <c r="AC302" s="6">
        <v>0.04</v>
      </c>
      <c r="AD302" s="6">
        <v>0.04</v>
      </c>
      <c r="AE302" s="6">
        <v>0.04</v>
      </c>
      <c r="AF302" s="6">
        <v>0.04</v>
      </c>
      <c r="AG302" s="6">
        <v>0.04</v>
      </c>
      <c r="AH302" s="6">
        <v>0.04</v>
      </c>
      <c r="AI302" s="6">
        <v>0.04</v>
      </c>
      <c r="AJ302" s="6">
        <v>0.04</v>
      </c>
      <c r="AK302" s="6">
        <v>0.04</v>
      </c>
      <c r="AL302" s="6">
        <v>0.04</v>
      </c>
      <c r="AM302" s="6">
        <v>0.04</v>
      </c>
      <c r="AN302" s="6">
        <v>0.04</v>
      </c>
      <c r="AO302" s="6">
        <v>0.04</v>
      </c>
      <c r="AP302" s="6">
        <v>0.04</v>
      </c>
      <c r="AQ302" s="6">
        <v>0.04</v>
      </c>
      <c r="AR302" s="6">
        <v>0.04</v>
      </c>
      <c r="AS302" s="6">
        <v>0.04</v>
      </c>
      <c r="AT302" s="6">
        <v>0.04</v>
      </c>
      <c r="AU302" s="6">
        <v>0.04</v>
      </c>
      <c r="AV302" s="6">
        <v>0.04</v>
      </c>
      <c r="AW302" s="6"/>
      <c r="AX302" s="6"/>
      <c r="AY302" s="6"/>
      <c r="AZ302" s="6"/>
      <c r="BA302" s="6"/>
      <c r="BB302" s="6"/>
      <c r="BC302" s="6"/>
      <c r="BD302" s="6"/>
      <c r="BE302" s="6"/>
      <c r="BF302" s="6"/>
      <c r="BG302" s="7"/>
      <c r="BH302" s="7"/>
      <c r="BI302" s="7"/>
      <c r="BJ302" s="7"/>
      <c r="BK302" s="7"/>
      <c r="BL302" s="7"/>
      <c r="BM302" s="7"/>
      <c r="BN302" s="7"/>
      <c r="BO302" s="7"/>
      <c r="BP302" s="7"/>
      <c r="BQ302" s="5"/>
      <c r="BR302" s="5"/>
      <c r="BS302" s="5"/>
      <c r="BT302" s="5"/>
      <c r="BU302" s="5"/>
      <c r="BV302" s="5"/>
      <c r="BW302" s="5"/>
    </row>
    <row r="303" spans="1:75">
      <c r="B303" s="192" t="s">
        <v>7</v>
      </c>
      <c r="C303" s="191"/>
      <c r="D303" s="193">
        <v>7.4999999999999997E-3</v>
      </c>
      <c r="E303" s="185">
        <v>6</v>
      </c>
      <c r="F303" s="185">
        <v>38</v>
      </c>
      <c r="G303" s="233">
        <f>SUM(H303:BP303)</f>
        <v>1</v>
      </c>
      <c r="H303" s="7"/>
      <c r="I303" s="7"/>
      <c r="J303" s="7"/>
      <c r="K303" s="7"/>
      <c r="L303" s="7"/>
      <c r="M303" s="7"/>
      <c r="N303" s="7"/>
      <c r="O303" s="256">
        <v>3.125E-2</v>
      </c>
      <c r="P303" s="256">
        <f t="shared" ref="P303:AT303" si="360">$O$303</f>
        <v>3.125E-2</v>
      </c>
      <c r="Q303" s="256">
        <f t="shared" si="360"/>
        <v>3.125E-2</v>
      </c>
      <c r="R303" s="256">
        <f t="shared" si="360"/>
        <v>3.125E-2</v>
      </c>
      <c r="S303" s="256">
        <f t="shared" si="360"/>
        <v>3.125E-2</v>
      </c>
      <c r="T303" s="256">
        <f t="shared" si="360"/>
        <v>3.125E-2</v>
      </c>
      <c r="U303" s="256">
        <f t="shared" si="360"/>
        <v>3.125E-2</v>
      </c>
      <c r="V303" s="256">
        <f t="shared" si="360"/>
        <v>3.125E-2</v>
      </c>
      <c r="W303" s="256">
        <f t="shared" si="360"/>
        <v>3.125E-2</v>
      </c>
      <c r="X303" s="256">
        <f t="shared" si="360"/>
        <v>3.125E-2</v>
      </c>
      <c r="Y303" s="256">
        <f t="shared" si="360"/>
        <v>3.125E-2</v>
      </c>
      <c r="Z303" s="256">
        <f t="shared" si="360"/>
        <v>3.125E-2</v>
      </c>
      <c r="AA303" s="256">
        <f t="shared" si="360"/>
        <v>3.125E-2</v>
      </c>
      <c r="AB303" s="256">
        <f t="shared" si="360"/>
        <v>3.125E-2</v>
      </c>
      <c r="AC303" s="256">
        <f t="shared" si="360"/>
        <v>3.125E-2</v>
      </c>
      <c r="AD303" s="256">
        <f t="shared" si="360"/>
        <v>3.125E-2</v>
      </c>
      <c r="AE303" s="256">
        <f t="shared" si="360"/>
        <v>3.125E-2</v>
      </c>
      <c r="AF303" s="256">
        <f t="shared" si="360"/>
        <v>3.125E-2</v>
      </c>
      <c r="AG303" s="256">
        <f t="shared" si="360"/>
        <v>3.125E-2</v>
      </c>
      <c r="AH303" s="256">
        <f t="shared" si="360"/>
        <v>3.125E-2</v>
      </c>
      <c r="AI303" s="256">
        <f t="shared" si="360"/>
        <v>3.125E-2</v>
      </c>
      <c r="AJ303" s="256">
        <f t="shared" si="360"/>
        <v>3.125E-2</v>
      </c>
      <c r="AK303" s="256">
        <f t="shared" si="360"/>
        <v>3.125E-2</v>
      </c>
      <c r="AL303" s="256">
        <f t="shared" si="360"/>
        <v>3.125E-2</v>
      </c>
      <c r="AM303" s="256">
        <f t="shared" si="360"/>
        <v>3.125E-2</v>
      </c>
      <c r="AN303" s="256">
        <f t="shared" si="360"/>
        <v>3.125E-2</v>
      </c>
      <c r="AO303" s="256">
        <f t="shared" si="360"/>
        <v>3.125E-2</v>
      </c>
      <c r="AP303" s="256">
        <f t="shared" si="360"/>
        <v>3.125E-2</v>
      </c>
      <c r="AQ303" s="256">
        <f t="shared" si="360"/>
        <v>3.125E-2</v>
      </c>
      <c r="AR303" s="256">
        <f t="shared" si="360"/>
        <v>3.125E-2</v>
      </c>
      <c r="AS303" s="256">
        <f t="shared" si="360"/>
        <v>3.125E-2</v>
      </c>
      <c r="AT303" s="256">
        <f t="shared" si="360"/>
        <v>3.125E-2</v>
      </c>
      <c r="AU303" s="7"/>
      <c r="AV303" s="7"/>
      <c r="AW303" s="7"/>
      <c r="AX303" s="7"/>
      <c r="AY303" s="7"/>
      <c r="AZ303" s="7"/>
      <c r="BA303" s="7"/>
      <c r="BB303" s="7"/>
      <c r="BC303" s="7"/>
      <c r="BD303" s="7"/>
      <c r="BE303" s="7"/>
      <c r="BF303" s="7"/>
      <c r="BG303" s="7"/>
      <c r="BH303" s="7"/>
      <c r="BI303" s="7"/>
      <c r="BJ303" s="7"/>
      <c r="BK303" s="7"/>
      <c r="BL303" s="7"/>
      <c r="BM303" s="7"/>
      <c r="BN303" s="7"/>
      <c r="BO303" s="7"/>
      <c r="BP303" s="7"/>
      <c r="BQ303" s="5"/>
      <c r="BR303" s="5"/>
      <c r="BS303" s="5"/>
      <c r="BT303" s="5"/>
      <c r="BU303" s="5"/>
      <c r="BV303" s="5"/>
      <c r="BW303" s="5"/>
    </row>
    <row r="304" spans="1:75">
      <c r="B304" s="192" t="s">
        <v>9</v>
      </c>
      <c r="C304" s="191"/>
      <c r="D304" s="186">
        <v>0.02</v>
      </c>
      <c r="E304" s="185">
        <v>5</v>
      </c>
      <c r="F304" s="185">
        <v>30</v>
      </c>
      <c r="G304" s="233">
        <f>SUM(H304:BP304)</f>
        <v>1.0000000000000007</v>
      </c>
      <c r="H304" s="10"/>
      <c r="I304" s="10"/>
      <c r="J304" s="10"/>
      <c r="K304" s="10"/>
      <c r="L304" s="10"/>
      <c r="M304" s="10"/>
      <c r="N304" s="10">
        <v>3.3000000000000002E-2</v>
      </c>
      <c r="O304" s="10">
        <f t="shared" ref="O304:AG304" si="361">$N$304</f>
        <v>3.3000000000000002E-2</v>
      </c>
      <c r="P304" s="10">
        <f t="shared" si="361"/>
        <v>3.3000000000000002E-2</v>
      </c>
      <c r="Q304" s="10">
        <f t="shared" si="361"/>
        <v>3.3000000000000002E-2</v>
      </c>
      <c r="R304" s="10">
        <f t="shared" si="361"/>
        <v>3.3000000000000002E-2</v>
      </c>
      <c r="S304" s="10">
        <f t="shared" si="361"/>
        <v>3.3000000000000002E-2</v>
      </c>
      <c r="T304" s="10">
        <f t="shared" si="361"/>
        <v>3.3000000000000002E-2</v>
      </c>
      <c r="U304" s="10">
        <f t="shared" si="361"/>
        <v>3.3000000000000002E-2</v>
      </c>
      <c r="V304" s="10">
        <f t="shared" si="361"/>
        <v>3.3000000000000002E-2</v>
      </c>
      <c r="W304" s="10">
        <f t="shared" si="361"/>
        <v>3.3000000000000002E-2</v>
      </c>
      <c r="X304" s="10">
        <f t="shared" si="361"/>
        <v>3.3000000000000002E-2</v>
      </c>
      <c r="Y304" s="10">
        <f t="shared" si="361"/>
        <v>3.3000000000000002E-2</v>
      </c>
      <c r="Z304" s="10">
        <f t="shared" si="361"/>
        <v>3.3000000000000002E-2</v>
      </c>
      <c r="AA304" s="10">
        <f t="shared" si="361"/>
        <v>3.3000000000000002E-2</v>
      </c>
      <c r="AB304" s="10">
        <f t="shared" si="361"/>
        <v>3.3000000000000002E-2</v>
      </c>
      <c r="AC304" s="10">
        <f t="shared" si="361"/>
        <v>3.3000000000000002E-2</v>
      </c>
      <c r="AD304" s="10">
        <f t="shared" si="361"/>
        <v>3.3000000000000002E-2</v>
      </c>
      <c r="AE304" s="10">
        <f t="shared" si="361"/>
        <v>3.3000000000000002E-2</v>
      </c>
      <c r="AF304" s="10">
        <f t="shared" si="361"/>
        <v>3.3000000000000002E-2</v>
      </c>
      <c r="AG304" s="10">
        <f t="shared" si="361"/>
        <v>3.3000000000000002E-2</v>
      </c>
      <c r="AH304" s="10">
        <v>6.8000000000000005E-2</v>
      </c>
      <c r="AI304" s="10">
        <f>$AH$304</f>
        <v>6.8000000000000005E-2</v>
      </c>
      <c r="AJ304" s="10">
        <f>$AH$304</f>
        <v>6.8000000000000005E-2</v>
      </c>
      <c r="AK304" s="10">
        <f>$AH$304</f>
        <v>6.8000000000000005E-2</v>
      </c>
      <c r="AL304" s="10">
        <f>$AH$304</f>
        <v>6.8000000000000005E-2</v>
      </c>
      <c r="AM304" s="10"/>
      <c r="AN304" s="10"/>
      <c r="AO304" s="10"/>
      <c r="AP304" s="10"/>
      <c r="AQ304" s="10"/>
      <c r="AR304" s="10"/>
      <c r="AS304" s="10"/>
      <c r="AT304" s="10"/>
      <c r="AU304" s="10"/>
      <c r="AV304" s="10"/>
      <c r="AW304" s="10"/>
      <c r="AX304" s="10"/>
      <c r="AY304" s="10"/>
      <c r="AZ304" s="10"/>
      <c r="BA304" s="10"/>
      <c r="BB304" s="10"/>
      <c r="BC304" s="10"/>
      <c r="BD304" s="10"/>
      <c r="BE304" s="10"/>
      <c r="BF304" s="10"/>
      <c r="BG304" s="7"/>
      <c r="BH304" s="7"/>
      <c r="BI304" s="7"/>
      <c r="BJ304" s="7"/>
      <c r="BK304" s="7"/>
      <c r="BL304" s="7"/>
      <c r="BM304" s="7"/>
      <c r="BN304" s="7"/>
      <c r="BO304" s="7"/>
      <c r="BP304" s="7"/>
      <c r="BQ304" s="5"/>
      <c r="BR304" s="5"/>
      <c r="BS304" s="5"/>
      <c r="BT304" s="5"/>
      <c r="BU304" s="5"/>
      <c r="BV304" s="5"/>
      <c r="BW304" s="5"/>
    </row>
    <row r="305" spans="1:84">
      <c r="A305" s="124"/>
      <c r="B305" s="192" t="s">
        <v>11</v>
      </c>
      <c r="C305" s="191"/>
      <c r="D305" s="186">
        <v>0</v>
      </c>
      <c r="E305" s="185">
        <v>6</v>
      </c>
      <c r="F305" s="185">
        <v>12</v>
      </c>
      <c r="G305" s="255">
        <f>SUM(H305:BP305)</f>
        <v>1.0000000000000002</v>
      </c>
      <c r="H305" s="257"/>
      <c r="I305" s="257"/>
      <c r="J305" s="257"/>
      <c r="K305" s="257"/>
      <c r="L305" s="257"/>
      <c r="M305" s="257"/>
      <c r="N305" s="257"/>
      <c r="O305" s="257">
        <v>0.16666666666666669</v>
      </c>
      <c r="P305" s="257">
        <f>+O305</f>
        <v>0.16666666666666669</v>
      </c>
      <c r="Q305" s="257">
        <f>+P305</f>
        <v>0.16666666666666669</v>
      </c>
      <c r="R305" s="257">
        <f>+Q305</f>
        <v>0.16666666666666669</v>
      </c>
      <c r="S305" s="257">
        <f>+R305</f>
        <v>0.16666666666666669</v>
      </c>
      <c r="T305" s="257">
        <f>+S305</f>
        <v>0.16666666666666669</v>
      </c>
      <c r="U305" s="257"/>
      <c r="V305" s="257"/>
      <c r="W305" s="257"/>
      <c r="X305" s="257"/>
      <c r="Y305" s="257"/>
      <c r="Z305" s="257"/>
      <c r="AA305" s="257"/>
      <c r="AB305" s="257"/>
      <c r="AC305" s="257"/>
      <c r="AD305" s="257"/>
      <c r="AE305" s="257"/>
      <c r="AF305" s="257"/>
      <c r="AG305" s="257"/>
      <c r="AH305" s="257"/>
      <c r="AI305" s="257"/>
      <c r="AJ305" s="257"/>
      <c r="AK305" s="257"/>
      <c r="AL305" s="257"/>
      <c r="AM305" s="257"/>
      <c r="AN305" s="257"/>
      <c r="AO305" s="257"/>
      <c r="AP305" s="257"/>
      <c r="AQ305" s="257"/>
      <c r="AR305" s="257"/>
      <c r="AS305" s="257"/>
      <c r="AT305" s="257"/>
      <c r="AU305" s="257"/>
      <c r="AV305" s="257"/>
      <c r="AW305" s="257"/>
      <c r="AX305" s="257"/>
      <c r="AY305" s="257"/>
      <c r="AZ305" s="257"/>
      <c r="BA305" s="257"/>
      <c r="BB305" s="257"/>
      <c r="BC305" s="257"/>
      <c r="BD305" s="257"/>
      <c r="BE305" s="257"/>
      <c r="BF305" s="257"/>
      <c r="BG305" s="7"/>
      <c r="BH305" s="7"/>
      <c r="BI305" s="7"/>
      <c r="BJ305" s="7"/>
      <c r="BK305" s="7"/>
      <c r="BL305" s="7"/>
      <c r="BM305" s="7"/>
      <c r="BN305" s="7"/>
      <c r="BO305" s="7"/>
      <c r="BP305" s="7"/>
      <c r="BQ305" s="5"/>
      <c r="BR305" s="5"/>
      <c r="BS305" s="5"/>
      <c r="BT305" s="5"/>
      <c r="BU305" s="5"/>
      <c r="BV305" s="5"/>
      <c r="BW305" s="5"/>
    </row>
    <row r="306" spans="1:84">
      <c r="A306" s="124"/>
      <c r="B306" s="192" t="s">
        <v>13</v>
      </c>
      <c r="C306" s="191"/>
      <c r="D306" s="186">
        <v>0</v>
      </c>
      <c r="E306" s="185">
        <v>10</v>
      </c>
      <c r="F306" s="185">
        <v>50</v>
      </c>
      <c r="G306" s="255">
        <f t="shared" ref="G306:G310" si="362">SUM(H306:BP306)</f>
        <v>1.0000000000000004</v>
      </c>
      <c r="H306" s="257"/>
      <c r="I306" s="257"/>
      <c r="J306" s="257"/>
      <c r="K306" s="257"/>
      <c r="L306" s="257"/>
      <c r="M306" s="257"/>
      <c r="N306" s="257"/>
      <c r="O306" s="257"/>
      <c r="P306" s="257"/>
      <c r="Q306" s="257"/>
      <c r="R306" s="257"/>
      <c r="S306" s="257">
        <v>2.5000000000000001E-2</v>
      </c>
      <c r="T306" s="257">
        <v>2.5000000000000001E-2</v>
      </c>
      <c r="U306" s="257">
        <v>2.5000000000000001E-2</v>
      </c>
      <c r="V306" s="257">
        <f t="shared" ref="V306:BF306" si="363">+U306</f>
        <v>2.5000000000000001E-2</v>
      </c>
      <c r="W306" s="257">
        <f t="shared" si="363"/>
        <v>2.5000000000000001E-2</v>
      </c>
      <c r="X306" s="257">
        <f t="shared" si="363"/>
        <v>2.5000000000000001E-2</v>
      </c>
      <c r="Y306" s="257">
        <f t="shared" si="363"/>
        <v>2.5000000000000001E-2</v>
      </c>
      <c r="Z306" s="257">
        <f t="shared" si="363"/>
        <v>2.5000000000000001E-2</v>
      </c>
      <c r="AA306" s="257">
        <f t="shared" si="363"/>
        <v>2.5000000000000001E-2</v>
      </c>
      <c r="AB306" s="257">
        <f t="shared" si="363"/>
        <v>2.5000000000000001E-2</v>
      </c>
      <c r="AC306" s="257">
        <f t="shared" si="363"/>
        <v>2.5000000000000001E-2</v>
      </c>
      <c r="AD306" s="257">
        <f t="shared" si="363"/>
        <v>2.5000000000000001E-2</v>
      </c>
      <c r="AE306" s="257">
        <f t="shared" si="363"/>
        <v>2.5000000000000001E-2</v>
      </c>
      <c r="AF306" s="257">
        <f t="shared" si="363"/>
        <v>2.5000000000000001E-2</v>
      </c>
      <c r="AG306" s="257">
        <f t="shared" si="363"/>
        <v>2.5000000000000001E-2</v>
      </c>
      <c r="AH306" s="257">
        <f t="shared" si="363"/>
        <v>2.5000000000000001E-2</v>
      </c>
      <c r="AI306" s="257">
        <f t="shared" si="363"/>
        <v>2.5000000000000001E-2</v>
      </c>
      <c r="AJ306" s="257">
        <f t="shared" si="363"/>
        <v>2.5000000000000001E-2</v>
      </c>
      <c r="AK306" s="257">
        <f t="shared" si="363"/>
        <v>2.5000000000000001E-2</v>
      </c>
      <c r="AL306" s="257">
        <f t="shared" si="363"/>
        <v>2.5000000000000001E-2</v>
      </c>
      <c r="AM306" s="257">
        <f t="shared" si="363"/>
        <v>2.5000000000000001E-2</v>
      </c>
      <c r="AN306" s="257">
        <f t="shared" si="363"/>
        <v>2.5000000000000001E-2</v>
      </c>
      <c r="AO306" s="257">
        <f t="shared" si="363"/>
        <v>2.5000000000000001E-2</v>
      </c>
      <c r="AP306" s="257">
        <f t="shared" si="363"/>
        <v>2.5000000000000001E-2</v>
      </c>
      <c r="AQ306" s="257">
        <f t="shared" si="363"/>
        <v>2.5000000000000001E-2</v>
      </c>
      <c r="AR306" s="257">
        <f t="shared" si="363"/>
        <v>2.5000000000000001E-2</v>
      </c>
      <c r="AS306" s="257">
        <f t="shared" si="363"/>
        <v>2.5000000000000001E-2</v>
      </c>
      <c r="AT306" s="257">
        <f t="shared" si="363"/>
        <v>2.5000000000000001E-2</v>
      </c>
      <c r="AU306" s="257">
        <f t="shared" si="363"/>
        <v>2.5000000000000001E-2</v>
      </c>
      <c r="AV306" s="257">
        <f t="shared" si="363"/>
        <v>2.5000000000000001E-2</v>
      </c>
      <c r="AW306" s="257">
        <f t="shared" si="363"/>
        <v>2.5000000000000001E-2</v>
      </c>
      <c r="AX306" s="257">
        <f t="shared" si="363"/>
        <v>2.5000000000000001E-2</v>
      </c>
      <c r="AY306" s="257">
        <f t="shared" si="363"/>
        <v>2.5000000000000001E-2</v>
      </c>
      <c r="AZ306" s="257">
        <f t="shared" si="363"/>
        <v>2.5000000000000001E-2</v>
      </c>
      <c r="BA306" s="257">
        <f t="shared" si="363"/>
        <v>2.5000000000000001E-2</v>
      </c>
      <c r="BB306" s="257">
        <f t="shared" si="363"/>
        <v>2.5000000000000001E-2</v>
      </c>
      <c r="BC306" s="257">
        <f t="shared" si="363"/>
        <v>2.5000000000000001E-2</v>
      </c>
      <c r="BD306" s="257">
        <f t="shared" si="363"/>
        <v>2.5000000000000001E-2</v>
      </c>
      <c r="BE306" s="257">
        <f t="shared" si="363"/>
        <v>2.5000000000000001E-2</v>
      </c>
      <c r="BF306" s="257">
        <f t="shared" si="363"/>
        <v>2.5000000000000001E-2</v>
      </c>
      <c r="BG306" s="7"/>
      <c r="BH306" s="7"/>
      <c r="BI306" s="7"/>
      <c r="BJ306" s="7"/>
      <c r="BK306" s="7"/>
      <c r="BL306" s="7"/>
      <c r="BM306" s="7"/>
      <c r="BN306" s="7"/>
      <c r="BO306" s="7"/>
      <c r="BP306" s="7"/>
      <c r="BQ306" s="5"/>
      <c r="BR306" s="5"/>
      <c r="BS306" s="5"/>
      <c r="BT306" s="5"/>
      <c r="BU306" s="5"/>
      <c r="BV306" s="5"/>
      <c r="BW306" s="5"/>
    </row>
    <row r="307" spans="1:84">
      <c r="A307" s="266" t="s">
        <v>106</v>
      </c>
      <c r="B307" s="192" t="s">
        <v>107</v>
      </c>
      <c r="C307" s="191"/>
      <c r="D307" s="193">
        <v>0</v>
      </c>
      <c r="E307" s="185">
        <v>11</v>
      </c>
      <c r="F307" s="185">
        <v>40</v>
      </c>
      <c r="G307" s="233">
        <f t="shared" si="362"/>
        <v>0.99999999999999956</v>
      </c>
      <c r="H307" s="258"/>
      <c r="I307" s="259"/>
      <c r="J307" s="258"/>
      <c r="K307" s="258"/>
      <c r="L307" s="258"/>
      <c r="M307" s="258"/>
      <c r="N307" s="258"/>
      <c r="O307" s="258"/>
      <c r="P307" s="258"/>
      <c r="Q307" s="258"/>
      <c r="R307" s="258"/>
      <c r="S307" s="258"/>
      <c r="T307" s="259">
        <f>100%/29</f>
        <v>3.4482758620689655E-2</v>
      </c>
      <c r="U307" s="259">
        <f t="shared" ref="U307:AV307" si="364">100%/29</f>
        <v>3.4482758620689655E-2</v>
      </c>
      <c r="V307" s="259">
        <f t="shared" si="364"/>
        <v>3.4482758620689655E-2</v>
      </c>
      <c r="W307" s="259">
        <f t="shared" si="364"/>
        <v>3.4482758620689655E-2</v>
      </c>
      <c r="X307" s="259">
        <f t="shared" si="364"/>
        <v>3.4482758620689655E-2</v>
      </c>
      <c r="Y307" s="259">
        <f t="shared" si="364"/>
        <v>3.4482758620689655E-2</v>
      </c>
      <c r="Z307" s="259">
        <f t="shared" si="364"/>
        <v>3.4482758620689655E-2</v>
      </c>
      <c r="AA307" s="259">
        <f t="shared" si="364"/>
        <v>3.4482758620689655E-2</v>
      </c>
      <c r="AB307" s="259">
        <f t="shared" si="364"/>
        <v>3.4482758620689655E-2</v>
      </c>
      <c r="AC307" s="259">
        <f t="shared" si="364"/>
        <v>3.4482758620689655E-2</v>
      </c>
      <c r="AD307" s="259">
        <f t="shared" si="364"/>
        <v>3.4482758620689655E-2</v>
      </c>
      <c r="AE307" s="259">
        <f t="shared" si="364"/>
        <v>3.4482758620689655E-2</v>
      </c>
      <c r="AF307" s="259">
        <f t="shared" si="364"/>
        <v>3.4482758620689655E-2</v>
      </c>
      <c r="AG307" s="259">
        <f t="shared" si="364"/>
        <v>3.4482758620689655E-2</v>
      </c>
      <c r="AH307" s="259">
        <f t="shared" si="364"/>
        <v>3.4482758620689655E-2</v>
      </c>
      <c r="AI307" s="259">
        <f t="shared" si="364"/>
        <v>3.4482758620689655E-2</v>
      </c>
      <c r="AJ307" s="259">
        <f t="shared" si="364"/>
        <v>3.4482758620689655E-2</v>
      </c>
      <c r="AK307" s="259">
        <f t="shared" si="364"/>
        <v>3.4482758620689655E-2</v>
      </c>
      <c r="AL307" s="259">
        <f t="shared" si="364"/>
        <v>3.4482758620689655E-2</v>
      </c>
      <c r="AM307" s="259">
        <f t="shared" si="364"/>
        <v>3.4482758620689655E-2</v>
      </c>
      <c r="AN307" s="259">
        <f t="shared" si="364"/>
        <v>3.4482758620689655E-2</v>
      </c>
      <c r="AO307" s="259">
        <f t="shared" si="364"/>
        <v>3.4482758620689655E-2</v>
      </c>
      <c r="AP307" s="259">
        <f t="shared" si="364"/>
        <v>3.4482758620689655E-2</v>
      </c>
      <c r="AQ307" s="259">
        <f t="shared" si="364"/>
        <v>3.4482758620689655E-2</v>
      </c>
      <c r="AR307" s="259">
        <f t="shared" si="364"/>
        <v>3.4482758620689655E-2</v>
      </c>
      <c r="AS307" s="259">
        <f t="shared" si="364"/>
        <v>3.4482758620689655E-2</v>
      </c>
      <c r="AT307" s="259">
        <f t="shared" si="364"/>
        <v>3.4482758620689655E-2</v>
      </c>
      <c r="AU307" s="259">
        <f t="shared" si="364"/>
        <v>3.4482758620689655E-2</v>
      </c>
      <c r="AV307" s="259">
        <f t="shared" si="364"/>
        <v>3.4482758620689655E-2</v>
      </c>
      <c r="AW307" s="258"/>
      <c r="AX307" s="258"/>
      <c r="AY307" s="258"/>
      <c r="AZ307" s="258"/>
      <c r="BA307" s="258"/>
      <c r="BB307" s="258"/>
      <c r="BC307" s="258"/>
      <c r="BD307" s="258"/>
      <c r="BE307" s="258"/>
      <c r="BF307" s="258"/>
      <c r="BG307" s="7"/>
      <c r="BH307" s="7"/>
      <c r="BI307" s="7"/>
      <c r="BJ307" s="7"/>
      <c r="BK307" s="7"/>
      <c r="BL307" s="7"/>
      <c r="BM307" s="7"/>
      <c r="BN307" s="7"/>
      <c r="BO307" s="7"/>
      <c r="BP307" s="7"/>
      <c r="BQ307" s="5"/>
      <c r="BR307" s="5"/>
      <c r="BS307" s="5"/>
      <c r="BT307" s="5"/>
      <c r="BU307" s="5"/>
      <c r="BV307" s="5"/>
      <c r="BW307" s="5"/>
      <c r="BX307" s="125"/>
      <c r="BY307" s="125"/>
      <c r="BZ307" s="125"/>
      <c r="CA307" s="125"/>
      <c r="CB307" s="125"/>
      <c r="CC307" s="125"/>
      <c r="CD307" s="125"/>
      <c r="CE307" s="125"/>
      <c r="CF307" s="125"/>
    </row>
    <row r="308" spans="1:84">
      <c r="A308" s="265" t="s">
        <v>108</v>
      </c>
      <c r="B308" s="192" t="s">
        <v>109</v>
      </c>
      <c r="C308" s="191"/>
      <c r="D308" s="193">
        <v>7.4999999999999997E-3</v>
      </c>
      <c r="E308" s="185">
        <v>6</v>
      </c>
      <c r="F308" s="185">
        <v>31</v>
      </c>
      <c r="G308" s="233">
        <f t="shared" si="362"/>
        <v>1.0000000000000002</v>
      </c>
      <c r="H308" s="258"/>
      <c r="I308" s="258"/>
      <c r="J308" s="258"/>
      <c r="K308" s="258"/>
      <c r="L308" s="258"/>
      <c r="M308" s="258"/>
      <c r="N308" s="258"/>
      <c r="O308" s="260">
        <v>0.04</v>
      </c>
      <c r="P308" s="260">
        <v>0.04</v>
      </c>
      <c r="Q308" s="260">
        <v>0.04</v>
      </c>
      <c r="R308" s="260">
        <v>0.04</v>
      </c>
      <c r="S308" s="260">
        <v>0.04</v>
      </c>
      <c r="T308" s="260">
        <v>0.04</v>
      </c>
      <c r="U308" s="260">
        <v>0.04</v>
      </c>
      <c r="V308" s="260">
        <v>0.04</v>
      </c>
      <c r="W308" s="260">
        <v>0.04</v>
      </c>
      <c r="X308" s="260">
        <v>0.04</v>
      </c>
      <c r="Y308" s="260">
        <v>0.04</v>
      </c>
      <c r="Z308" s="260">
        <v>0.04</v>
      </c>
      <c r="AA308" s="260">
        <v>0.04</v>
      </c>
      <c r="AB308" s="260">
        <v>0.04</v>
      </c>
      <c r="AC308" s="260">
        <v>0.04</v>
      </c>
      <c r="AD308" s="260">
        <v>0.04</v>
      </c>
      <c r="AE308" s="260">
        <v>0.04</v>
      </c>
      <c r="AF308" s="260">
        <v>0.04</v>
      </c>
      <c r="AG308" s="260">
        <v>0.04</v>
      </c>
      <c r="AH308" s="260">
        <v>0.04</v>
      </c>
      <c r="AI308" s="260">
        <v>0.04</v>
      </c>
      <c r="AJ308" s="260">
        <v>0.04</v>
      </c>
      <c r="AK308" s="260">
        <v>0.04</v>
      </c>
      <c r="AL308" s="260">
        <v>0.04</v>
      </c>
      <c r="AM308" s="260">
        <v>0.04</v>
      </c>
      <c r="AN308" s="258"/>
      <c r="AO308" s="258"/>
      <c r="AP308" s="258"/>
      <c r="AQ308" s="258"/>
      <c r="AR308" s="258"/>
      <c r="AS308" s="258"/>
      <c r="AT308" s="258"/>
      <c r="AU308" s="258"/>
      <c r="AV308" s="258"/>
      <c r="AW308" s="258"/>
      <c r="AX308" s="258"/>
      <c r="AY308" s="258"/>
      <c r="AZ308" s="258"/>
      <c r="BA308" s="258"/>
      <c r="BB308" s="258"/>
      <c r="BC308" s="258"/>
      <c r="BD308" s="258"/>
      <c r="BE308" s="258"/>
      <c r="BF308" s="258"/>
      <c r="BG308" s="7"/>
      <c r="BH308" s="7"/>
      <c r="BI308" s="7"/>
      <c r="BJ308" s="7"/>
      <c r="BK308" s="7"/>
      <c r="BL308" s="7"/>
      <c r="BM308" s="7"/>
      <c r="BN308" s="7"/>
      <c r="BO308" s="7"/>
      <c r="BP308" s="7"/>
      <c r="BQ308" s="5"/>
      <c r="BR308" s="5"/>
      <c r="BS308" s="5"/>
      <c r="BT308" s="5"/>
      <c r="BU308" s="5"/>
      <c r="BV308" s="5"/>
      <c r="BW308" s="5"/>
      <c r="BX308" s="125"/>
      <c r="BY308" s="125"/>
      <c r="BZ308" s="125"/>
      <c r="CA308" s="125"/>
      <c r="CB308" s="125"/>
      <c r="CC308" s="125"/>
      <c r="CD308" s="125"/>
      <c r="CE308" s="125"/>
      <c r="CF308" s="125"/>
    </row>
    <row r="309" spans="1:84">
      <c r="B309" s="192" t="s">
        <v>110</v>
      </c>
      <c r="C309" s="267" t="str">
        <f>$D$16</f>
        <v>IDA NEW Blend fixed</v>
      </c>
      <c r="D309" s="193">
        <f>VLOOKUP(C309,'BLEND floating calculations WB'!$B$5:$D$6,3,FALSE)</f>
        <v>1.4999999999999999E-2</v>
      </c>
      <c r="E309" s="185">
        <v>5</v>
      </c>
      <c r="F309" s="185">
        <v>25</v>
      </c>
      <c r="G309" s="233">
        <f t="shared" si="362"/>
        <v>1.0000000000000002</v>
      </c>
      <c r="H309" s="258"/>
      <c r="I309" s="258"/>
      <c r="J309" s="258"/>
      <c r="K309" s="258"/>
      <c r="L309" s="258"/>
      <c r="M309" s="258"/>
      <c r="N309" s="260">
        <v>0.05</v>
      </c>
      <c r="O309" s="260">
        <v>0.05</v>
      </c>
      <c r="P309" s="260">
        <v>0.05</v>
      </c>
      <c r="Q309" s="260">
        <v>0.05</v>
      </c>
      <c r="R309" s="260">
        <v>0.05</v>
      </c>
      <c r="S309" s="260">
        <v>0.05</v>
      </c>
      <c r="T309" s="260">
        <v>0.05</v>
      </c>
      <c r="U309" s="260">
        <v>0.05</v>
      </c>
      <c r="V309" s="260">
        <v>0.05</v>
      </c>
      <c r="W309" s="260">
        <v>0.05</v>
      </c>
      <c r="X309" s="260">
        <v>0.05</v>
      </c>
      <c r="Y309" s="260">
        <v>0.05</v>
      </c>
      <c r="Z309" s="260">
        <v>0.05</v>
      </c>
      <c r="AA309" s="260">
        <v>0.05</v>
      </c>
      <c r="AB309" s="260">
        <v>0.05</v>
      </c>
      <c r="AC309" s="260">
        <v>0.05</v>
      </c>
      <c r="AD309" s="260">
        <v>0.05</v>
      </c>
      <c r="AE309" s="260">
        <v>0.05</v>
      </c>
      <c r="AF309" s="260">
        <v>0.05</v>
      </c>
      <c r="AG309" s="260">
        <v>0.05</v>
      </c>
      <c r="AH309" s="258"/>
      <c r="AI309" s="258"/>
      <c r="AJ309" s="258"/>
      <c r="AK309" s="258"/>
      <c r="AL309" s="258"/>
      <c r="AM309" s="258"/>
      <c r="AN309" s="258"/>
      <c r="AO309" s="258"/>
      <c r="AP309" s="258"/>
      <c r="AQ309" s="258"/>
      <c r="AR309" s="258"/>
      <c r="AS309" s="258"/>
      <c r="AT309" s="258"/>
      <c r="AU309" s="258"/>
      <c r="AV309" s="258"/>
      <c r="AW309" s="258"/>
      <c r="AX309" s="258"/>
      <c r="AY309" s="258"/>
      <c r="AZ309" s="258"/>
      <c r="BA309" s="258"/>
      <c r="BB309" s="258"/>
      <c r="BC309" s="258"/>
      <c r="BD309" s="258"/>
      <c r="BE309" s="258"/>
      <c r="BF309" s="258"/>
      <c r="BG309" s="7"/>
      <c r="BH309" s="7"/>
      <c r="BI309" s="7"/>
      <c r="BJ309" s="7"/>
      <c r="BK309" s="7"/>
      <c r="BL309" s="7"/>
      <c r="BM309" s="7"/>
      <c r="BN309" s="7"/>
      <c r="BO309" s="7"/>
      <c r="BP309" s="7"/>
      <c r="BQ309" s="5"/>
      <c r="BR309" s="5"/>
      <c r="BS309" s="5"/>
      <c r="BT309" s="5"/>
      <c r="BU309" s="5"/>
      <c r="BV309" s="5"/>
      <c r="BW309" s="5"/>
      <c r="BX309" s="125"/>
      <c r="BY309" s="125"/>
      <c r="BZ309" s="125"/>
      <c r="CA309" s="125"/>
      <c r="CB309" s="125"/>
      <c r="CC309" s="125"/>
      <c r="CD309" s="125"/>
      <c r="CE309" s="125"/>
      <c r="CF309" s="125"/>
    </row>
    <row r="310" spans="1:84">
      <c r="B310" s="192" t="s">
        <v>111</v>
      </c>
      <c r="C310" s="191"/>
      <c r="D310" s="186">
        <v>0</v>
      </c>
      <c r="E310" s="185">
        <v>20</v>
      </c>
      <c r="F310" s="185">
        <v>60</v>
      </c>
      <c r="G310" s="233">
        <f t="shared" si="362"/>
        <v>1.0000000000000004</v>
      </c>
      <c r="H310" s="258"/>
      <c r="I310" s="258"/>
      <c r="J310" s="258"/>
      <c r="K310" s="258"/>
      <c r="L310" s="258"/>
      <c r="M310" s="258"/>
      <c r="N310" s="258"/>
      <c r="O310" s="256"/>
      <c r="P310" s="256"/>
      <c r="Q310" s="256"/>
      <c r="R310" s="256"/>
      <c r="S310" s="256"/>
      <c r="T310" s="256"/>
      <c r="U310" s="256"/>
      <c r="V310" s="256"/>
      <c r="W310" s="256"/>
      <c r="X310" s="256"/>
      <c r="Y310" s="256"/>
      <c r="Z310" s="256"/>
      <c r="AA310" s="256"/>
      <c r="AB310" s="256"/>
      <c r="AC310" s="257">
        <v>2.5000000000000001E-2</v>
      </c>
      <c r="AD310" s="257">
        <v>2.5000000000000001E-2</v>
      </c>
      <c r="AE310" s="257">
        <v>2.5000000000000001E-2</v>
      </c>
      <c r="AF310" s="257">
        <v>2.5000000000000001E-2</v>
      </c>
      <c r="AG310" s="257">
        <v>2.5000000000000001E-2</v>
      </c>
      <c r="AH310" s="257">
        <v>2.5000000000000001E-2</v>
      </c>
      <c r="AI310" s="257">
        <v>2.5000000000000001E-2</v>
      </c>
      <c r="AJ310" s="257">
        <v>2.5000000000000001E-2</v>
      </c>
      <c r="AK310" s="257">
        <v>2.5000000000000001E-2</v>
      </c>
      <c r="AL310" s="257">
        <v>2.5000000000000001E-2</v>
      </c>
      <c r="AM310" s="257">
        <v>2.5000000000000001E-2</v>
      </c>
      <c r="AN310" s="257">
        <v>2.5000000000000001E-2</v>
      </c>
      <c r="AO310" s="257">
        <v>2.5000000000000001E-2</v>
      </c>
      <c r="AP310" s="257">
        <v>2.5000000000000001E-2</v>
      </c>
      <c r="AQ310" s="257">
        <v>2.5000000000000001E-2</v>
      </c>
      <c r="AR310" s="257">
        <v>2.5000000000000001E-2</v>
      </c>
      <c r="AS310" s="257">
        <v>2.5000000000000001E-2</v>
      </c>
      <c r="AT310" s="257">
        <v>2.5000000000000001E-2</v>
      </c>
      <c r="AU310" s="257">
        <v>2.5000000000000001E-2</v>
      </c>
      <c r="AV310" s="257">
        <v>2.5000000000000001E-2</v>
      </c>
      <c r="AW310" s="257">
        <v>2.5000000000000001E-2</v>
      </c>
      <c r="AX310" s="257">
        <v>2.5000000000000001E-2</v>
      </c>
      <c r="AY310" s="257">
        <v>2.5000000000000001E-2</v>
      </c>
      <c r="AZ310" s="257">
        <v>2.5000000000000001E-2</v>
      </c>
      <c r="BA310" s="257">
        <v>2.5000000000000001E-2</v>
      </c>
      <c r="BB310" s="257">
        <v>2.5000000000000001E-2</v>
      </c>
      <c r="BC310" s="257">
        <v>2.5000000000000001E-2</v>
      </c>
      <c r="BD310" s="257">
        <v>2.5000000000000001E-2</v>
      </c>
      <c r="BE310" s="257">
        <v>2.5000000000000001E-2</v>
      </c>
      <c r="BF310" s="257">
        <v>2.5000000000000001E-2</v>
      </c>
      <c r="BG310" s="257">
        <v>2.5000000000000001E-2</v>
      </c>
      <c r="BH310" s="257">
        <v>2.5000000000000001E-2</v>
      </c>
      <c r="BI310" s="257">
        <v>2.5000000000000001E-2</v>
      </c>
      <c r="BJ310" s="257">
        <v>2.5000000000000001E-2</v>
      </c>
      <c r="BK310" s="257">
        <v>2.5000000000000001E-2</v>
      </c>
      <c r="BL310" s="257">
        <v>2.5000000000000001E-2</v>
      </c>
      <c r="BM310" s="257">
        <v>2.5000000000000001E-2</v>
      </c>
      <c r="BN310" s="257">
        <v>2.5000000000000001E-2</v>
      </c>
      <c r="BO310" s="257">
        <v>2.5000000000000001E-2</v>
      </c>
      <c r="BP310" s="257">
        <v>2.5000000000000001E-2</v>
      </c>
      <c r="BQ310" s="189"/>
      <c r="BR310" s="8"/>
      <c r="BS310" s="8"/>
      <c r="BT310" s="8"/>
      <c r="BU310" s="8"/>
      <c r="BV310" s="8"/>
      <c r="BW310" s="8"/>
      <c r="BX310" s="125"/>
      <c r="BY310" s="125"/>
      <c r="BZ310" s="125"/>
      <c r="CA310" s="125"/>
      <c r="CB310" s="125"/>
      <c r="CC310" s="125"/>
      <c r="CD310" s="125"/>
      <c r="CE310" s="125"/>
      <c r="CF310" s="125"/>
    </row>
    <row r="311" spans="1:84">
      <c r="B311" s="125"/>
      <c r="C311" s="125"/>
      <c r="D311" s="125"/>
      <c r="E311" s="125"/>
      <c r="F311" s="125"/>
      <c r="G311" s="125"/>
      <c r="H311" s="125"/>
      <c r="I311" s="125"/>
      <c r="J311" s="125"/>
      <c r="K311" s="125"/>
      <c r="L311" s="125"/>
      <c r="AH311" s="125"/>
      <c r="AI311" s="125"/>
      <c r="AJ311" s="125"/>
      <c r="AK311" s="125"/>
      <c r="AL311" s="125"/>
      <c r="AM311" s="125"/>
      <c r="AN311" s="125"/>
      <c r="AO311" s="125"/>
      <c r="AP311" s="125"/>
      <c r="AQ311" s="125"/>
      <c r="AR311" s="125"/>
      <c r="AS311" s="125"/>
      <c r="AT311" s="125"/>
      <c r="AU311" s="125"/>
      <c r="AV311" s="125"/>
      <c r="AW311" s="125"/>
      <c r="AX311" s="125"/>
      <c r="AY311" s="125"/>
      <c r="AZ311" s="125"/>
      <c r="BA311" s="125"/>
      <c r="BB311" s="125"/>
      <c r="BC311" s="125"/>
      <c r="BD311" s="125"/>
      <c r="BE311" s="125"/>
      <c r="BF311" s="125"/>
      <c r="BG311" s="125"/>
      <c r="BH311" s="125"/>
      <c r="BI311" s="125"/>
      <c r="BJ311" s="125"/>
      <c r="BK311" s="125"/>
      <c r="BL311" s="125"/>
      <c r="BM311" s="125"/>
      <c r="BN311" s="125"/>
      <c r="BO311" s="125"/>
      <c r="BP311" s="125"/>
      <c r="BQ311" s="125"/>
      <c r="BR311" s="125"/>
      <c r="BS311" s="125"/>
      <c r="BT311" s="125"/>
      <c r="BU311" s="125"/>
      <c r="BV311" s="125"/>
      <c r="BW311" s="125"/>
      <c r="BX311" s="125"/>
      <c r="BY311" s="125"/>
      <c r="BZ311" s="125"/>
      <c r="CA311" s="125"/>
      <c r="CB311" s="125"/>
      <c r="CC311" s="125"/>
      <c r="CD311" s="125"/>
      <c r="CE311" s="125"/>
      <c r="CF311" s="125"/>
    </row>
  </sheetData>
  <mergeCells count="8">
    <mergeCell ref="B2:Q2"/>
    <mergeCell ref="B84:E84"/>
    <mergeCell ref="B94:E94"/>
    <mergeCell ref="B33:D33"/>
    <mergeCell ref="B38:D40"/>
    <mergeCell ref="B53:E53"/>
    <mergeCell ref="B63:E63"/>
    <mergeCell ref="B73:E73"/>
  </mergeCells>
  <dataValidations count="3">
    <dataValidation type="whole" allowBlank="1" showErrorMessage="1" errorTitle="Whole numbers only" error="Whole numbers only. No decimals allowed." promptTitle="Whole numbers only" prompt="Whole numbers only. No decimals allowed." sqref="G11:H17" xr:uid="{B1E98C33-8086-49A4-82CB-639426F97FDB}">
      <formula1>0</formula1>
      <formula2>1000</formula2>
    </dataValidation>
    <dataValidation type="list" allowBlank="1" showInputMessage="1" showErrorMessage="1" sqref="D12:D15 D17" xr:uid="{7C83EE77-E8C7-402B-9E48-225C4157E049}">
      <formula1>#REF!</formula1>
    </dataValidation>
    <dataValidation type="list" allowBlank="1" showInputMessage="1" showErrorMessage="1" sqref="B11:B13" xr:uid="{1B174117-ABD6-45D6-8486-E7E3257E4BDF}">
      <formula1>$B$302:$B$306</formula1>
    </dataValidation>
  </dataValidations>
  <pageMargins left="0.7" right="0.7" top="0.75" bottom="0.75" header="0.3" footer="0.3"/>
  <pageSetup scale="11" orientation="landscape" r:id="rId1"/>
  <headerFooter>
    <oddFooter>&amp;R_x000D_&amp;1#&amp;"Calibri"&amp;10&amp;K000000 Official Use Only</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5FAC6B1-2562-4157-9968-2896D8624072}">
          <x14:formula1>
            <xm:f>'BLEND floating calculations WB'!$B$5:$B$6</xm:f>
          </x14:formula1>
          <xm:sqref>D16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609AC-942E-410A-84AF-2E2450A0E827}">
  <sheetPr>
    <tabColor theme="8" tint="0.79998168889431442"/>
  </sheetPr>
  <dimension ref="A1:U49"/>
  <sheetViews>
    <sheetView zoomScale="80" zoomScaleNormal="80" workbookViewId="0">
      <selection activeCell="I22" sqref="I22"/>
    </sheetView>
  </sheetViews>
  <sheetFormatPr defaultColWidth="9.33203125" defaultRowHeight="12.75"/>
  <cols>
    <col min="1" max="1" width="19.1640625" style="235" customWidth="1"/>
    <col min="2" max="2" width="25" style="235" customWidth="1"/>
    <col min="3" max="3" width="9.33203125" style="235"/>
    <col min="4" max="4" width="13.5" style="235" customWidth="1"/>
    <col min="5" max="5" width="9.33203125" style="235"/>
    <col min="6" max="6" width="12.33203125" style="235" customWidth="1"/>
    <col min="7" max="7" width="18.5" style="235" customWidth="1"/>
    <col min="8" max="8" width="29.33203125" style="235" customWidth="1"/>
    <col min="9" max="9" width="28.5" style="235" customWidth="1"/>
    <col min="10" max="10" width="9.33203125" style="235"/>
    <col min="11" max="11" width="30.83203125" style="235" customWidth="1"/>
    <col min="12" max="12" width="9.33203125" style="235"/>
    <col min="13" max="13" width="12.5" style="235" customWidth="1"/>
    <col min="14" max="14" width="15.6640625" style="235" bestFit="1" customWidth="1"/>
    <col min="15" max="16384" width="9.33203125" style="235"/>
  </cols>
  <sheetData>
    <row r="1" spans="1:21" ht="14.25">
      <c r="A1" s="125"/>
      <c r="C1" s="125"/>
      <c r="D1" s="125"/>
      <c r="E1" s="125"/>
      <c r="F1" s="125"/>
      <c r="G1" s="9"/>
      <c r="H1" s="14"/>
      <c r="I1" s="14"/>
      <c r="J1" s="14"/>
      <c r="K1" s="14"/>
      <c r="L1" s="14"/>
      <c r="M1" s="14"/>
    </row>
    <row r="2" spans="1:21" ht="16.5">
      <c r="A2" s="178" t="s">
        <v>31</v>
      </c>
      <c r="C2" s="15"/>
      <c r="D2" s="125"/>
      <c r="E2" s="125"/>
      <c r="F2" s="125"/>
      <c r="G2" s="125"/>
      <c r="H2" s="125"/>
      <c r="I2" s="125"/>
      <c r="J2" s="125"/>
      <c r="K2" s="125"/>
      <c r="L2" s="125"/>
      <c r="M2" s="125"/>
    </row>
    <row r="3" spans="1:21" ht="15" thickBot="1">
      <c r="A3" s="273" t="s">
        <v>112</v>
      </c>
      <c r="B3" s="160" t="s">
        <v>113</v>
      </c>
      <c r="C3" s="125"/>
      <c r="D3" s="125"/>
      <c r="E3" s="125"/>
      <c r="F3" s="125"/>
      <c r="G3" s="125"/>
      <c r="H3" s="125"/>
      <c r="I3" s="125"/>
      <c r="J3" s="160" t="s">
        <v>114</v>
      </c>
      <c r="K3" s="125"/>
      <c r="L3" s="125"/>
      <c r="M3" s="125"/>
    </row>
    <row r="4" spans="1:21" ht="15" thickBot="1">
      <c r="A4" s="125"/>
      <c r="B4" s="125" t="s">
        <v>115</v>
      </c>
      <c r="C4" s="237" t="s">
        <v>116</v>
      </c>
      <c r="D4" s="237" t="s">
        <v>38</v>
      </c>
      <c r="E4" s="237" t="s">
        <v>117</v>
      </c>
      <c r="F4" s="237" t="s">
        <v>118</v>
      </c>
      <c r="G4" s="125"/>
      <c r="J4" s="188" t="s">
        <v>119</v>
      </c>
      <c r="K4" s="125"/>
      <c r="L4" s="184">
        <f>$L$5+$L$6-2.5%</f>
        <v>3.24000001E-2</v>
      </c>
      <c r="M4" s="125"/>
    </row>
    <row r="5" spans="1:21" ht="15" thickBot="1">
      <c r="A5" s="125"/>
      <c r="B5" s="125" t="s">
        <v>53</v>
      </c>
      <c r="D5" s="186">
        <v>1.4999999999999999E-2</v>
      </c>
      <c r="E5" s="185">
        <v>5</v>
      </c>
      <c r="F5" s="185">
        <v>25</v>
      </c>
      <c r="G5" s="125"/>
      <c r="J5" s="238" t="str" cm="1">
        <f t="array" ref="J5">_xlfn.XLOOKUP(C6,$A$45:$A$48,B45:$B$48)</f>
        <v>SOFR</v>
      </c>
      <c r="K5" s="125"/>
      <c r="L5" s="184">
        <f>_xlfn.XLOOKUP(F6,$M$10:$M$39,$O$10:$O$39)</f>
        <v>4.4000000099999999E-2</v>
      </c>
      <c r="M5" s="125"/>
    </row>
    <row r="6" spans="1:21" ht="14.25">
      <c r="A6" s="125"/>
      <c r="B6" s="125" t="s">
        <v>120</v>
      </c>
      <c r="C6" s="251" t="s">
        <v>121</v>
      </c>
      <c r="D6" s="186">
        <f>IF($L$4&lt;=0.75%,0.75%,IF($L$4&gt;=5%,5%,$L$4))</f>
        <v>3.24000001E-2</v>
      </c>
      <c r="E6" s="185">
        <v>5</v>
      </c>
      <c r="F6" s="185">
        <v>25</v>
      </c>
      <c r="G6" s="125"/>
      <c r="J6" s="188" t="s">
        <v>122</v>
      </c>
      <c r="K6" s="125"/>
      <c r="L6" s="116">
        <v>1.34E-2</v>
      </c>
      <c r="M6" s="125"/>
    </row>
    <row r="8" spans="1:21" ht="14.25">
      <c r="A8" s="273" t="s">
        <v>123</v>
      </c>
      <c r="B8" s="160" t="s">
        <v>124</v>
      </c>
      <c r="C8" s="125"/>
      <c r="D8" s="125"/>
      <c r="E8" s="125"/>
      <c r="F8" s="125"/>
      <c r="G8" s="125"/>
      <c r="H8" s="125"/>
      <c r="I8" s="125"/>
      <c r="J8" s="245" t="str">
        <f>J5&amp;" swap rates"</f>
        <v>SOFR swap rates</v>
      </c>
      <c r="K8" s="246"/>
      <c r="L8" s="125"/>
      <c r="M8" s="328" t="s">
        <v>125</v>
      </c>
      <c r="N8" s="328"/>
      <c r="O8" s="328"/>
      <c r="P8" s="125"/>
      <c r="Q8" s="125"/>
      <c r="R8" s="125"/>
      <c r="S8" s="125"/>
      <c r="T8" s="125"/>
      <c r="U8" s="125"/>
    </row>
    <row r="9" spans="1:21" ht="21" customHeight="1">
      <c r="A9" s="125"/>
      <c r="B9" s="160" t="s">
        <v>126</v>
      </c>
      <c r="C9" s="125"/>
      <c r="D9" s="125"/>
      <c r="E9" s="125"/>
      <c r="F9" s="125"/>
      <c r="G9" s="125"/>
      <c r="H9" s="125"/>
      <c r="I9" s="300" t="s">
        <v>127</v>
      </c>
      <c r="J9" s="237" t="s">
        <v>128</v>
      </c>
      <c r="K9" s="244">
        <v>45859</v>
      </c>
      <c r="L9" s="240"/>
      <c r="M9" s="241" t="s">
        <v>104</v>
      </c>
      <c r="N9" s="241" t="str">
        <f>J5&amp;" Swap rate"</f>
        <v>SOFR Swap rate</v>
      </c>
      <c r="O9" s="275" t="s">
        <v>129</v>
      </c>
      <c r="P9" s="125"/>
      <c r="Q9" s="125"/>
      <c r="R9" s="125"/>
      <c r="S9" s="125"/>
      <c r="T9" s="125"/>
      <c r="U9" s="125"/>
    </row>
    <row r="10" spans="1:21" ht="22.5" customHeight="1">
      <c r="A10" s="125"/>
      <c r="B10" s="252" t="s">
        <v>130</v>
      </c>
      <c r="C10" s="125"/>
      <c r="D10" s="125"/>
      <c r="E10" s="125"/>
      <c r="F10" s="125"/>
      <c r="G10" s="125"/>
      <c r="H10" s="125"/>
      <c r="I10" s="239">
        <f>_xlfn.NUMBERVALUE(LEFT(J10,1))</f>
        <v>1</v>
      </c>
      <c r="J10" s="183" t="s">
        <v>131</v>
      </c>
      <c r="K10" s="116">
        <v>4.2799999999999998E-2</v>
      </c>
      <c r="L10" s="125"/>
      <c r="M10" s="247">
        <v>1</v>
      </c>
      <c r="N10" s="248">
        <f t="shared" ref="N10:N19" si="0">_xlfn.IFNA(_xlfn.XLOOKUP(M10,$I$10:$I$39,$K$10:$K$39),"")</f>
        <v>4.2799999999999998E-2</v>
      </c>
      <c r="O10" s="248" cm="1">
        <f t="array" ref="O10">IF(N10="",O9+(INDEX(N11:N$39,MATCH(TRUE,INDEX((N11:N$39&lt;&gt;0),0),0))-LOOKUP(2,1/(N9:N$10&lt;&gt;0),N9:N$10))/(_xlfn.XLOOKUP(INDEX(N11:N$39,MATCH(TRUE,INDEX((N11:N$39&lt;&gt;0),0),0)),N11:$N$39,M11:$M$39)-_xlfn.XLOOKUP(LOOKUP(2,1/(N9:N$10&lt;&gt;0),N9:N$10),$N9:N$10,$M9:M$10)),N10)</f>
        <v>4.2799999999999998E-2</v>
      </c>
      <c r="P10" s="125"/>
      <c r="Q10" s="125"/>
      <c r="R10" s="125"/>
      <c r="S10" s="125"/>
      <c r="T10" s="125"/>
      <c r="U10" s="121"/>
    </row>
    <row r="11" spans="1:21" ht="16.5">
      <c r="A11" s="125"/>
      <c r="I11" s="239">
        <f>_xlfn.NUMBERVALUE(LEFT(J11,1))</f>
        <v>2</v>
      </c>
      <c r="J11" s="183" t="s">
        <v>132</v>
      </c>
      <c r="K11" s="116">
        <v>3.9E-2</v>
      </c>
      <c r="L11" s="242"/>
      <c r="M11" s="247">
        <v>2</v>
      </c>
      <c r="N11" s="248">
        <f t="shared" si="0"/>
        <v>3.9E-2</v>
      </c>
      <c r="O11" s="248" cm="1">
        <f t="array" ref="O11">IF(N11="",O10+(INDEX(N12:N$39,MATCH(TRUE,INDEX((N12:N$39&lt;&gt;0),0),0))-LOOKUP(2,1/(N$10:N10&lt;&gt;0),N$10:N10))/(_xlfn.XLOOKUP(INDEX(N12:N$39,MATCH(TRUE,INDEX((N12:N$39&lt;&gt;0),0),0)),N12:$N$39,M12:$M$39)-_xlfn.XLOOKUP(LOOKUP(2,1/(N$10:N10&lt;&gt;0),N$10:N10),$N$10:N10,$M$10:M10)),N11)</f>
        <v>3.9E-2</v>
      </c>
      <c r="P11" s="125"/>
      <c r="Q11" s="125"/>
      <c r="R11" s="125"/>
      <c r="S11" s="125"/>
      <c r="T11" s="125"/>
      <c r="U11" s="121"/>
    </row>
    <row r="12" spans="1:21" ht="16.5">
      <c r="A12" s="125"/>
      <c r="B12" s="160" t="s">
        <v>133</v>
      </c>
      <c r="C12" s="125"/>
      <c r="D12" s="125"/>
      <c r="E12" s="125"/>
      <c r="F12" s="125"/>
      <c r="G12" s="125"/>
      <c r="H12" s="125"/>
      <c r="I12" s="239">
        <f>_xlfn.NUMBERVALUE(LEFT(J12,1))</f>
        <v>3</v>
      </c>
      <c r="J12" s="183" t="s">
        <v>134</v>
      </c>
      <c r="K12" s="116">
        <v>3.7999999999999999E-2</v>
      </c>
      <c r="L12" s="242"/>
      <c r="M12" s="247">
        <v>3</v>
      </c>
      <c r="N12" s="248">
        <f t="shared" si="0"/>
        <v>3.7999999999999999E-2</v>
      </c>
      <c r="O12" s="248" cm="1">
        <f t="array" ref="O12">IF(N12="",O11+(INDEX(N13:N$39,MATCH(TRUE,INDEX((N13:N$39&lt;&gt;0),0),0))-LOOKUP(2,1/(N$10:N11&lt;&gt;0),N$10:N11))/(_xlfn.XLOOKUP(INDEX(N13:N$39,MATCH(TRUE,INDEX((N13:N$39&lt;&gt;0),0),0)),N13:$N$39,M13:$M$39)-_xlfn.XLOOKUP(LOOKUP(2,1/(N$10:N11&lt;&gt;0),N$10:N11),$N$10:N11,$M$10:M11)),N12)</f>
        <v>3.7999999999999999E-2</v>
      </c>
      <c r="P12" s="125"/>
      <c r="Q12" s="125"/>
      <c r="R12" s="125"/>
      <c r="S12" s="125"/>
      <c r="T12" s="125"/>
      <c r="U12" s="121"/>
    </row>
    <row r="13" spans="1:21" ht="16.5">
      <c r="A13" s="125"/>
      <c r="B13" s="253" t="str">
        <f>"Find "&amp;J5&amp;" swap rate"</f>
        <v>Find SOFR swap rate</v>
      </c>
      <c r="I13" s="239">
        <f>_xlfn.NUMBERVALUE(LEFT(J13,1))</f>
        <v>4</v>
      </c>
      <c r="J13" s="183" t="s">
        <v>135</v>
      </c>
      <c r="K13" s="116">
        <v>3.7900000000000003E-2</v>
      </c>
      <c r="L13" s="242"/>
      <c r="M13" s="247">
        <v>4</v>
      </c>
      <c r="N13" s="248">
        <f t="shared" si="0"/>
        <v>3.7900000000000003E-2</v>
      </c>
      <c r="O13" s="248" cm="1">
        <f t="array" ref="O13">IF(N13="",O12+(INDEX(N14:N$39,MATCH(TRUE,INDEX((N14:N$39&lt;&gt;0),0),0))-LOOKUP(2,1/(N$10:N12&lt;&gt;0),N$10:N12))/(_xlfn.XLOOKUP(INDEX(N14:N$39,MATCH(TRUE,INDEX((N14:N$39&lt;&gt;0),0),0)),N14:$N$39,M14:$M$39)-_xlfn.XLOOKUP(LOOKUP(2,1/(N$10:N12&lt;&gt;0),N$10:N12),$N$10:N12,$M$10:M12)),N13)</f>
        <v>3.7900000000000003E-2</v>
      </c>
      <c r="P13" s="125"/>
      <c r="Q13" s="125"/>
      <c r="R13" s="125"/>
      <c r="S13" s="125"/>
      <c r="T13" s="125"/>
      <c r="U13" s="121"/>
    </row>
    <row r="14" spans="1:21" ht="16.5">
      <c r="A14" s="125"/>
      <c r="B14" s="187" t="str" cm="1">
        <f t="array" aca="1" ref="B14" ca="1">"1. Find the applicable "&amp;J5&amp;" swap rate from the link below, and update the data in cells "&amp;CELL("address",K10)&amp;"-"&amp;CELL("address",K24)</f>
        <v>1. Find the applicable SOFR swap rate from the link below, and update the data in cells $K$10-$K$24</v>
      </c>
      <c r="G14" s="125"/>
      <c r="H14" s="125"/>
      <c r="I14" s="239">
        <f>_xlfn.NUMBERVALUE(LEFT(J14,1))</f>
        <v>5</v>
      </c>
      <c r="J14" s="183" t="s">
        <v>136</v>
      </c>
      <c r="K14" s="116">
        <v>3.8199999999999998E-2</v>
      </c>
      <c r="L14" s="242"/>
      <c r="M14" s="247">
        <v>5</v>
      </c>
      <c r="N14" s="248">
        <f t="shared" si="0"/>
        <v>3.8199999999999998E-2</v>
      </c>
      <c r="O14" s="248" cm="1">
        <f t="array" ref="O14">IF(N14="",O13+(INDEX(N15:N$39,MATCH(TRUE,INDEX((N15:N$39&lt;&gt;0),0),0))-LOOKUP(2,1/(N$10:N13&lt;&gt;0),N$10:N13))/(_xlfn.XLOOKUP(INDEX(N15:N$39,MATCH(TRUE,INDEX((N15:N$39&lt;&gt;0),0),0)),N15:$N$39,M15:$M$39)-_xlfn.XLOOKUP(LOOKUP(2,1/(N$10:N13&lt;&gt;0),N$10:N13),$N$10:N13,$M$10:M13)),N14)</f>
        <v>3.8199999999999998E-2</v>
      </c>
      <c r="P14" s="125"/>
      <c r="Q14" s="125"/>
      <c r="R14" s="125"/>
      <c r="S14" s="125"/>
      <c r="T14" s="125"/>
      <c r="U14" s="121"/>
    </row>
    <row r="15" spans="1:21" ht="16.5">
      <c r="A15" s="125"/>
      <c r="B15" s="125" t="str">
        <f>_xlfn.XLOOKUP($C$6,$A$45:$A$49,$C$45:$C$49)</f>
        <v>https://www.bluegamma.io/usd-swap-rates</v>
      </c>
      <c r="I15" s="239">
        <f>_xlfn.NUMBERVALUE(LEFT(J15,2))</f>
        <v>6</v>
      </c>
      <c r="J15" s="183" t="s">
        <v>137</v>
      </c>
      <c r="K15" s="116">
        <v>3.8800000000000001E-2</v>
      </c>
      <c r="L15" s="242"/>
      <c r="M15" s="247">
        <v>6</v>
      </c>
      <c r="N15" s="248">
        <f t="shared" si="0"/>
        <v>3.8800000000000001E-2</v>
      </c>
      <c r="O15" s="248" cm="1">
        <f t="array" ref="O15">IF(N15="",O14+(INDEX(N16:N$39,MATCH(TRUE,INDEX((N16:N$39&lt;&gt;0),0),0))-LOOKUP(2,1/(N$10:N14&lt;&gt;0),N$10:N14))/(_xlfn.XLOOKUP(INDEX(N16:N$39,MATCH(TRUE,INDEX((N16:N$39&lt;&gt;0),0),0)),N16:$N$39,M16:$M$39)-_xlfn.XLOOKUP(LOOKUP(2,1/(N$10:N14&lt;&gt;0),N$10:N14),$N$10:N14,$M$10:M14)),N15)</f>
        <v>3.8800000000000001E-2</v>
      </c>
      <c r="P15" s="125"/>
      <c r="Q15" s="125"/>
      <c r="R15" s="125"/>
      <c r="S15" s="125"/>
      <c r="T15" s="125"/>
      <c r="U15" s="121"/>
    </row>
    <row r="16" spans="1:21" ht="16.5">
      <c r="A16" s="125"/>
      <c r="I16" s="239">
        <f t="shared" ref="I16:I24" si="1">_xlfn.NUMBERVALUE(LEFT(J16,2))</f>
        <v>7</v>
      </c>
      <c r="J16" s="183" t="s">
        <v>138</v>
      </c>
      <c r="K16" s="116">
        <v>3.9399999999999998E-2</v>
      </c>
      <c r="L16" s="242"/>
      <c r="M16" s="247">
        <v>7</v>
      </c>
      <c r="N16" s="248">
        <f t="shared" si="0"/>
        <v>3.9399999999999998E-2</v>
      </c>
      <c r="O16" s="248" cm="1">
        <f t="array" ref="O16">IF(N16="",O15+(INDEX(N17:N$39,MATCH(TRUE,INDEX((N17:N$39&lt;&gt;0),0),0))-LOOKUP(2,1/(N$10:N15&lt;&gt;0),N$10:N15))/(_xlfn.XLOOKUP(INDEX(N17:N$39,MATCH(TRUE,INDEX((N17:N$39&lt;&gt;0),0),0)),N17:$N$39,M17:$M$39)-_xlfn.XLOOKUP(LOOKUP(2,1/(N$10:N15&lt;&gt;0),N$10:N15),$N$10:N15,$M$10:M15)),N16)</f>
        <v>3.9399999999999998E-2</v>
      </c>
      <c r="P16" s="125"/>
      <c r="Q16" s="125"/>
      <c r="R16" s="125"/>
      <c r="S16" s="125"/>
      <c r="T16" s="125"/>
      <c r="U16" s="121"/>
    </row>
    <row r="17" spans="1:21" ht="16.5">
      <c r="A17" s="125"/>
      <c r="B17" s="187" t="str" cm="1">
        <f t="array" aca="1" ref="B17" ca="1">"2. Ensure that cell "&amp;CELL("address",L5)&amp;" is selecting the corresponding applicable swap rate to the respective maturity"</f>
        <v>2. Ensure that cell $L$5 is selecting the corresponding applicable swap rate to the respective maturity</v>
      </c>
      <c r="G17" s="243"/>
      <c r="H17" s="125"/>
      <c r="I17" s="239">
        <f t="shared" si="1"/>
        <v>8</v>
      </c>
      <c r="J17" s="183" t="s">
        <v>139</v>
      </c>
      <c r="K17" s="116">
        <v>0.04</v>
      </c>
      <c r="L17" s="242"/>
      <c r="M17" s="247">
        <v>8</v>
      </c>
      <c r="N17" s="248">
        <f t="shared" si="0"/>
        <v>0.04</v>
      </c>
      <c r="O17" s="248" cm="1">
        <f t="array" ref="O17">IF(N17="",O16+(INDEX(N18:N$39,MATCH(TRUE,INDEX((N18:N$39&lt;&gt;0),0),0))-LOOKUP(2,1/(N$10:N16&lt;&gt;0),N$10:N16))/(_xlfn.XLOOKUP(INDEX(N18:N$39,MATCH(TRUE,INDEX((N18:N$39&lt;&gt;0),0),0)),N18:$N$39,M18:$M$39)-_xlfn.XLOOKUP(LOOKUP(2,1/(N$10:N16&lt;&gt;0),N$10:N16),$N$10:N16,$M$10:M16)),N17)</f>
        <v>0.04</v>
      </c>
      <c r="P17" s="125"/>
      <c r="Q17" s="125"/>
      <c r="R17" s="125"/>
      <c r="S17" s="125"/>
      <c r="T17" s="125"/>
      <c r="U17" s="121"/>
    </row>
    <row r="18" spans="1:21" ht="16.5">
      <c r="A18" s="125"/>
      <c r="G18" s="243"/>
      <c r="H18" s="125"/>
      <c r="I18" s="239">
        <f t="shared" si="1"/>
        <v>9</v>
      </c>
      <c r="J18" s="183" t="s">
        <v>140</v>
      </c>
      <c r="K18" s="116">
        <v>4.0599999999999997E-2</v>
      </c>
      <c r="L18" s="125"/>
      <c r="M18" s="247">
        <v>9</v>
      </c>
      <c r="N18" s="248">
        <f t="shared" si="0"/>
        <v>4.0599999999999997E-2</v>
      </c>
      <c r="O18" s="248" cm="1">
        <f t="array" ref="O18">IF(N18="",O17+(INDEX(N19:N$39,MATCH(TRUE,INDEX((N19:N$39&lt;&gt;0),0),0))-LOOKUP(2,1/(N$10:N17&lt;&gt;0),N$10:N17))/(_xlfn.XLOOKUP(INDEX(N19:N$39,MATCH(TRUE,INDEX((N19:N$39&lt;&gt;0),0),0)),N19:$N$39,M19:$M$39)-_xlfn.XLOOKUP(LOOKUP(2,1/(N$10:N17&lt;&gt;0),N$10:N17),$N$10:N17,$M$10:M17)),N18)</f>
        <v>4.0599999999999997E-2</v>
      </c>
      <c r="P18" s="125"/>
      <c r="Q18" s="125"/>
      <c r="R18" s="125"/>
      <c r="S18" s="125"/>
      <c r="T18" s="125"/>
      <c r="U18" s="121"/>
    </row>
    <row r="19" spans="1:21" ht="16.5">
      <c r="A19" s="125"/>
      <c r="B19" s="253" t="s">
        <v>141</v>
      </c>
      <c r="C19" s="125"/>
      <c r="D19" s="125"/>
      <c r="E19" s="125"/>
      <c r="F19" s="125"/>
      <c r="G19" s="125"/>
      <c r="H19" s="125"/>
      <c r="I19" s="239">
        <f t="shared" si="1"/>
        <v>10</v>
      </c>
      <c r="J19" s="183" t="s">
        <v>142</v>
      </c>
      <c r="K19" s="116">
        <v>4.1099999999999998E-2</v>
      </c>
      <c r="L19" s="125"/>
      <c r="M19" s="247">
        <v>10</v>
      </c>
      <c r="N19" s="248">
        <f t="shared" si="0"/>
        <v>4.1099999999999998E-2</v>
      </c>
      <c r="O19" s="248" cm="1">
        <f t="array" ref="O19">IF(N19="",O18+(INDEX(N20:N$39,MATCH(TRUE,INDEX((N20:N$39&lt;&gt;0),0),0))-LOOKUP(2,1/(N$10:N18&lt;&gt;0),N$10:N18))/(_xlfn.XLOOKUP(INDEX(N20:N$39,MATCH(TRUE,INDEX((N20:N$39&lt;&gt;0),0),0)),N20:$N$39,M20:$M$39)-_xlfn.XLOOKUP(LOOKUP(2,1/(N$10:N18&lt;&gt;0),N$10:N18),$N$10:N18,$M$10:M18)),N19)</f>
        <v>4.1099999999999998E-2</v>
      </c>
      <c r="P19" s="125"/>
      <c r="Q19" s="125"/>
      <c r="R19" s="125"/>
      <c r="S19" s="125"/>
      <c r="T19" s="125"/>
      <c r="U19" s="121"/>
    </row>
    <row r="20" spans="1:21" ht="16.5">
      <c r="A20" s="125"/>
      <c r="B20" s="187" t="str" cm="1">
        <f t="array" aca="1" ref="B20" ca="1">"3. Find the IBRD group A pricing in the link below, and update if needed in cell "&amp;CELL("address",L6)&amp;""</f>
        <v>3. Find the IBRD group A pricing in the link below, and update if needed in cell $L$6</v>
      </c>
      <c r="C20" s="125"/>
      <c r="D20" s="125"/>
      <c r="E20" s="125"/>
      <c r="F20" s="125"/>
      <c r="G20" s="125"/>
      <c r="H20" s="125"/>
      <c r="I20" s="239">
        <f t="shared" si="1"/>
        <v>12</v>
      </c>
      <c r="J20" s="183" t="s">
        <v>143</v>
      </c>
      <c r="K20" s="116">
        <v>4.2099999999999999E-2</v>
      </c>
      <c r="L20" s="125"/>
      <c r="M20" s="247">
        <v>11</v>
      </c>
      <c r="N20" s="248"/>
      <c r="O20" s="248" cm="1">
        <f t="array" ref="O20">IF(N20="",O19+(INDEX(N21:N$39,MATCH(TRUE,INDEX((N21:N$39&lt;&gt;0),0),0))-LOOKUP(2,1/(N$10:N19&lt;&gt;0),N$10:N19))/(_xlfn.XLOOKUP(INDEX(N21:N$39,MATCH(TRUE,INDEX((N21:N$39&lt;&gt;0),0),0)),N21:$N$39,M21:$M$39)-_xlfn.XLOOKUP(LOOKUP(2,1/(N$10:N19&lt;&gt;0),N$10:N19),$N$10:N19,$M$10:M19)),N20)</f>
        <v>4.1599999999999998E-2</v>
      </c>
      <c r="P20" s="250"/>
      <c r="Q20" s="125"/>
      <c r="R20" s="125"/>
      <c r="S20" s="125"/>
      <c r="T20" s="125"/>
      <c r="U20" s="121"/>
    </row>
    <row r="21" spans="1:21" ht="16.5" customHeight="1">
      <c r="B21" s="236" t="s">
        <v>144</v>
      </c>
      <c r="C21" s="125"/>
      <c r="D21" s="125"/>
      <c r="E21" s="125"/>
      <c r="F21" s="243"/>
      <c r="H21" s="125"/>
      <c r="I21" s="239">
        <f t="shared" si="1"/>
        <v>15</v>
      </c>
      <c r="J21" s="183" t="s">
        <v>145</v>
      </c>
      <c r="K21" s="116">
        <v>4.3200000000000002E-2</v>
      </c>
      <c r="L21" s="125"/>
      <c r="M21" s="247">
        <v>12</v>
      </c>
      <c r="N21" s="248">
        <f>_xlfn.IFNA(_xlfn.XLOOKUP(M21,$I$10:$I$39,$K$10:$K$39),"")</f>
        <v>4.2099999999999999E-2</v>
      </c>
      <c r="O21" s="248" cm="1">
        <f t="array" ref="O21">IF(N21="",O20+(INDEX(N22:N$39,MATCH(TRUE,INDEX((N22:N$39&lt;&gt;0),0),0))-LOOKUP(2,1/(N$10:N20&lt;&gt;0),N$10:N20))/(_xlfn.XLOOKUP(INDEX(N22:N$39,MATCH(TRUE,INDEX((N22:N$39&lt;&gt;0),0),0)),N22:$N$39,M22:$M$39)-_xlfn.XLOOKUP(LOOKUP(2,1/(N$10:N20&lt;&gt;0),N$10:N20),$N$10:N20,$M$10:M20)),N21)</f>
        <v>4.2099999999999999E-2</v>
      </c>
      <c r="P21" s="250"/>
      <c r="Q21" s="125"/>
      <c r="R21" s="125"/>
      <c r="S21" s="125"/>
      <c r="T21" s="125"/>
      <c r="U21" s="121"/>
    </row>
    <row r="22" spans="1:21" ht="16.5" customHeight="1">
      <c r="B22" s="274" t="s">
        <v>146</v>
      </c>
      <c r="C22" s="272"/>
      <c r="D22" s="272"/>
      <c r="E22" s="272"/>
      <c r="F22" s="272"/>
      <c r="G22" s="272"/>
      <c r="H22" s="272"/>
      <c r="I22" s="239">
        <f t="shared" si="1"/>
        <v>20</v>
      </c>
      <c r="J22" s="183" t="s">
        <v>147</v>
      </c>
      <c r="K22" s="116">
        <v>4.3999999999999997E-2</v>
      </c>
      <c r="L22" s="125"/>
      <c r="M22" s="247">
        <v>13</v>
      </c>
      <c r="N22" s="248"/>
      <c r="O22" s="248" cm="1">
        <f t="array" ref="O22">IF(N22="",O21+(INDEX(N23:N$39,MATCH(TRUE,INDEX((N23:N$39&lt;&gt;0),0),0))-LOOKUP(2,1/(N$10:N21&lt;&gt;0),N$10:N21))/(_xlfn.XLOOKUP(INDEX(N23:N$39,MATCH(TRUE,INDEX((N23:N$39&lt;&gt;0),0),0)),N23:$N$39,M23:$M$39)-_xlfn.XLOOKUP(LOOKUP(2,1/(N$10:N21&lt;&gt;0),N$10:N21),$N$10:N21,$M$10:M21)),N22)</f>
        <v>4.2466666666666666E-2</v>
      </c>
      <c r="P22" s="250"/>
      <c r="Q22" s="125"/>
      <c r="R22" s="125"/>
      <c r="S22" s="125"/>
      <c r="T22" s="125"/>
      <c r="U22" s="121"/>
    </row>
    <row r="23" spans="1:21" ht="16.5" customHeight="1">
      <c r="B23" s="274" t="s">
        <v>148</v>
      </c>
      <c r="C23" s="271"/>
      <c r="D23" s="271"/>
      <c r="E23" s="271"/>
      <c r="F23" s="271"/>
      <c r="G23" s="271"/>
      <c r="H23" s="271"/>
      <c r="I23" s="239">
        <f t="shared" si="1"/>
        <v>25</v>
      </c>
      <c r="J23" s="183" t="s">
        <v>149</v>
      </c>
      <c r="K23" s="116">
        <v>4.3999999999999997E-2</v>
      </c>
      <c r="L23" s="125"/>
      <c r="M23" s="247">
        <v>14</v>
      </c>
      <c r="N23" s="248"/>
      <c r="O23" s="248" cm="1">
        <f t="array" ref="O23">IF(N23="",O22+(INDEX(N24:N$39,MATCH(TRUE,INDEX((N24:N$39&lt;&gt;0),0),0))-LOOKUP(2,1/(N$10:N22&lt;&gt;0),N$10:N22))/(_xlfn.XLOOKUP(INDEX(N24:N$39,MATCH(TRUE,INDEX((N24:N$39&lt;&gt;0),0),0)),N24:$N$39,M24:$M$39)-_xlfn.XLOOKUP(LOOKUP(2,1/(N$10:N22&lt;&gt;0),N$10:N22),$N$10:N22,$M$10:M22)),N23)</f>
        <v>4.2833333333333334E-2</v>
      </c>
      <c r="P23" s="125"/>
      <c r="Q23" s="125"/>
      <c r="R23" s="125"/>
      <c r="S23" s="125"/>
      <c r="T23" s="125"/>
      <c r="U23" s="121"/>
    </row>
    <row r="24" spans="1:21" ht="16.5">
      <c r="B24" s="187" t="s">
        <v>150</v>
      </c>
      <c r="C24" s="125"/>
      <c r="D24" s="125"/>
      <c r="E24" s="125"/>
      <c r="F24" s="125"/>
      <c r="G24" s="125"/>
      <c r="I24" s="239">
        <f t="shared" si="1"/>
        <v>30</v>
      </c>
      <c r="J24" s="183" t="s">
        <v>151</v>
      </c>
      <c r="K24" s="116">
        <v>4.36E-2</v>
      </c>
      <c r="L24" s="125"/>
      <c r="M24" s="247">
        <v>15</v>
      </c>
      <c r="N24" s="248">
        <f>_xlfn.IFNA(_xlfn.XLOOKUP(M24,$I$10:$I$39,$K$10:$K$39),"")</f>
        <v>4.3200000000000002E-2</v>
      </c>
      <c r="O24" s="248" cm="1">
        <f t="array" ref="O24">IF(N24="",O23+(INDEX(N25:N$39,MATCH(TRUE,INDEX((N25:N$39&lt;&gt;0),0),0))-LOOKUP(2,1/(N$10:N23&lt;&gt;0),N$10:N23))/(_xlfn.XLOOKUP(INDEX(N25:N$39,MATCH(TRUE,INDEX((N25:N$39&lt;&gt;0),0),0)),N25:$N$39,M25:$M$39)-_xlfn.XLOOKUP(LOOKUP(2,1/(N$10:N23&lt;&gt;0),N$10:N23),$N$10:N23,$M$10:M23)),N24)</f>
        <v>4.3200000000000002E-2</v>
      </c>
      <c r="P24" s="125"/>
      <c r="Q24" s="125"/>
      <c r="R24" s="125"/>
      <c r="S24" s="125"/>
      <c r="T24" s="125"/>
      <c r="U24" s="121"/>
    </row>
    <row r="25" spans="1:21" ht="14.25">
      <c r="I25" s="125"/>
      <c r="J25" s="125"/>
      <c r="K25" s="125"/>
      <c r="L25" s="125"/>
      <c r="M25" s="247">
        <v>16</v>
      </c>
      <c r="N25" s="248"/>
      <c r="O25" s="248" cm="1">
        <f t="array" ref="O25">IF(N25="",O24+(INDEX(N26:N$39,MATCH(TRUE,INDEX((N26:N$39&lt;&gt;0),0),0))-LOOKUP(2,1/(N$10:N24&lt;&gt;0),N$10:N24))/(_xlfn.XLOOKUP(INDEX(N26:N$39,MATCH(TRUE,INDEX((N26:N$39&lt;&gt;0),0),0)),N26:$N$39,M26:$M$39)-_xlfn.XLOOKUP(LOOKUP(2,1/(N$10:N24&lt;&gt;0),N$10:N24),$N$10:N24,$M$10:M24)),N25)</f>
        <v>4.3360000000000003E-2</v>
      </c>
      <c r="P25" s="125"/>
      <c r="Q25" s="125"/>
      <c r="R25" s="125"/>
      <c r="S25" s="125"/>
      <c r="T25" s="125"/>
      <c r="U25" s="121"/>
    </row>
    <row r="26" spans="1:21" ht="14.25">
      <c r="B26" s="253" t="str" cm="1">
        <f t="array" aca="1" ref="B26" ca="1">"Finally, cell "&amp;CELL("address",L4)&amp;" adds both of the inputs above and deducts 2.5 percent"</f>
        <v>Finally, cell $L$4 adds both of the inputs above and deducts 2.5 percent</v>
      </c>
      <c r="I26" s="125"/>
      <c r="J26" s="125"/>
      <c r="K26" s="125"/>
      <c r="L26" s="125"/>
      <c r="M26" s="247">
        <v>17</v>
      </c>
      <c r="N26" s="248"/>
      <c r="O26" s="248" cm="1">
        <f t="array" ref="O26">IF(N26="",O25+(INDEX(N27:N$39,MATCH(TRUE,INDEX((N27:N$39&lt;&gt;0),0),0))-LOOKUP(2,1/(N$10:N25&lt;&gt;0),N$10:N25))/(_xlfn.XLOOKUP(INDEX(N27:N$39,MATCH(TRUE,INDEX((N27:N$39&lt;&gt;0),0),0)),N27:$N$39,M27:$M$39)-_xlfn.XLOOKUP(LOOKUP(2,1/(N$10:N25&lt;&gt;0),N$10:N25),$N$10:N25,$M$10:M25)),N26)</f>
        <v>4.3520000000000003E-2</v>
      </c>
      <c r="P26" s="125"/>
      <c r="Q26" s="125"/>
      <c r="R26" s="125"/>
      <c r="S26" s="125"/>
      <c r="T26" s="125"/>
      <c r="U26" s="121"/>
    </row>
    <row r="27" spans="1:21" ht="14.25">
      <c r="I27" s="125"/>
      <c r="J27" s="125"/>
      <c r="K27" s="125"/>
      <c r="L27" s="125"/>
      <c r="M27" s="247">
        <v>18</v>
      </c>
      <c r="N27" s="248"/>
      <c r="O27" s="248" cm="1">
        <f t="array" ref="O27">IF(N27="",O26+(INDEX(N28:N$39,MATCH(TRUE,INDEX((N28:N$39&lt;&gt;0),0),0))-LOOKUP(2,1/(N$10:N26&lt;&gt;0),N$10:N26))/(_xlfn.XLOOKUP(INDEX(N28:N$39,MATCH(TRUE,INDEX((N28:N$39&lt;&gt;0),0),0)),N28:$N$39,M28:$M$39)-_xlfn.XLOOKUP(LOOKUP(2,1/(N$10:N26&lt;&gt;0),N$10:N26),$N$10:N26,$M$10:M26)),N27)</f>
        <v>4.3680000000000004E-2</v>
      </c>
      <c r="P27" s="125"/>
      <c r="Q27" s="125"/>
      <c r="R27" s="125"/>
      <c r="S27" s="125"/>
      <c r="T27" s="125"/>
      <c r="U27" s="121"/>
    </row>
    <row r="28" spans="1:21" ht="14.25">
      <c r="B28" s="123" t="s">
        <v>152</v>
      </c>
      <c r="I28" s="125"/>
      <c r="J28" s="125"/>
      <c r="K28" s="125"/>
      <c r="L28" s="125"/>
      <c r="M28" s="247">
        <v>19</v>
      </c>
      <c r="N28" s="248"/>
      <c r="O28" s="248" cm="1">
        <f t="array" ref="O28">IF(N28="",O27+(INDEX(N29:N$39,MATCH(TRUE,INDEX((N29:N$39&lt;&gt;0),0),0))-LOOKUP(2,1/(N$10:N27&lt;&gt;0),N$10:N27))/(_xlfn.XLOOKUP(INDEX(N29:N$39,MATCH(TRUE,INDEX((N29:N$39&lt;&gt;0),0),0)),N29:$N$39,M29:$M$39)-_xlfn.XLOOKUP(LOOKUP(2,1/(N$10:N27&lt;&gt;0),N$10:N27),$N$10:N27,$M$10:M27)),N28)</f>
        <v>4.3840000000000004E-2</v>
      </c>
      <c r="P28" s="125"/>
      <c r="Q28" s="125"/>
      <c r="R28" s="125"/>
      <c r="S28" s="125"/>
      <c r="T28" s="125"/>
      <c r="U28" s="121"/>
    </row>
    <row r="29" spans="1:21" ht="14.25">
      <c r="B29" s="236" t="s">
        <v>153</v>
      </c>
      <c r="I29" s="125"/>
      <c r="J29" s="125"/>
      <c r="K29" s="125"/>
      <c r="L29" s="125"/>
      <c r="M29" s="247">
        <v>20</v>
      </c>
      <c r="N29" s="248">
        <f>_xlfn.IFNA(_xlfn.XLOOKUP(M29,$I$10:$I$39,$K$10:$K$39),"")</f>
        <v>4.3999999999999997E-2</v>
      </c>
      <c r="O29" s="248" cm="1">
        <f t="array" ref="O29">IF(N29="",O28+(INDEX(N30:N$39,MATCH(TRUE,INDEX((N30:N$39&lt;&gt;0),0),0))-LOOKUP(2,1/(N$10:N28&lt;&gt;0),N$10:N28))/(_xlfn.XLOOKUP(INDEX(N30:N$39,MATCH(TRUE,INDEX((N30:N$39&lt;&gt;0),0),0)),N30:$N$39,M30:$M$39)-_xlfn.XLOOKUP(LOOKUP(2,1/(N$10:N28&lt;&gt;0),N$10:N28),$N$10:N28,$M$10:M28)),N29)</f>
        <v>4.3999999999999997E-2</v>
      </c>
      <c r="P29" s="125"/>
      <c r="Q29" s="125"/>
      <c r="R29" s="125"/>
      <c r="S29" s="125"/>
      <c r="T29" s="125"/>
      <c r="U29" s="121"/>
    </row>
    <row r="30" spans="1:21" ht="14.25">
      <c r="B30" s="125"/>
      <c r="I30" s="125"/>
      <c r="J30" s="125"/>
      <c r="K30" s="125"/>
      <c r="L30" s="125"/>
      <c r="M30" s="247">
        <v>21</v>
      </c>
      <c r="N30" s="248"/>
      <c r="O30" s="248" cm="1">
        <f t="array" ref="O30">IF(N30="",O29+(INDEX(N31:N$39,MATCH(TRUE,INDEX((N31:N$39&lt;&gt;0),0),0))-LOOKUP(2,1/(N$10:N29&lt;&gt;0),N$10:N29))/(_xlfn.XLOOKUP(INDEX(N31:N$39,MATCH(TRUE,INDEX((N31:N$39&lt;&gt;0),0),0)),N31:$N$39,M31:$M$39)-_xlfn.XLOOKUP(LOOKUP(2,1/(N$10:N29&lt;&gt;0),N$10:N29),$N$10:N29,$M$10:M29)),N30)</f>
        <v>4.4000000019999999E-2</v>
      </c>
      <c r="P30" s="125"/>
      <c r="Q30" s="125"/>
      <c r="R30" s="125"/>
      <c r="S30" s="125"/>
      <c r="T30" s="125"/>
      <c r="U30" s="121"/>
    </row>
    <row r="31" spans="1:21" ht="14.25">
      <c r="B31" s="188" t="s">
        <v>154</v>
      </c>
      <c r="I31" s="125"/>
      <c r="J31" s="125"/>
      <c r="K31" s="125"/>
      <c r="L31" s="125"/>
      <c r="M31" s="247">
        <v>22</v>
      </c>
      <c r="N31" s="248"/>
      <c r="O31" s="248" cm="1">
        <f t="array" ref="O31">IF(N31="",O30+(INDEX(N32:N$39,MATCH(TRUE,INDEX((N32:N$39&lt;&gt;0),0),0))-LOOKUP(2,1/(N$10:N30&lt;&gt;0),N$10:N30))/(_xlfn.XLOOKUP(INDEX(N32:N$39,MATCH(TRUE,INDEX((N32:N$39&lt;&gt;0),0),0)),N32:$N$39,M32:$M$39)-_xlfn.XLOOKUP(LOOKUP(2,1/(N$10:N30&lt;&gt;0),N$10:N30),$N$10:N30,$M$10:M30)),N31)</f>
        <v>4.4000000040000001E-2</v>
      </c>
      <c r="P31" s="125"/>
      <c r="Q31" s="125"/>
      <c r="R31" s="125"/>
      <c r="S31" s="125"/>
      <c r="T31" s="125"/>
      <c r="U31" s="121"/>
    </row>
    <row r="32" spans="1:21" ht="14.25">
      <c r="B32" s="236" t="s">
        <v>155</v>
      </c>
      <c r="I32" s="125"/>
      <c r="J32" s="125"/>
      <c r="K32" s="125"/>
      <c r="L32" s="125"/>
      <c r="M32" s="247">
        <v>23</v>
      </c>
      <c r="N32" s="248"/>
      <c r="O32" s="248" cm="1">
        <f t="array" ref="O32">IF(N32="",O31+(INDEX(N33:N$39,MATCH(TRUE,INDEX((N33:N$39&lt;&gt;0),0),0))-LOOKUP(2,1/(N$10:N31&lt;&gt;0),N$10:N31))/(_xlfn.XLOOKUP(INDEX(N33:N$39,MATCH(TRUE,INDEX((N33:N$39&lt;&gt;0),0),0)),N33:$N$39,M33:$M$39)-_xlfn.XLOOKUP(LOOKUP(2,1/(N$10:N31&lt;&gt;0),N$10:N31),$N$10:N31,$M$10:M31)),N32)</f>
        <v>4.4000000060000002E-2</v>
      </c>
      <c r="P32" s="125"/>
      <c r="Q32" s="125"/>
      <c r="R32" s="125"/>
      <c r="S32" s="125"/>
      <c r="T32" s="125"/>
      <c r="U32" s="121"/>
    </row>
    <row r="33" spans="1:21" ht="14.25">
      <c r="I33" s="125"/>
      <c r="J33" s="125"/>
      <c r="K33" s="125"/>
      <c r="L33" s="125"/>
      <c r="M33" s="247">
        <v>24</v>
      </c>
      <c r="N33" s="248"/>
      <c r="O33" s="248" cm="1">
        <f t="array" ref="O33">IF(N33="",O32+(INDEX(N34:N$39,MATCH(TRUE,INDEX((N34:N$39&lt;&gt;0),0),0))-LOOKUP(2,1/(N$10:N32&lt;&gt;0),N$10:N32))/(_xlfn.XLOOKUP(INDEX(N34:N$39,MATCH(TRUE,INDEX((N34:N$39&lt;&gt;0),0),0)),N34:$N$39,M34:$M$39)-_xlfn.XLOOKUP(LOOKUP(2,1/(N$10:N32&lt;&gt;0),N$10:N32),$N$10:N32,$M$10:M32)),N33)</f>
        <v>4.4000000080000004E-2</v>
      </c>
      <c r="P33" s="125"/>
      <c r="Q33" s="125"/>
      <c r="R33" s="125"/>
      <c r="S33" s="125"/>
      <c r="T33" s="125"/>
      <c r="U33" s="121"/>
    </row>
    <row r="34" spans="1:21" ht="14.25">
      <c r="I34" s="125"/>
      <c r="J34" s="125"/>
      <c r="K34" s="125"/>
      <c r="L34" s="125"/>
      <c r="M34" s="247">
        <v>25</v>
      </c>
      <c r="N34" s="248">
        <f>_xlfn.IFNA(_xlfn.XLOOKUP(M34,$I$10:$I$39,$K$10:$K$39),"")+0.0000000001</f>
        <v>4.4000000099999999E-2</v>
      </c>
      <c r="O34" s="248" cm="1">
        <f t="array" ref="O34">IF(N34="",O33+(INDEX(N35:N$39,MATCH(TRUE,INDEX((N35:N$39&lt;&gt;0),0),0))-LOOKUP(2,1/(N$10:N33&lt;&gt;0),N$10:N33))/(_xlfn.XLOOKUP(INDEX(N35:N$39,MATCH(TRUE,INDEX((N35:N$39&lt;&gt;0),0),0)),N35:$N$39,M35:$M$39)-_xlfn.XLOOKUP(LOOKUP(2,1/(N$10:N33&lt;&gt;0),N$10:N33),$N$10:N33,$M$10:M33)),N34)</f>
        <v>4.4000000099999999E-2</v>
      </c>
      <c r="P34" s="125"/>
      <c r="Q34" s="125"/>
      <c r="R34" s="125"/>
      <c r="S34" s="125"/>
      <c r="T34" s="125"/>
      <c r="U34" s="121"/>
    </row>
    <row r="35" spans="1:21" ht="14.25">
      <c r="I35" s="125"/>
      <c r="J35" s="125"/>
      <c r="K35" s="125"/>
      <c r="L35" s="125"/>
      <c r="M35" s="247">
        <v>26</v>
      </c>
      <c r="N35" s="248"/>
      <c r="O35" s="248" cm="1">
        <f t="array" ref="O35">IF(N35="",O34+(INDEX(N36:N$39,MATCH(TRUE,INDEX((N36:N$39&lt;&gt;0),0),0))-LOOKUP(2,1/(N$10:N34&lt;&gt;0),N$10:N34))/(_xlfn.XLOOKUP(INDEX(N36:N$39,MATCH(TRUE,INDEX((N36:N$39&lt;&gt;0),0),0)),N36:$N$39,M36:$M$39)-_xlfn.XLOOKUP(LOOKUP(2,1/(N$10:N34&lt;&gt;0),N$10:N34),$N$10:N34,$M$10:M34)),N35)</f>
        <v>4.392000008E-2</v>
      </c>
      <c r="P35" s="125"/>
      <c r="Q35" s="182"/>
      <c r="R35" s="182"/>
      <c r="S35" s="125"/>
      <c r="T35" s="125"/>
      <c r="U35" s="121"/>
    </row>
    <row r="36" spans="1:21" ht="14.25">
      <c r="I36" s="125"/>
      <c r="J36" s="125"/>
      <c r="K36" s="125"/>
      <c r="L36" s="125"/>
      <c r="M36" s="247">
        <v>27</v>
      </c>
      <c r="N36" s="248"/>
      <c r="O36" s="248" cm="1">
        <f t="array" ref="O36">IF(N36="",O35+(INDEX(N37:N$39,MATCH(TRUE,INDEX((N37:N$39&lt;&gt;0),0),0))-LOOKUP(2,1/(N$10:N35&lt;&gt;0),N$10:N35))/(_xlfn.XLOOKUP(INDEX(N37:N$39,MATCH(TRUE,INDEX((N37:N$39&lt;&gt;0),0),0)),N37:$N$39,M37:$M$39)-_xlfn.XLOOKUP(LOOKUP(2,1/(N$10:N35&lt;&gt;0),N$10:N35),$N$10:N35,$M$10:M35)),N36)</f>
        <v>4.3840000060000002E-2</v>
      </c>
      <c r="P36" s="125"/>
      <c r="Q36" s="125"/>
      <c r="R36" s="125"/>
      <c r="S36" s="125"/>
      <c r="T36" s="125"/>
      <c r="U36" s="121"/>
    </row>
    <row r="37" spans="1:21" ht="14.25">
      <c r="I37" s="125"/>
      <c r="J37" s="125"/>
      <c r="K37" s="125"/>
      <c r="L37" s="125"/>
      <c r="M37" s="247">
        <v>28</v>
      </c>
      <c r="N37" s="248"/>
      <c r="O37" s="248" cm="1">
        <f t="array" ref="O37">IF(N37="",O36+(INDEX(N38:N$39,MATCH(TRUE,INDEX((N38:N$39&lt;&gt;0),0),0))-LOOKUP(2,1/(N$10:N36&lt;&gt;0),N$10:N36))/(_xlfn.XLOOKUP(INDEX(N38:N$39,MATCH(TRUE,INDEX((N38:N$39&lt;&gt;0),0),0)),N38:$N$39,M38:$M$39)-_xlfn.XLOOKUP(LOOKUP(2,1/(N$10:N36&lt;&gt;0),N$10:N36),$N$10:N36,$M$10:M36)),N37)</f>
        <v>4.3760000040000004E-2</v>
      </c>
      <c r="P37" s="125"/>
      <c r="Q37" s="125"/>
      <c r="R37" s="125"/>
      <c r="S37" s="125"/>
      <c r="T37" s="125"/>
      <c r="U37" s="121"/>
    </row>
    <row r="38" spans="1:21" ht="14.25">
      <c r="I38" s="125"/>
      <c r="J38" s="125"/>
      <c r="K38" s="125"/>
      <c r="L38" s="125"/>
      <c r="M38" s="247">
        <v>29</v>
      </c>
      <c r="N38" s="248"/>
      <c r="O38" s="248" cm="1">
        <f t="array" ref="O38">IF(N38="",O37+(INDEX(N39:N$39,MATCH(TRUE,INDEX((N39:N$39&lt;&gt;0),0),0))-LOOKUP(2,1/(N$10:N37&lt;&gt;0),N$10:N37))/(_xlfn.XLOOKUP(INDEX(N39:N$39,MATCH(TRUE,INDEX((N39:N$39&lt;&gt;0),0),0)),N39:$N$39,M39:$M$39)-_xlfn.XLOOKUP(LOOKUP(2,1/(N$10:N37&lt;&gt;0),N$10:N37),$N$10:N37,$M$10:M37)),N38)</f>
        <v>4.3680000020000005E-2</v>
      </c>
      <c r="P38" s="125"/>
      <c r="Q38" s="125"/>
      <c r="R38" s="125"/>
      <c r="S38" s="125"/>
      <c r="T38" s="125"/>
      <c r="U38" s="121"/>
    </row>
    <row r="39" spans="1:21" ht="14.25">
      <c r="I39" s="125"/>
      <c r="J39" s="125"/>
      <c r="K39" s="125"/>
      <c r="L39" s="125"/>
      <c r="M39" s="247">
        <v>30</v>
      </c>
      <c r="N39" s="248">
        <f>_xlfn.IFNA(_xlfn.XLOOKUP(M39,$I$10:$I$39,$K$10:$K$39),"")</f>
        <v>4.36E-2</v>
      </c>
      <c r="O39" s="248" cm="1">
        <f t="array" ref="O39">IF(N39="",O38+(INDEX(N$39:N39,MATCH(TRUE,INDEX((N$39:N39&lt;&gt;0),0),0))-LOOKUP(2,1/(N$10:N38&lt;&gt;0),N$10:N38))/(_xlfn.XLOOKUP(INDEX(N$39:N39,MATCH(TRUE,INDEX((N$39:N39&lt;&gt;0),0),0)),N$39:$N39,M$39:$M39)-_xlfn.XLOOKUP(LOOKUP(2,1/(N$10:N38&lt;&gt;0),N$10:N38),$N$10:N38,$M$10:M38)),N39)</f>
        <v>4.36E-2</v>
      </c>
      <c r="P39" s="125"/>
      <c r="Q39" s="125"/>
      <c r="R39" s="125"/>
      <c r="S39" s="125"/>
      <c r="T39" s="125"/>
      <c r="U39" s="121"/>
    </row>
    <row r="43" spans="1:21" ht="43.5">
      <c r="A43" s="128" t="s">
        <v>99</v>
      </c>
      <c r="B43" s="127"/>
      <c r="C43" s="127"/>
      <c r="D43" s="127"/>
      <c r="E43" s="127"/>
      <c r="F43" s="120"/>
      <c r="G43" s="120"/>
    </row>
    <row r="44" spans="1:21" ht="14.25">
      <c r="A44" s="125" t="s">
        <v>156</v>
      </c>
      <c r="B44" s="125" t="s">
        <v>157</v>
      </c>
      <c r="C44" s="125" t="s">
        <v>158</v>
      </c>
      <c r="D44" s="125"/>
      <c r="E44" s="125"/>
      <c r="F44" s="125"/>
      <c r="G44" s="125"/>
    </row>
    <row r="45" spans="1:21" ht="14.25">
      <c r="A45" s="125" t="s">
        <v>121</v>
      </c>
      <c r="B45" s="125" t="s">
        <v>159</v>
      </c>
      <c r="C45" s="236" t="s">
        <v>160</v>
      </c>
      <c r="D45" s="125"/>
      <c r="E45" s="125"/>
      <c r="F45" s="125"/>
      <c r="G45" s="125"/>
    </row>
    <row r="46" spans="1:21" ht="14.25">
      <c r="A46" s="125" t="s">
        <v>161</v>
      </c>
      <c r="B46" s="125" t="s">
        <v>162</v>
      </c>
      <c r="C46" s="236" t="s">
        <v>163</v>
      </c>
      <c r="D46" s="125"/>
      <c r="E46" s="125"/>
      <c r="F46" s="125"/>
      <c r="G46" s="125"/>
    </row>
    <row r="47" spans="1:21" ht="14.25">
      <c r="A47" s="125" t="s">
        <v>164</v>
      </c>
      <c r="B47" s="125" t="s">
        <v>165</v>
      </c>
      <c r="C47" s="236" t="s">
        <v>166</v>
      </c>
      <c r="D47" s="125"/>
      <c r="E47" s="125"/>
      <c r="F47" s="125"/>
      <c r="G47" s="125"/>
    </row>
    <row r="48" spans="1:21" ht="14.25">
      <c r="A48" s="125" t="s">
        <v>167</v>
      </c>
      <c r="B48" s="125" t="s">
        <v>168</v>
      </c>
      <c r="C48" s="236" t="s">
        <v>169</v>
      </c>
      <c r="D48" s="125"/>
      <c r="E48" s="125"/>
      <c r="F48" s="125"/>
      <c r="G48" s="125"/>
    </row>
    <row r="49" spans="1:7" ht="14.25">
      <c r="A49" s="125" t="s">
        <v>170</v>
      </c>
      <c r="B49" s="125"/>
      <c r="C49" s="125"/>
      <c r="D49" s="125"/>
      <c r="E49" s="125"/>
      <c r="F49" s="125"/>
      <c r="G49" s="125"/>
    </row>
  </sheetData>
  <mergeCells count="1">
    <mergeCell ref="M8:O8"/>
  </mergeCells>
  <dataValidations count="1">
    <dataValidation type="list" allowBlank="1" showInputMessage="1" showErrorMessage="1" sqref="C6" xr:uid="{61A0D8D7-CD63-47E2-95C3-05E9CBBB540E}">
      <formula1>$A$45:$A$49</formula1>
    </dataValidation>
  </dataValidations>
  <hyperlinks>
    <hyperlink ref="B29" r:id="rId1" xr:uid="{F81010D6-59FE-448B-A11A-8A8411BB493D}"/>
    <hyperlink ref="B32" r:id="rId2" xr:uid="{7F80A7B4-F4B1-43E0-B514-E61D795B20BD}"/>
    <hyperlink ref="C46" r:id="rId3" xr:uid="{9EF6ADB8-1A08-482B-A433-C1CF0D0370C0}"/>
    <hyperlink ref="C47" r:id="rId4" xr:uid="{781DF7E1-8886-4286-8869-88E6D6EF1E70}"/>
    <hyperlink ref="C48" r:id="rId5" xr:uid="{380FABEF-AC06-45F6-8826-2713FC1643A0}"/>
    <hyperlink ref="C45" r:id="rId6" xr:uid="{C140CBB2-83B4-4346-8505-81925A7667A9}"/>
    <hyperlink ref="B21" r:id="rId7" xr:uid="{9FC885A5-67FB-4630-B818-EF3D60184E0E}"/>
  </hyperlinks>
  <pageMargins left="0.7" right="0.7" top="0.75" bottom="0.75" header="0.3" footer="0.3"/>
  <drawing r:id="rId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WBDocument" ma:contentTypeID="0x010100F4C63C3BD852AE468EAEFD0E6C57C64F02001D7B753D126388418EBCD9AFF13431AC" ma:contentTypeVersion="34" ma:contentTypeDescription="" ma:contentTypeScope="" ma:versionID="3a68025008dae796a331bb1fc0f13843">
  <xsd:schema xmlns:xsd="http://www.w3.org/2001/XMLSchema" xmlns:xs="http://www.w3.org/2001/XMLSchema" xmlns:p="http://schemas.microsoft.com/office/2006/metadata/properties" xmlns:ns3="3e02667f-0271-471b-bd6e-11a2e16def1d" targetNamespace="http://schemas.microsoft.com/office/2006/metadata/properties" ma:root="true" ma:fieldsID="7e25b9a041c9f9f4f9eddb31de52e3ea" ns3:_="">
    <xsd:import namespace="3e02667f-0271-471b-bd6e-11a2e16def1d"/>
    <xsd:element name="properties">
      <xsd:complexType>
        <xsd:sequence>
          <xsd:element name="documentManagement">
            <xsd:complexType>
              <xsd:all>
                <xsd:element ref="ns3:WBDocs_Document_Date" minOccurs="0"/>
                <xsd:element ref="ns3:WBDocs_Information_Classification"/>
                <xsd:element ref="ns3:TaxCatchAll" minOccurs="0"/>
                <xsd:element ref="ns3:TaxCatchAllLabel" minOccurs="0"/>
                <xsd:element ref="ns3:_dlc_DocId" minOccurs="0"/>
                <xsd:element ref="ns3:_dlc_DocIdUrl" minOccurs="0"/>
                <xsd:element ref="ns3:_dlc_DocIdPersistId" minOccurs="0"/>
                <xsd:element ref="ns3:WBDocs_Access_To_Info_Exception" minOccurs="0"/>
                <xsd:element ref="ns3:o1cb080a3dca4eb8a0fd03c7cc8bf8f7" minOccurs="0"/>
                <xsd:element ref="ns3:i008215bacac45029ee8cafff4c8e93b" minOccurs="0"/>
                <xsd:element ref="ns3:OneCMS_Subcategory" minOccurs="0"/>
                <xsd:element ref="ns3:OneCMS_Category" minOccurs="0"/>
                <xsd:element ref="ns3:Abstrac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WBDocs_Document_Date" ma:index="3" nillable="true" ma:displayName="Document Date" ma:default="[today]" ma:format="DateTime" ma:internalName="WBDocs_Document_Date" ma:readOnly="false">
      <xsd:simpleType>
        <xsd:restriction base="dms:DateTime"/>
      </xsd:simpleType>
    </xsd:element>
    <xsd:element name="WBDocs_Information_Classification" ma:index="4" ma:displayName="Information Classification" ma:default="Official Use Only" ma:format="Dropdown" ma:internalName="WBDocs_Information_Classification" ma:readOnly="false">
      <xsd:simpleType>
        <xsd:restriction base="dms:Choice">
          <xsd:enumeration value="Public"/>
          <xsd:enumeration value="Official Use Only"/>
          <xsd:enumeration value="Confidential"/>
          <xsd:enumeration value="Strictly Confidential"/>
        </xsd:restriction>
      </xsd:simpleType>
    </xsd:element>
    <xsd:element name="TaxCatchAll" ma:index="6" nillable="true" ma:displayName="Taxonomy Catch All Column" ma:hidden="true" ma:list="{2855db3c-4148-49ae-9bed-12efd926e98d}" ma:internalName="TaxCatchAll" ma:showField="CatchAllData" ma:web="a6a6c49f-34c1-4b1c-9a74-54ddc5393259">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hidden="true" ma:list="{2855db3c-4148-49ae-9bed-12efd926e98d}" ma:internalName="TaxCatchAllLabel" ma:readOnly="true" ma:showField="CatchAllDataLabel" ma:web="a6a6c49f-34c1-4b1c-9a74-54ddc5393259">
      <xsd:complexType>
        <xsd:complexContent>
          <xsd:extension base="dms:MultiChoiceLookup">
            <xsd:sequence>
              <xsd:element name="Value" type="dms:Lookup" maxOccurs="unbounded" minOccurs="0" nillable="true"/>
            </xsd:sequence>
          </xsd:extension>
        </xsd:complexContent>
      </xsd:complexType>
    </xsd:element>
    <xsd:element name="_dlc_DocId" ma:index="10" nillable="true" ma:displayName="Document ID Value" ma:description="The value of the document ID assigned to this item."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WBDocs_Access_To_Info_Exception" ma:index="13" nillable="true" ma:displayName="Access to Info Exception" ma:default="12. Not Assessed" ma:format="Dropdown" ma:internalName="WBDocs_Access_To_Info_Exception">
      <xsd:simpleType>
        <xsd:restriction base="dms:Choice">
          <xsd:enumeration value="1. Personal"/>
          <xsd:enumeration value="2. Executive Director's Communications"/>
          <xsd:enumeration value="3. Board Ethics Committee"/>
          <xsd:enumeration value="4. Attorney-Client Privilege"/>
          <xsd:enumeration value="5. Security &amp; Safety"/>
          <xsd:enumeration value="6. Other Disclosure Regimes"/>
          <xsd:enumeration value="7. Client / Third Party Confidence"/>
          <xsd:enumeration value="8. Corporate/Administrative"/>
          <xsd:enumeration value="9. Deliberative"/>
          <xsd:enumeration value="10a-c. Financial - Forecast/Analysis/Transactions"/>
          <xsd:enumeration value="10d. Financial - Banking &amp; Billing"/>
          <xsd:enumeration value="11. Bank's Prerogative to Restrict"/>
          <xsd:enumeration value="12. Not Assessed"/>
          <xsd:enumeration value="13. Not Applicable"/>
          <xsd:enumeration value="Unknown Policy Restriction"/>
        </xsd:restriction>
      </xsd:simpleType>
    </xsd:element>
    <xsd:element name="o1cb080a3dca4eb8a0fd03c7cc8bf8f7" ma:index="15" nillable="true" ma:taxonomy="true" ma:internalName="o1cb080a3dca4eb8a0fd03c7cc8bf8f7" ma:taxonomyFieldName="WBDocs_Local_Document_Type" ma:displayName="Local Document Type" ma:readOnly="false" ma:default="" ma:fieldId="{81cb080a-3dca-4eb8-a0fd-03c7cc8bf8f7}" ma:taxonomyMulti="true" ma:sspId="2a6c10d7-b926-4fc0-945e-3cbf5049f6bd" ma:termSetId="ec380048-e675-43f7-9194-41567bcb0af6" ma:anchorId="00000000-0000-0000-0000-000000000000" ma:open="false" ma:isKeyword="false">
      <xsd:complexType>
        <xsd:sequence>
          <xsd:element ref="pc:Terms" minOccurs="0" maxOccurs="1"/>
        </xsd:sequence>
      </xsd:complexType>
    </xsd:element>
    <xsd:element name="i008215bacac45029ee8cafff4c8e93b" ma:index="17" nillable="true" ma:taxonomy="true" ma:internalName="i008215bacac45029ee8cafff4c8e93b" ma:taxonomyFieldName="WBDocs_Originating_Unit" ma:displayName="Originating unit" ma:readOnly="false" ma:default="4118;#EA1M1|998f2cea-bdbd-4833-890b-c33a912f141a;#4120;#EA2M1|cb874162-6d66-44fd-98fb-d6b3cfa6c0ec;#4123;#EA1M2|df4005d8-635c-4ff2-9834-e9ef57563b53;#4125;#EA2M2|696aa776-42f9-40e1-bcdc-d06dfb9b5d66" ma:fieldId="{2008215b-acac-4502-9ee8-cafff4c8e93b}" ma:taxonomyMulti="true" ma:sspId="2a6c10d7-b926-4fc0-945e-3cbf5049f6bd" ma:termSetId="806c0147-d557-463e-8bb0-983f4f318bd5" ma:anchorId="00000000-0000-0000-0000-000000000000" ma:open="false" ma:isKeyword="false">
      <xsd:complexType>
        <xsd:sequence>
          <xsd:element ref="pc:Terms" minOccurs="0" maxOccurs="1"/>
        </xsd:sequence>
      </xsd:complexType>
    </xsd:element>
    <xsd:element name="OneCMS_Subcategory" ma:index="21" nillable="true" ma:displayName="Subcategory" ma:hidden="true" ma:internalName="OneCMS_Subcategory" ma:readOnly="false">
      <xsd:simpleType>
        <xsd:restriction base="dms:Text"/>
      </xsd:simpleType>
    </xsd:element>
    <xsd:element name="OneCMS_Category" ma:index="22" nillable="true" ma:displayName="Category" ma:hidden="true" ma:internalName="OneCMS_Category" ma:readOnly="false">
      <xsd:simpleType>
        <xsd:restriction base="dms:Text"/>
      </xsd:simpleType>
    </xsd:element>
    <xsd:element name="Abstract" ma:index="23" nillable="true" ma:displayName="Abstract" ma:hidden="true" ma:internalName="Abstract" ma:readOnly="fals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 ma:displayName="Author"/>
        <xsd:element ref="dcterms:created" minOccurs="0" maxOccurs="1"/>
        <xsd:element ref="dc:identifier" minOccurs="0" maxOccurs="1"/>
        <xsd:element name="contentType" minOccurs="0" maxOccurs="1" type="xsd:string" ma:index="1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2a6c10d7-b926-4fc0-945e-3cbf5049f6bd" ContentTypeId="0x010100F4C63C3BD852AE468EAEFD0E6C57C64F02" PreviousValue="false"/>
</file>

<file path=customXml/item3.xml><?xml version="1.0" encoding="utf-8"?>
<?mso-contentType ?>
<spe:Receivers xmlns:spe="http://schemas.microsoft.com/sharepoint/events"/>
</file>

<file path=customXml/item4.xml><?xml version="1.0" encoding="utf-8"?>
<p:properties xmlns:p="http://schemas.microsoft.com/office/2006/metadata/properties" xmlns:xsi="http://www.w3.org/2001/XMLSchema-instance" xmlns:pc="http://schemas.microsoft.com/office/infopath/2007/PartnerControls">
  <documentManagement>
    <o1cb080a3dca4eb8a0fd03c7cc8bf8f7 xmlns="3e02667f-0271-471b-bd6e-11a2e16def1d">
      <Terms xmlns="http://schemas.microsoft.com/office/infopath/2007/PartnerControls"/>
    </o1cb080a3dca4eb8a0fd03c7cc8bf8f7>
    <Abstract xmlns="3e02667f-0271-471b-bd6e-11a2e16def1d" xsi:nil="true"/>
    <WBDocs_Access_To_Info_Exception xmlns="3e02667f-0271-471b-bd6e-11a2e16def1d">12. Not Assessed</WBDocs_Access_To_Info_Exception>
    <WBDocs_Document_Date xmlns="3e02667f-0271-471b-bd6e-11a2e16def1d">2025-08-06T19:35:26+00:00</WBDocs_Document_Date>
    <TaxCatchAll xmlns="3e02667f-0271-471b-bd6e-11a2e16def1d">
      <Value>4125</Value>
      <Value>4120</Value>
      <Value>4118</Value>
      <Value>4123</Value>
    </TaxCatchAll>
    <OneCMS_Subcategory xmlns="3e02667f-0271-471b-bd6e-11a2e16def1d" xsi:nil="true"/>
    <i008215bacac45029ee8cafff4c8e93b xmlns="3e02667f-0271-471b-bd6e-11a2e16def1d">
      <Terms xmlns="http://schemas.microsoft.com/office/infopath/2007/PartnerControls">
        <TermInfo xmlns="http://schemas.microsoft.com/office/infopath/2007/PartnerControls">
          <TermName xmlns="http://schemas.microsoft.com/office/infopath/2007/PartnerControls">EA1M1</TermName>
          <TermId xmlns="http://schemas.microsoft.com/office/infopath/2007/PartnerControls">998f2cea-bdbd-4833-890b-c33a912f141a</TermId>
        </TermInfo>
        <TermInfo xmlns="http://schemas.microsoft.com/office/infopath/2007/PartnerControls">
          <TermName xmlns="http://schemas.microsoft.com/office/infopath/2007/PartnerControls">EA2M1</TermName>
          <TermId xmlns="http://schemas.microsoft.com/office/infopath/2007/PartnerControls">cb874162-6d66-44fd-98fb-d6b3cfa6c0ec</TermId>
        </TermInfo>
        <TermInfo xmlns="http://schemas.microsoft.com/office/infopath/2007/PartnerControls">
          <TermName xmlns="http://schemas.microsoft.com/office/infopath/2007/PartnerControls">EA1M2</TermName>
          <TermId xmlns="http://schemas.microsoft.com/office/infopath/2007/PartnerControls">df4005d8-635c-4ff2-9834-e9ef57563b53</TermId>
        </TermInfo>
        <TermInfo xmlns="http://schemas.microsoft.com/office/infopath/2007/PartnerControls">
          <TermName xmlns="http://schemas.microsoft.com/office/infopath/2007/PartnerControls">EA2M2</TermName>
          <TermId xmlns="http://schemas.microsoft.com/office/infopath/2007/PartnerControls">696aa776-42f9-40e1-bcdc-d06dfb9b5d66</TermId>
        </TermInfo>
      </Terms>
    </i008215bacac45029ee8cafff4c8e93b>
    <WBDocs_Information_Classification xmlns="3e02667f-0271-471b-bd6e-11a2e16def1d">Official Use Only</WBDocs_Information_Classification>
    <OneCMS_Category xmlns="3e02667f-0271-471b-bd6e-11a2e16def1d" xsi:nil="true"/>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460556E-3EF1-4907-A46C-7646548F0150}"/>
</file>

<file path=customXml/itemProps2.xml><?xml version="1.0" encoding="utf-8"?>
<ds:datastoreItem xmlns:ds="http://schemas.openxmlformats.org/officeDocument/2006/customXml" ds:itemID="{419472DD-F9E8-4B84-9FF9-05D2ACD15E12}"/>
</file>

<file path=customXml/itemProps3.xml><?xml version="1.0" encoding="utf-8"?>
<ds:datastoreItem xmlns:ds="http://schemas.openxmlformats.org/officeDocument/2006/customXml" ds:itemID="{32E1F916-0B09-4BD0-9ACD-15793EC1E7F8}"/>
</file>

<file path=customXml/itemProps4.xml><?xml version="1.0" encoding="utf-8"?>
<ds:datastoreItem xmlns:ds="http://schemas.openxmlformats.org/officeDocument/2006/customXml" ds:itemID="{7CACA13F-8D7F-45AD-BA11-60CDA93FA8C8}"/>
</file>

<file path=customXml/itemProps5.xml><?xml version="1.0" encoding="utf-8"?>
<ds:datastoreItem xmlns:ds="http://schemas.openxmlformats.org/officeDocument/2006/customXml" ds:itemID="{20CBA05E-0277-4C1C-9409-33C15F0C47B2}"/>
</file>

<file path=docProps/app.xml><?xml version="1.0" encoding="utf-8"?>
<Properties xmlns="http://schemas.openxmlformats.org/officeDocument/2006/extended-properties" xmlns:vt="http://schemas.openxmlformats.org/officeDocument/2006/docPropsVTypes">
  <Application>Microsoft Excel Online</Application>
  <Manager/>
  <Company>IMF</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Saito, Joyce Miharu Balbuena</dc:creator>
  <cp:keywords/>
  <dc:description/>
  <cp:lastModifiedBy/>
  <cp:revision/>
  <dcterms:created xsi:type="dcterms:W3CDTF">2025-07-11T15:17:45Z</dcterms:created>
  <dcterms:modified xsi:type="dcterms:W3CDTF">2025-09-18T22:03:32Z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c07ed86-5dc5-4593-ad03-a8684b843815_Enabled">
    <vt:lpwstr>true</vt:lpwstr>
  </property>
  <property fmtid="{D5CDD505-2E9C-101B-9397-08002B2CF9AE}" pid="3" name="MSIP_Label_0c07ed86-5dc5-4593-ad03-a8684b843815_SetDate">
    <vt:lpwstr>2025-07-11T15:21:57Z</vt:lpwstr>
  </property>
  <property fmtid="{D5CDD505-2E9C-101B-9397-08002B2CF9AE}" pid="4" name="MSIP_Label_0c07ed86-5dc5-4593-ad03-a8684b843815_Method">
    <vt:lpwstr>Standard</vt:lpwstr>
  </property>
  <property fmtid="{D5CDD505-2E9C-101B-9397-08002B2CF9AE}" pid="5" name="MSIP_Label_0c07ed86-5dc5-4593-ad03-a8684b843815_Name">
    <vt:lpwstr>0c07ed86-5dc5-4593-ad03-a8684b843815</vt:lpwstr>
  </property>
  <property fmtid="{D5CDD505-2E9C-101B-9397-08002B2CF9AE}" pid="6" name="MSIP_Label_0c07ed86-5dc5-4593-ad03-a8684b843815_SiteId">
    <vt:lpwstr>8085fa43-302e-45bd-b171-a6648c3b6be7</vt:lpwstr>
  </property>
  <property fmtid="{D5CDD505-2E9C-101B-9397-08002B2CF9AE}" pid="7" name="MSIP_Label_0c07ed86-5dc5-4593-ad03-a8684b843815_ActionId">
    <vt:lpwstr>d2c0a965-8401-4f7c-b2b2-cec99cbefc6d</vt:lpwstr>
  </property>
  <property fmtid="{D5CDD505-2E9C-101B-9397-08002B2CF9AE}" pid="8" name="MSIP_Label_0c07ed86-5dc5-4593-ad03-a8684b843815_ContentBits">
    <vt:lpwstr>0</vt:lpwstr>
  </property>
  <property fmtid="{D5CDD505-2E9C-101B-9397-08002B2CF9AE}" pid="9" name="MSIP_Label_0c07ed86-5dc5-4593-ad03-a8684b843815_Tag">
    <vt:lpwstr>10, 3, 0, 1</vt:lpwstr>
  </property>
  <property fmtid="{D5CDD505-2E9C-101B-9397-08002B2CF9AE}" pid="10" name="ContentTypeId">
    <vt:lpwstr>0x010100F4C63C3BD852AE468EAEFD0E6C57C64F02001D7B753D126388418EBCD9AFF13431AC</vt:lpwstr>
  </property>
  <property fmtid="{D5CDD505-2E9C-101B-9397-08002B2CF9AE}" pid="11" name="MediaServiceImageTags">
    <vt:lpwstr/>
  </property>
  <property fmtid="{D5CDD505-2E9C-101B-9397-08002B2CF9AE}" pid="12" name="MSIP_Label_f1bf45b6-5649-4236-82a3-f45024cd282e_Enabled">
    <vt:lpwstr>true</vt:lpwstr>
  </property>
  <property fmtid="{D5CDD505-2E9C-101B-9397-08002B2CF9AE}" pid="13" name="MSIP_Label_f1bf45b6-5649-4236-82a3-f45024cd282e_SetDate">
    <vt:lpwstr>2025-07-15T13:36:06Z</vt:lpwstr>
  </property>
  <property fmtid="{D5CDD505-2E9C-101B-9397-08002B2CF9AE}" pid="14" name="MSIP_Label_f1bf45b6-5649-4236-82a3-f45024cd282e_Method">
    <vt:lpwstr>Standard</vt:lpwstr>
  </property>
  <property fmtid="{D5CDD505-2E9C-101B-9397-08002B2CF9AE}" pid="15" name="MSIP_Label_f1bf45b6-5649-4236-82a3-f45024cd282e_Name">
    <vt:lpwstr>Official Use Only</vt:lpwstr>
  </property>
  <property fmtid="{D5CDD505-2E9C-101B-9397-08002B2CF9AE}" pid="16" name="MSIP_Label_f1bf45b6-5649-4236-82a3-f45024cd282e_SiteId">
    <vt:lpwstr>31a2fec0-266b-4c67-b56e-2796d8f59c36</vt:lpwstr>
  </property>
  <property fmtid="{D5CDD505-2E9C-101B-9397-08002B2CF9AE}" pid="17" name="MSIP_Label_f1bf45b6-5649-4236-82a3-f45024cd282e_ActionId">
    <vt:lpwstr>aaaaa74f-2306-4fe3-9292-3a899b7116dd</vt:lpwstr>
  </property>
  <property fmtid="{D5CDD505-2E9C-101B-9397-08002B2CF9AE}" pid="18" name="MSIP_Label_f1bf45b6-5649-4236-82a3-f45024cd282e_ContentBits">
    <vt:lpwstr>2</vt:lpwstr>
  </property>
  <property fmtid="{D5CDD505-2E9C-101B-9397-08002B2CF9AE}" pid="19" name="MSIP_Label_f1bf45b6-5649-4236-82a3-f45024cd282e_Tag">
    <vt:lpwstr>10, 3, 0, 1</vt:lpwstr>
  </property>
  <property fmtid="{D5CDD505-2E9C-101B-9397-08002B2CF9AE}" pid="20" name="fbe16eaccf4749f086104f7c67297f76">
    <vt:lpwstr/>
  </property>
  <property fmtid="{D5CDD505-2E9C-101B-9397-08002B2CF9AE}" pid="21" name="WBDocs_Originating_Unit">
    <vt:lpwstr>4118;#EA1M1|998f2cea-bdbd-4833-890b-c33a912f141a;#4120;#EA2M1|cb874162-6d66-44fd-98fb-d6b3cfa6c0ec;#4123;#EA1M2|df4005d8-635c-4ff2-9834-e9ef57563b53;#4125;#EA2M2|696aa776-42f9-40e1-bcdc-d06dfb9b5d66</vt:lpwstr>
  </property>
  <property fmtid="{D5CDD505-2E9C-101B-9397-08002B2CF9AE}" pid="22" name="TaxKeyword">
    <vt:lpwstr/>
  </property>
  <property fmtid="{D5CDD505-2E9C-101B-9397-08002B2CF9AE}" pid="23" name="hbe71f8dfd024405860d37e862f27a82">
    <vt:lpwstr/>
  </property>
  <property fmtid="{D5CDD505-2E9C-101B-9397-08002B2CF9AE}" pid="24" name="WBDocs_Country">
    <vt:lpwstr/>
  </property>
  <property fmtid="{D5CDD505-2E9C-101B-9397-08002B2CF9AE}" pid="25" name="WBDocs_Local_Document_Type">
    <vt:lpwstr/>
  </property>
  <property fmtid="{D5CDD505-2E9C-101B-9397-08002B2CF9AE}" pid="26" name="m23003d518f743f49dcbc82909afe93a">
    <vt:lpwstr/>
  </property>
  <property fmtid="{D5CDD505-2E9C-101B-9397-08002B2CF9AE}" pid="27" name="d744a75525f04a8c9e54f4ed11bfe7c0">
    <vt:lpwstr/>
  </property>
  <property fmtid="{D5CDD505-2E9C-101B-9397-08002B2CF9AE}" pid="28" name="WBDocs_Topic">
    <vt:lpwstr/>
  </property>
  <property fmtid="{D5CDD505-2E9C-101B-9397-08002B2CF9AE}" pid="29" name="TaxKeywordTaxHTField">
    <vt:lpwstr/>
  </property>
  <property fmtid="{D5CDD505-2E9C-101B-9397-08002B2CF9AE}" pid="30" name="WBDocs_Category">
    <vt:lpwstr/>
  </property>
  <property fmtid="{D5CDD505-2E9C-101B-9397-08002B2CF9AE}" pid="31" name="WBDocs_Language">
    <vt:lpwstr/>
  </property>
  <property fmtid="{D5CDD505-2E9C-101B-9397-08002B2CF9AE}" pid="32" name="n51c50147e554be9a5479ee6e2785bf7">
    <vt:lpwstr/>
  </property>
  <property fmtid="{D5CDD505-2E9C-101B-9397-08002B2CF9AE}" pid="33" name="pf1bc08d06b541998378c6b8090400d8">
    <vt:lpwstr/>
  </property>
  <property fmtid="{D5CDD505-2E9C-101B-9397-08002B2CF9AE}" pid="34" name="WBDocs_Business_Function">
    <vt:lpwstr/>
  </property>
  <property fmtid="{D5CDD505-2E9C-101B-9397-08002B2CF9AE}" pid="35" name="lcf76f155ced4ddcb4097134ff3c332f">
    <vt:lpwstr/>
  </property>
  <property fmtid="{D5CDD505-2E9C-101B-9397-08002B2CF9AE}" pid="36" name="Organization">
    <vt:lpwstr/>
  </property>
</Properties>
</file>